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31004\Box\【02_課所共有】01_07_市町村課\R03年度\04　選挙担当\01 選挙執行\衆議院議員総選挙\令和8年2月8日執行\030_一般通知・報告\選挙時登録関連\06 選挙時登録記者発表\"/>
    </mc:Choice>
  </mc:AlternateContent>
  <xr:revisionPtr revIDLastSave="0" documentId="13_ncr:1_{E5D8D8FC-3011-4840-8638-8F40CA2E914D}" xr6:coauthVersionLast="47" xr6:coauthVersionMax="47" xr10:uidLastSave="{00000000-0000-0000-0000-000000000000}"/>
  <bookViews>
    <workbookView xWindow="-28920" yWindow="-120" windowWidth="29040" windowHeight="15720" xr2:uid="{9C032E49-924B-4EE3-B423-03E2A363A528}"/>
  </bookViews>
  <sheets>
    <sheet name="Sheet1" sheetId="1" r:id="rId1"/>
  </sheets>
  <definedNames>
    <definedName name="_xlnm.Print_Area" localSheetId="0">Sheet1!$A$1:$K$93</definedName>
    <definedName name="_xlnm.Print_Titles" localSheetId="0">Sheet1!$A:$K,Sheet1!$1:$7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9" i="1" l="1"/>
  <c r="I26" i="1" l="1"/>
  <c r="H26" i="1"/>
  <c r="I25" i="1"/>
  <c r="H25" i="1"/>
  <c r="H54" i="1"/>
  <c r="H46" i="1"/>
  <c r="I41" i="1"/>
  <c r="I33" i="1"/>
  <c r="I15" i="1"/>
  <c r="H92" i="1"/>
  <c r="I91" i="1"/>
  <c r="C90" i="1"/>
  <c r="I90" i="1" s="1"/>
  <c r="B90" i="1"/>
  <c r="C88" i="1"/>
  <c r="I88" i="1" s="1"/>
  <c r="D87" i="1"/>
  <c r="D88" i="1" s="1"/>
  <c r="I85" i="1"/>
  <c r="I81" i="1"/>
  <c r="D81" i="1"/>
  <c r="I80" i="1"/>
  <c r="H80" i="1"/>
  <c r="I79" i="1"/>
  <c r="D79" i="1"/>
  <c r="I78" i="1"/>
  <c r="B82" i="1"/>
  <c r="I75" i="1"/>
  <c r="I74" i="1"/>
  <c r="I73" i="1"/>
  <c r="D73" i="1"/>
  <c r="H72" i="1"/>
  <c r="I72" i="1"/>
  <c r="D72" i="1"/>
  <c r="H71" i="1"/>
  <c r="I69" i="1"/>
  <c r="H69" i="1"/>
  <c r="B68" i="1"/>
  <c r="C68" i="1"/>
  <c r="H65" i="1"/>
  <c r="C64" i="1"/>
  <c r="B64" i="1"/>
  <c r="I62" i="1"/>
  <c r="D62" i="1"/>
  <c r="I61" i="1"/>
  <c r="H61" i="1"/>
  <c r="I58" i="1"/>
  <c r="I57" i="1"/>
  <c r="I56" i="1"/>
  <c r="H56" i="1"/>
  <c r="H55" i="1"/>
  <c r="D54" i="1"/>
  <c r="I53" i="1"/>
  <c r="H48" i="1"/>
  <c r="I45" i="1"/>
  <c r="D44" i="1"/>
  <c r="I42" i="1"/>
  <c r="D41" i="1"/>
  <c r="I40" i="1"/>
  <c r="H40" i="1"/>
  <c r="H39" i="1"/>
  <c r="I38" i="1"/>
  <c r="I37" i="1"/>
  <c r="H37" i="1"/>
  <c r="I34" i="1"/>
  <c r="D33" i="1"/>
  <c r="I32" i="1"/>
  <c r="H32" i="1"/>
  <c r="I31" i="1"/>
  <c r="I30" i="1"/>
  <c r="I29" i="1"/>
  <c r="H29" i="1"/>
  <c r="I28" i="1"/>
  <c r="D26" i="1"/>
  <c r="J26" i="1" s="1"/>
  <c r="K26" i="1" s="1"/>
  <c r="C24" i="1"/>
  <c r="I23" i="1"/>
  <c r="H23" i="1"/>
  <c r="D23" i="1"/>
  <c r="I21" i="1"/>
  <c r="H21" i="1"/>
  <c r="I20" i="1"/>
  <c r="I16" i="1"/>
  <c r="H16" i="1"/>
  <c r="D15" i="1"/>
  <c r="I14" i="1"/>
  <c r="D14" i="1"/>
  <c r="H13" i="1"/>
  <c r="D13" i="1"/>
  <c r="H12" i="1"/>
  <c r="D55" i="1" l="1"/>
  <c r="J55" i="1" s="1"/>
  <c r="K55" i="1" s="1"/>
  <c r="H62" i="1"/>
  <c r="H87" i="1"/>
  <c r="D38" i="1"/>
  <c r="J38" i="1" s="1"/>
  <c r="K38" i="1" s="1"/>
  <c r="D49" i="1"/>
  <c r="J49" i="1" s="1"/>
  <c r="K49" i="1" s="1"/>
  <c r="B88" i="1"/>
  <c r="H88" i="1" s="1"/>
  <c r="J88" i="1" s="1"/>
  <c r="K88" i="1" s="1"/>
  <c r="D48" i="1"/>
  <c r="J48" i="1" s="1"/>
  <c r="K48" i="1" s="1"/>
  <c r="D46" i="1"/>
  <c r="J46" i="1" s="1"/>
  <c r="K46" i="1" s="1"/>
  <c r="D57" i="1"/>
  <c r="J57" i="1" s="1"/>
  <c r="K57" i="1" s="1"/>
  <c r="H79" i="1"/>
  <c r="J79" i="1" s="1"/>
  <c r="K79" i="1" s="1"/>
  <c r="I51" i="1"/>
  <c r="J14" i="1"/>
  <c r="K14" i="1" s="1"/>
  <c r="H89" i="1"/>
  <c r="H90" i="1"/>
  <c r="J90" i="1" s="1"/>
  <c r="K90" i="1" s="1"/>
  <c r="H63" i="1"/>
  <c r="J63" i="1" s="1"/>
  <c r="K63" i="1" s="1"/>
  <c r="H82" i="1"/>
  <c r="I63" i="1"/>
  <c r="I67" i="1"/>
  <c r="I47" i="1"/>
  <c r="J54" i="1"/>
  <c r="K54" i="1" s="1"/>
  <c r="H64" i="1"/>
  <c r="J41" i="1"/>
  <c r="K41" i="1" s="1"/>
  <c r="I44" i="1"/>
  <c r="I83" i="1"/>
  <c r="H15" i="1"/>
  <c r="J15" i="1"/>
  <c r="K15" i="1" s="1"/>
  <c r="I19" i="1"/>
  <c r="J44" i="1"/>
  <c r="K44" i="1" s="1"/>
  <c r="H52" i="1"/>
  <c r="J62" i="1"/>
  <c r="K62" i="1" s="1"/>
  <c r="I68" i="1"/>
  <c r="J23" i="1"/>
  <c r="K23" i="1" s="1"/>
  <c r="I27" i="1"/>
  <c r="H31" i="1"/>
  <c r="I52" i="1"/>
  <c r="I35" i="1"/>
  <c r="I17" i="1"/>
  <c r="I39" i="1"/>
  <c r="I49" i="1"/>
  <c r="I59" i="1"/>
  <c r="I70" i="1"/>
  <c r="H84" i="1"/>
  <c r="I92" i="1"/>
  <c r="J92" i="1" s="1"/>
  <c r="K92" i="1" s="1"/>
  <c r="J13" i="1"/>
  <c r="K13" i="1" s="1"/>
  <c r="I24" i="1"/>
  <c r="H36" i="1"/>
  <c r="I43" i="1"/>
  <c r="H60" i="1"/>
  <c r="I64" i="1"/>
  <c r="I66" i="1"/>
  <c r="H77" i="1"/>
  <c r="J80" i="1"/>
  <c r="K80" i="1" s="1"/>
  <c r="I84" i="1"/>
  <c r="I89" i="1"/>
  <c r="I13" i="1"/>
  <c r="I18" i="1"/>
  <c r="I22" i="1"/>
  <c r="J33" i="1"/>
  <c r="K33" i="1" s="1"/>
  <c r="I36" i="1"/>
  <c r="H44" i="1"/>
  <c r="H47" i="1"/>
  <c r="I50" i="1"/>
  <c r="I54" i="1"/>
  <c r="I60" i="1"/>
  <c r="H78" i="1"/>
  <c r="J78" i="1" s="1"/>
  <c r="K78" i="1" s="1"/>
  <c r="J72" i="1"/>
  <c r="K72" i="1" s="1"/>
  <c r="D32" i="1"/>
  <c r="J32" i="1" s="1"/>
  <c r="K32" i="1" s="1"/>
  <c r="H41" i="1"/>
  <c r="I55" i="1"/>
  <c r="H57" i="1"/>
  <c r="I65" i="1"/>
  <c r="J65" i="1" s="1"/>
  <c r="K65" i="1" s="1"/>
  <c r="J69" i="1"/>
  <c r="K69" i="1" s="1"/>
  <c r="H73" i="1"/>
  <c r="J73" i="1" s="1"/>
  <c r="K73" i="1" s="1"/>
  <c r="H81" i="1"/>
  <c r="J81" i="1" s="1"/>
  <c r="K81" i="1" s="1"/>
  <c r="D84" i="1"/>
  <c r="I46" i="1"/>
  <c r="I48" i="1"/>
  <c r="D85" i="1"/>
  <c r="I87" i="1"/>
  <c r="J87" i="1" s="1"/>
  <c r="K87" i="1" s="1"/>
  <c r="B76" i="1"/>
  <c r="H76" i="1" s="1"/>
  <c r="H85" i="1"/>
  <c r="J85" i="1" s="1"/>
  <c r="K85" i="1" s="1"/>
  <c r="D56" i="1"/>
  <c r="J56" i="1" s="1"/>
  <c r="K56" i="1" s="1"/>
  <c r="B86" i="1"/>
  <c r="H86" i="1" s="1"/>
  <c r="D89" i="1"/>
  <c r="D90" i="1" s="1"/>
  <c r="D40" i="1"/>
  <c r="J40" i="1" s="1"/>
  <c r="K40" i="1" s="1"/>
  <c r="D80" i="1"/>
  <c r="B11" i="1"/>
  <c r="D16" i="1"/>
  <c r="J16" i="1" s="1"/>
  <c r="K16" i="1" s="1"/>
  <c r="H38" i="1"/>
  <c r="H49" i="1"/>
  <c r="D25" i="1"/>
  <c r="J25" i="1" s="1"/>
  <c r="K25" i="1" s="1"/>
  <c r="H33" i="1"/>
  <c r="D52" i="1"/>
  <c r="J52" i="1" s="1"/>
  <c r="K52" i="1" s="1"/>
  <c r="D65" i="1"/>
  <c r="D71" i="1"/>
  <c r="I71" i="1"/>
  <c r="J71" i="1" s="1"/>
  <c r="K71" i="1" s="1"/>
  <c r="D77" i="1"/>
  <c r="D12" i="1"/>
  <c r="H14" i="1"/>
  <c r="H22" i="1"/>
  <c r="D22" i="1"/>
  <c r="J22" i="1" s="1"/>
  <c r="K22" i="1" s="1"/>
  <c r="H30" i="1"/>
  <c r="D30" i="1"/>
  <c r="J30" i="1" s="1"/>
  <c r="K30" i="1" s="1"/>
  <c r="D37" i="1"/>
  <c r="J37" i="1" s="1"/>
  <c r="K37" i="1" s="1"/>
  <c r="D39" i="1"/>
  <c r="J39" i="1" s="1"/>
  <c r="D51" i="1"/>
  <c r="J51" i="1" s="1"/>
  <c r="K51" i="1" s="1"/>
  <c r="H51" i="1"/>
  <c r="H68" i="1"/>
  <c r="D70" i="1"/>
  <c r="D43" i="1"/>
  <c r="J43" i="1" s="1"/>
  <c r="K43" i="1" s="1"/>
  <c r="H43" i="1"/>
  <c r="H70" i="1"/>
  <c r="D78" i="1"/>
  <c r="C86" i="1"/>
  <c r="I86" i="1" s="1"/>
  <c r="D31" i="1"/>
  <c r="J31" i="1" s="1"/>
  <c r="K31" i="1" s="1"/>
  <c r="D17" i="1"/>
  <c r="J17" i="1" s="1"/>
  <c r="K17" i="1" s="1"/>
  <c r="H17" i="1"/>
  <c r="D21" i="1"/>
  <c r="J21" i="1" s="1"/>
  <c r="K21" i="1" s="1"/>
  <c r="D27" i="1"/>
  <c r="J27" i="1" s="1"/>
  <c r="K27" i="1" s="1"/>
  <c r="H27" i="1"/>
  <c r="D29" i="1"/>
  <c r="J29" i="1" s="1"/>
  <c r="K29" i="1" s="1"/>
  <c r="H53" i="1"/>
  <c r="D53" i="1"/>
  <c r="J53" i="1" s="1"/>
  <c r="K53" i="1" s="1"/>
  <c r="I12" i="1"/>
  <c r="C11" i="1"/>
  <c r="H35" i="1"/>
  <c r="D35" i="1"/>
  <c r="J35" i="1" s="1"/>
  <c r="K35" i="1" s="1"/>
  <c r="H45" i="1"/>
  <c r="D45" i="1"/>
  <c r="J45" i="1" s="1"/>
  <c r="K45" i="1" s="1"/>
  <c r="H20" i="1"/>
  <c r="D20" i="1"/>
  <c r="J20" i="1" s="1"/>
  <c r="K20" i="1" s="1"/>
  <c r="H28" i="1"/>
  <c r="D28" i="1"/>
  <c r="J28" i="1" s="1"/>
  <c r="K28" i="1" s="1"/>
  <c r="H74" i="1"/>
  <c r="J74" i="1" s="1"/>
  <c r="K74" i="1" s="1"/>
  <c r="D74" i="1"/>
  <c r="C76" i="1"/>
  <c r="D92" i="1"/>
  <c r="D60" i="1"/>
  <c r="J60" i="1" s="1"/>
  <c r="K60" i="1" s="1"/>
  <c r="H18" i="1"/>
  <c r="D18" i="1"/>
  <c r="J18" i="1" s="1"/>
  <c r="K18" i="1" s="1"/>
  <c r="H34" i="1"/>
  <c r="D34" i="1"/>
  <c r="J34" i="1" s="1"/>
  <c r="K34" i="1" s="1"/>
  <c r="H91" i="1"/>
  <c r="J91" i="1" s="1"/>
  <c r="K91" i="1" s="1"/>
  <c r="D91" i="1"/>
  <c r="D61" i="1"/>
  <c r="J61" i="1" s="1"/>
  <c r="K61" i="1" s="1"/>
  <c r="D69" i="1"/>
  <c r="C82" i="1"/>
  <c r="I82" i="1" s="1"/>
  <c r="I77" i="1"/>
  <c r="C93" i="1"/>
  <c r="I93" i="1" s="1"/>
  <c r="D59" i="1"/>
  <c r="J59" i="1" s="1"/>
  <c r="K59" i="1" s="1"/>
  <c r="H59" i="1"/>
  <c r="D67" i="1"/>
  <c r="H67" i="1"/>
  <c r="H42" i="1"/>
  <c r="D42" i="1"/>
  <c r="J42" i="1" s="1"/>
  <c r="K42" i="1" s="1"/>
  <c r="D47" i="1"/>
  <c r="H75" i="1"/>
  <c r="J75" i="1" s="1"/>
  <c r="K75" i="1" s="1"/>
  <c r="D75" i="1"/>
  <c r="H83" i="1"/>
  <c r="D83" i="1"/>
  <c r="B93" i="1"/>
  <c r="H93" i="1" s="1"/>
  <c r="H50" i="1"/>
  <c r="D50" i="1"/>
  <c r="J50" i="1" s="1"/>
  <c r="K50" i="1" s="1"/>
  <c r="D19" i="1"/>
  <c r="J19" i="1" s="1"/>
  <c r="K19" i="1" s="1"/>
  <c r="H19" i="1"/>
  <c r="D36" i="1"/>
  <c r="J36" i="1" s="1"/>
  <c r="K36" i="1" s="1"/>
  <c r="H58" i="1"/>
  <c r="D58" i="1"/>
  <c r="J58" i="1" s="1"/>
  <c r="K58" i="1" s="1"/>
  <c r="D63" i="1"/>
  <c r="D64" i="1" s="1"/>
  <c r="H66" i="1"/>
  <c r="D66" i="1"/>
  <c r="B24" i="1"/>
  <c r="D86" i="1" l="1"/>
  <c r="J84" i="1"/>
  <c r="K84" i="1" s="1"/>
  <c r="J67" i="1"/>
  <c r="K67" i="1" s="1"/>
  <c r="J68" i="1"/>
  <c r="K68" i="1" s="1"/>
  <c r="J64" i="1"/>
  <c r="K64" i="1" s="1"/>
  <c r="D82" i="1"/>
  <c r="B9" i="1"/>
  <c r="J89" i="1"/>
  <c r="K89" i="1" s="1"/>
  <c r="J66" i="1"/>
  <c r="K66" i="1" s="1"/>
  <c r="J83" i="1"/>
  <c r="K83" i="1" s="1"/>
  <c r="J47" i="1"/>
  <c r="K47" i="1" s="1"/>
  <c r="J82" i="1"/>
  <c r="K82" i="1" s="1"/>
  <c r="H11" i="1"/>
  <c r="J70" i="1"/>
  <c r="K70" i="1" s="1"/>
  <c r="J77" i="1"/>
  <c r="K77" i="1" s="1"/>
  <c r="D68" i="1"/>
  <c r="B10" i="1"/>
  <c r="H10" i="1" s="1"/>
  <c r="J86" i="1"/>
  <c r="K86" i="1" s="1"/>
  <c r="J12" i="1"/>
  <c r="K12" i="1" s="1"/>
  <c r="D11" i="1"/>
  <c r="D76" i="1"/>
  <c r="I76" i="1"/>
  <c r="J76" i="1" s="1"/>
  <c r="K76" i="1" s="1"/>
  <c r="C10" i="1"/>
  <c r="I10" i="1" s="1"/>
  <c r="H24" i="1"/>
  <c r="D24" i="1"/>
  <c r="J24" i="1" s="1"/>
  <c r="K24" i="1" s="1"/>
  <c r="I11" i="1"/>
  <c r="C9" i="1"/>
  <c r="J93" i="1"/>
  <c r="K93" i="1" s="1"/>
  <c r="D93" i="1"/>
  <c r="D10" i="1" l="1"/>
  <c r="J10" i="1" s="1"/>
  <c r="K10" i="1" s="1"/>
  <c r="B8" i="1"/>
  <c r="H8" i="1" s="1"/>
  <c r="H9" i="1"/>
  <c r="D9" i="1"/>
  <c r="J11" i="1"/>
  <c r="K11" i="1" s="1"/>
  <c r="C8" i="1"/>
  <c r="I8" i="1" s="1"/>
  <c r="I9" i="1"/>
  <c r="D8" i="1" l="1"/>
  <c r="J8" i="1" s="1"/>
  <c r="K8" i="1" s="1"/>
  <c r="J9" i="1"/>
  <c r="K9" i="1" s="1"/>
</calcChain>
</file>

<file path=xl/sharedStrings.xml><?xml version="1.0" encoding="utf-8"?>
<sst xmlns="http://schemas.openxmlformats.org/spreadsheetml/2006/main" count="103" uniqueCount="97">
  <si>
    <t>選挙人名簿選挙時登録者数調べ（市区町村別）</t>
    <rPh sb="0" eb="3">
      <t>センキョニン</t>
    </rPh>
    <rPh sb="3" eb="5">
      <t>メイボ</t>
    </rPh>
    <rPh sb="5" eb="10">
      <t>センキョジトウロク</t>
    </rPh>
    <rPh sb="10" eb="12">
      <t>シャスウ</t>
    </rPh>
    <rPh sb="12" eb="13">
      <t>シラ</t>
    </rPh>
    <rPh sb="14" eb="18">
      <t>シクチョウソン</t>
    </rPh>
    <rPh sb="18" eb="19">
      <t>ベツ</t>
    </rPh>
    <phoneticPr fontId="3"/>
  </si>
  <si>
    <t>　　　　埼玉県選挙管理委員会</t>
    <phoneticPr fontId="3"/>
  </si>
  <si>
    <t>　　　　　　　項目
市町村名</t>
  </si>
  <si>
    <t>令和６年１０月１４日現在</t>
    <rPh sb="0" eb="1">
      <t>レイ</t>
    </rPh>
    <rPh sb="1" eb="2">
      <t>カズ</t>
    </rPh>
    <rPh sb="3" eb="4">
      <t>ネン</t>
    </rPh>
    <phoneticPr fontId="3"/>
  </si>
  <si>
    <t>増　　　　　　　　　減</t>
  </si>
  <si>
    <t>男</t>
  </si>
  <si>
    <t>女</t>
  </si>
  <si>
    <t>計</t>
  </si>
  <si>
    <t>率(%)</t>
  </si>
  <si>
    <t>県　　　　　計</t>
  </si>
  <si>
    <t>市　　　 　 計</t>
  </si>
  <si>
    <t>町　　村　　計</t>
  </si>
  <si>
    <t>さ い た ま 市</t>
  </si>
  <si>
    <t>西区</t>
    <rPh sb="0" eb="2">
      <t>ニシク</t>
    </rPh>
    <phoneticPr fontId="3"/>
  </si>
  <si>
    <t>北区</t>
    <rPh sb="0" eb="2">
      <t>キタク</t>
    </rPh>
    <phoneticPr fontId="3"/>
  </si>
  <si>
    <t>大宮区</t>
    <rPh sb="0" eb="2">
      <t>オオミヤ</t>
    </rPh>
    <rPh sb="2" eb="3">
      <t>ク</t>
    </rPh>
    <phoneticPr fontId="3"/>
  </si>
  <si>
    <t>見沼区</t>
    <rPh sb="0" eb="2">
      <t>ミヌマ</t>
    </rPh>
    <rPh sb="2" eb="3">
      <t>ク</t>
    </rPh>
    <phoneticPr fontId="3"/>
  </si>
  <si>
    <t>中央区</t>
    <rPh sb="0" eb="3">
      <t>チュウオウク</t>
    </rPh>
    <phoneticPr fontId="3"/>
  </si>
  <si>
    <t>桜区</t>
    <rPh sb="0" eb="1">
      <t>サクラ</t>
    </rPh>
    <rPh sb="1" eb="2">
      <t>ク</t>
    </rPh>
    <phoneticPr fontId="3"/>
  </si>
  <si>
    <t>浦和区</t>
    <rPh sb="0" eb="2">
      <t>ウラワ</t>
    </rPh>
    <rPh sb="2" eb="3">
      <t>ク</t>
    </rPh>
    <phoneticPr fontId="3"/>
  </si>
  <si>
    <t>南区</t>
    <rPh sb="0" eb="2">
      <t>ミナミク</t>
    </rPh>
    <phoneticPr fontId="3"/>
  </si>
  <si>
    <t>緑区</t>
    <rPh sb="0" eb="2">
      <t>ミドリク</t>
    </rPh>
    <phoneticPr fontId="3"/>
  </si>
  <si>
    <t>岩槻区</t>
    <rPh sb="2" eb="3">
      <t>ク</t>
    </rPh>
    <phoneticPr fontId="3"/>
  </si>
  <si>
    <t>川　　越　　市</t>
  </si>
  <si>
    <t>熊　　谷　　市</t>
  </si>
  <si>
    <t>川　　口　　市</t>
  </si>
  <si>
    <t>１（第２区）</t>
    <rPh sb="2" eb="3">
      <t>ダイ</t>
    </rPh>
    <rPh sb="4" eb="5">
      <t>ク</t>
    </rPh>
    <phoneticPr fontId="3"/>
  </si>
  <si>
    <t>２（第３区）</t>
    <rPh sb="2" eb="3">
      <t>ダイ</t>
    </rPh>
    <rPh sb="4" eb="5">
      <t>ク</t>
    </rPh>
    <phoneticPr fontId="3"/>
  </si>
  <si>
    <t>行　　田　　市</t>
  </si>
  <si>
    <t>秩　　父　　市</t>
  </si>
  <si>
    <t>所　　沢　　市</t>
  </si>
  <si>
    <t>飯　  能  　市</t>
    <phoneticPr fontId="3"/>
  </si>
  <si>
    <t>加　　須　　市</t>
  </si>
  <si>
    <t>本　　庄　　市</t>
  </si>
  <si>
    <t>東　松　山　市</t>
  </si>
  <si>
    <t>春　日　部　市</t>
  </si>
  <si>
    <t>狭　　山　　市</t>
  </si>
  <si>
    <t>羽　　生　　市</t>
  </si>
  <si>
    <t>鴻　　巣　　市</t>
  </si>
  <si>
    <t>深　　谷　　市</t>
  </si>
  <si>
    <t>上　　尾　　市</t>
  </si>
  <si>
    <t>草　　加　　市</t>
  </si>
  <si>
    <t>越　　谷　　市</t>
  </si>
  <si>
    <t>蕨　　　　　市</t>
  </si>
  <si>
    <t>戸　　田　　市</t>
  </si>
  <si>
    <t>入　　間　　市</t>
  </si>
  <si>
    <t>朝　　霞　　市</t>
  </si>
  <si>
    <t>志　　木　　市</t>
  </si>
  <si>
    <t>和　　光　　市</t>
  </si>
  <si>
    <t>新　　座　　市</t>
  </si>
  <si>
    <t>桶　　川　　市</t>
  </si>
  <si>
    <t>久　　喜　　市</t>
  </si>
  <si>
    <t>北　　本　　市</t>
  </si>
  <si>
    <t>八　　潮　　市</t>
  </si>
  <si>
    <t>富　士　見　市</t>
  </si>
  <si>
    <t>三　　郷　　市</t>
  </si>
  <si>
    <t>蓮　　田　　市</t>
  </si>
  <si>
    <t>坂　　戸　　市</t>
  </si>
  <si>
    <t>幸　　手　　市</t>
  </si>
  <si>
    <t>鶴　ヶ　島　市</t>
  </si>
  <si>
    <t>日　　高　　市</t>
  </si>
  <si>
    <t>吉　　川　　市</t>
  </si>
  <si>
    <t>ふ じ み 野 市</t>
    <rPh sb="6" eb="7">
      <t>ノ</t>
    </rPh>
    <phoneticPr fontId="3"/>
  </si>
  <si>
    <t>白　　岡　　市</t>
    <rPh sb="6" eb="7">
      <t>シ</t>
    </rPh>
    <phoneticPr fontId="3"/>
  </si>
  <si>
    <t>伊　　奈　　町</t>
  </si>
  <si>
    <t>北 足 立 郡　　計</t>
  </si>
  <si>
    <t>三　　芳　　町</t>
  </si>
  <si>
    <t>毛　呂　山　町</t>
  </si>
  <si>
    <t>越　　生　　町</t>
  </si>
  <si>
    <t>入　間　郡　　計</t>
  </si>
  <si>
    <t>滑　　川　　町</t>
  </si>
  <si>
    <t>嵐　　山　　町</t>
  </si>
  <si>
    <t>小　　川　　町</t>
  </si>
  <si>
    <t>川　　島　　町</t>
  </si>
  <si>
    <t>吉　　見　　町</t>
  </si>
  <si>
    <t>鳩　　山　　町</t>
  </si>
  <si>
    <t>と き が わ 町</t>
    <rPh sb="8" eb="9">
      <t>マチ</t>
    </rPh>
    <phoneticPr fontId="3"/>
  </si>
  <si>
    <t>比　企　郡　　計</t>
  </si>
  <si>
    <t>横　　瀬　　町</t>
  </si>
  <si>
    <t>皆　　野　　町</t>
  </si>
  <si>
    <t>長　　瀞　　町</t>
  </si>
  <si>
    <t>小　鹿　野　町</t>
  </si>
  <si>
    <t>東　秩　父　村</t>
  </si>
  <si>
    <t>秩　父　郡　　計</t>
  </si>
  <si>
    <t>美　　里　　町</t>
  </si>
  <si>
    <t>神　　川　　町</t>
  </si>
  <si>
    <t>上　　里　　町</t>
  </si>
  <si>
    <t>児　玉　郡　　計</t>
  </si>
  <si>
    <t>寄　　居　　町</t>
  </si>
  <si>
    <t>大　里　郡　　計</t>
  </si>
  <si>
    <t>宮　　代　　町</t>
  </si>
  <si>
    <t>南 埼 玉 郡 　計</t>
  </si>
  <si>
    <t>杉　　戸　　町</t>
  </si>
  <si>
    <t>松　　伏　　町</t>
  </si>
  <si>
    <t>北 葛 飾 郡 　計</t>
  </si>
  <si>
    <t>令和８年１月２６日現在</t>
    <rPh sb="0" eb="1">
      <t>レイ</t>
    </rPh>
    <rPh sb="1" eb="2">
      <t>カズ</t>
    </rPh>
    <rPh sb="3" eb="4">
      <t>ネン</t>
    </rPh>
    <phoneticPr fontId="3"/>
  </si>
  <si>
    <t>令和８年１月２６日現在</t>
    <rPh sb="0" eb="1">
      <t>レイ</t>
    </rPh>
    <rPh sb="1" eb="2">
      <t>カズ</t>
    </rPh>
    <rPh sb="3" eb="4">
      <t>ネン</t>
    </rPh>
    <rPh sb="8" eb="9">
      <t>ニチ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</si>
</sst>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ＭＳ Ｐゴシック"/>
      <family val="2"/>
      <charset val="128"/>
    </font>
    <font>
      <sz val="10"/>
      <name val="ＭＳ 明朝"/>
      <family val="1"/>
      <charset val="128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b/>
      <sz val="14"/>
      <name val="ＭＳ 明朝"/>
      <family val="1"/>
      <charset val="128"/>
    </font>
    <font>
      <sz val="9"/>
      <name val="ＭＳ 明朝"/>
      <family val="1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color rgb="FF00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5" fillId="0" borderId="7" xfId="0" applyNumberFormat="1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center" vertical="center"/>
    </xf>
    <xf numFmtId="3" fontId="5" fillId="0" borderId="8" xfId="0" applyNumberFormat="1" applyFont="1" applyFill="1" applyBorder="1" applyAlignment="1">
      <alignment horizontal="right" vertical="center"/>
    </xf>
    <xf numFmtId="2" fontId="5" fillId="0" borderId="8" xfId="0" applyNumberFormat="1" applyFont="1" applyFill="1" applyBorder="1" applyAlignment="1">
      <alignment horizontal="right" vertical="center"/>
    </xf>
    <xf numFmtId="3" fontId="5" fillId="0" borderId="7" xfId="0" applyNumberFormat="1" applyFont="1" applyFill="1" applyBorder="1" applyAlignment="1">
      <alignment horizontal="right" vertical="center"/>
    </xf>
    <xf numFmtId="2" fontId="5" fillId="0" borderId="7" xfId="0" applyNumberFormat="1" applyFont="1" applyFill="1" applyBorder="1" applyAlignment="1">
      <alignment horizontal="right" vertical="center"/>
    </xf>
    <xf numFmtId="3" fontId="5" fillId="0" borderId="9" xfId="0" applyNumberFormat="1" applyFont="1" applyFill="1" applyBorder="1" applyAlignment="1">
      <alignment horizontal="right" vertical="center"/>
    </xf>
    <xf numFmtId="2" fontId="5" fillId="0" borderId="9" xfId="0" applyNumberFormat="1" applyFont="1" applyFill="1" applyBorder="1" applyAlignment="1">
      <alignment horizontal="right" vertical="center"/>
    </xf>
    <xf numFmtId="0" fontId="5" fillId="0" borderId="10" xfId="0" applyNumberFormat="1" applyFont="1" applyFill="1" applyBorder="1" applyAlignment="1">
      <alignment horizontal="center" vertical="center"/>
    </xf>
    <xf numFmtId="3" fontId="5" fillId="0" borderId="11" xfId="0" applyNumberFormat="1" applyFont="1" applyFill="1" applyBorder="1" applyAlignment="1">
      <alignment horizontal="right" vertical="center"/>
    </xf>
    <xf numFmtId="3" fontId="5" fillId="0" borderId="12" xfId="0" applyNumberFormat="1" applyFont="1" applyFill="1" applyBorder="1" applyAlignment="1">
      <alignment horizontal="right" vertical="center"/>
    </xf>
    <xf numFmtId="2" fontId="5" fillId="0" borderId="2" xfId="0" applyNumberFormat="1" applyFont="1" applyFill="1" applyBorder="1" applyAlignment="1">
      <alignment horizontal="right" vertical="center"/>
    </xf>
    <xf numFmtId="3" fontId="5" fillId="0" borderId="13" xfId="0" applyNumberFormat="1" applyFont="1" applyFill="1" applyBorder="1" applyAlignment="1">
      <alignment horizontal="right" vertical="center"/>
    </xf>
    <xf numFmtId="3" fontId="5" fillId="0" borderId="14" xfId="0" applyNumberFormat="1" applyFont="1" applyFill="1" applyBorder="1" applyAlignment="1">
      <alignment horizontal="right" vertical="center"/>
    </xf>
    <xf numFmtId="3" fontId="5" fillId="0" borderId="15" xfId="0" applyNumberFormat="1" applyFont="1" applyFill="1" applyBorder="1" applyAlignment="1">
      <alignment horizontal="right" vertical="center"/>
    </xf>
    <xf numFmtId="2" fontId="5" fillId="0" borderId="15" xfId="0" applyNumberFormat="1" applyFont="1" applyFill="1" applyBorder="1" applyAlignment="1">
      <alignment horizontal="right" vertical="center"/>
    </xf>
    <xf numFmtId="3" fontId="5" fillId="0" borderId="16" xfId="0" applyNumberFormat="1" applyFont="1" applyFill="1" applyBorder="1" applyAlignment="1">
      <alignment horizontal="right" vertical="center"/>
    </xf>
    <xf numFmtId="3" fontId="5" fillId="0" borderId="17" xfId="0" applyNumberFormat="1" applyFont="1" applyFill="1" applyBorder="1" applyAlignment="1">
      <alignment horizontal="right" vertical="center"/>
    </xf>
    <xf numFmtId="3" fontId="5" fillId="0" borderId="18" xfId="0" applyNumberFormat="1" applyFont="1" applyFill="1" applyBorder="1" applyAlignment="1">
      <alignment horizontal="right" vertical="center"/>
    </xf>
    <xf numFmtId="3" fontId="5" fillId="0" borderId="19" xfId="0" applyNumberFormat="1" applyFont="1" applyFill="1" applyBorder="1" applyAlignment="1">
      <alignment horizontal="right" vertical="center"/>
    </xf>
    <xf numFmtId="0" fontId="5" fillId="0" borderId="20" xfId="0" applyNumberFormat="1" applyFont="1" applyFill="1" applyBorder="1" applyAlignment="1">
      <alignment horizontal="center" vertical="center"/>
    </xf>
    <xf numFmtId="3" fontId="5" fillId="0" borderId="2" xfId="0" applyNumberFormat="1" applyFont="1" applyFill="1" applyBorder="1" applyAlignment="1">
      <alignment horizontal="right" vertical="center"/>
    </xf>
    <xf numFmtId="2" fontId="5" fillId="0" borderId="11" xfId="0" applyNumberFormat="1" applyFont="1" applyFill="1" applyBorder="1" applyAlignment="1">
      <alignment horizontal="right" vertical="center"/>
    </xf>
    <xf numFmtId="3" fontId="5" fillId="0" borderId="21" xfId="0" applyNumberFormat="1" applyFont="1" applyFill="1" applyBorder="1" applyAlignment="1">
      <alignment horizontal="right" vertical="center"/>
    </xf>
    <xf numFmtId="0" fontId="5" fillId="0" borderId="22" xfId="0" applyNumberFormat="1" applyFont="1" applyFill="1" applyBorder="1" applyAlignment="1">
      <alignment horizontal="center" vertical="center"/>
    </xf>
    <xf numFmtId="3" fontId="5" fillId="0" borderId="23" xfId="0" applyNumberFormat="1" applyFont="1" applyFill="1" applyBorder="1" applyAlignment="1">
      <alignment horizontal="right" vertical="center"/>
    </xf>
    <xf numFmtId="2" fontId="5" fillId="0" borderId="18" xfId="0" applyNumberFormat="1" applyFont="1" applyFill="1" applyBorder="1" applyAlignment="1">
      <alignment horizontal="right" vertical="center"/>
    </xf>
    <xf numFmtId="0" fontId="5" fillId="0" borderId="24" xfId="0" applyNumberFormat="1" applyFont="1" applyFill="1" applyBorder="1" applyAlignment="1">
      <alignment horizontal="center" vertical="center"/>
    </xf>
    <xf numFmtId="3" fontId="5" fillId="0" borderId="25" xfId="0" applyNumberFormat="1" applyFont="1" applyFill="1" applyBorder="1" applyAlignment="1">
      <alignment horizontal="right" vertical="center"/>
    </xf>
    <xf numFmtId="3" fontId="5" fillId="0" borderId="26" xfId="0" applyNumberFormat="1" applyFont="1" applyFill="1" applyBorder="1" applyAlignment="1">
      <alignment horizontal="right" vertical="center"/>
    </xf>
    <xf numFmtId="3" fontId="5" fillId="0" borderId="27" xfId="0" applyNumberFormat="1" applyFont="1" applyFill="1" applyBorder="1" applyAlignment="1">
      <alignment horizontal="right" vertical="center"/>
    </xf>
    <xf numFmtId="3" fontId="5" fillId="0" borderId="5" xfId="0" applyNumberFormat="1" applyFont="1" applyFill="1" applyBorder="1" applyAlignment="1">
      <alignment horizontal="right" vertical="center"/>
    </xf>
    <xf numFmtId="3" fontId="5" fillId="0" borderId="28" xfId="0" applyNumberFormat="1" applyFont="1" applyFill="1" applyBorder="1" applyAlignment="1">
      <alignment horizontal="right" vertical="center"/>
    </xf>
    <xf numFmtId="0" fontId="5" fillId="0" borderId="29" xfId="0" applyNumberFormat="1" applyFont="1" applyFill="1" applyBorder="1" applyAlignment="1">
      <alignment horizontal="center" vertical="center"/>
    </xf>
    <xf numFmtId="0" fontId="5" fillId="0" borderId="30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3" fontId="1" fillId="0" borderId="0" xfId="0" applyNumberFormat="1" applyFont="1" applyFill="1" applyBorder="1" applyAlignment="1"/>
    <xf numFmtId="3" fontId="4" fillId="0" borderId="0" xfId="0" applyNumberFormat="1" applyFont="1" applyFill="1" applyBorder="1" applyAlignment="1"/>
    <xf numFmtId="2" fontId="1" fillId="0" borderId="0" xfId="0" applyNumberFormat="1" applyFont="1" applyFill="1" applyBorder="1" applyAlignment="1"/>
    <xf numFmtId="0" fontId="5" fillId="0" borderId="0" xfId="0" applyNumberFormat="1" applyFont="1" applyFill="1" applyBorder="1" applyAlignment="1">
      <alignment horizontal="center"/>
    </xf>
    <xf numFmtId="0" fontId="5" fillId="0" borderId="0" xfId="0" applyNumberFormat="1" applyFont="1" applyFill="1" applyBorder="1" applyAlignment="1"/>
    <xf numFmtId="0" fontId="5" fillId="0" borderId="0" xfId="0" applyNumberFormat="1" applyFont="1" applyFill="1" applyBorder="1" applyAlignment="1">
      <alignment vertical="center"/>
    </xf>
    <xf numFmtId="3" fontId="8" fillId="0" borderId="14" xfId="0" applyNumberFormat="1" applyFont="1" applyFill="1" applyBorder="1" applyAlignment="1">
      <alignment horizontal="right" vertical="center"/>
    </xf>
    <xf numFmtId="3" fontId="8" fillId="0" borderId="15" xfId="0" applyNumberFormat="1" applyFont="1" applyFill="1" applyBorder="1" applyAlignment="1">
      <alignment horizontal="right" vertical="center"/>
    </xf>
    <xf numFmtId="2" fontId="8" fillId="0" borderId="15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center"/>
    </xf>
    <xf numFmtId="0" fontId="5" fillId="0" borderId="1" xfId="0" applyNumberFormat="1" applyFont="1" applyFill="1" applyBorder="1" applyAlignment="1">
      <alignment vertical="center" wrapText="1"/>
    </xf>
    <xf numFmtId="0" fontId="7" fillId="0" borderId="6" xfId="0" applyFont="1" applyFill="1" applyBorder="1" applyAlignment="1">
      <alignment vertical="center" wrapText="1"/>
    </xf>
    <xf numFmtId="3" fontId="5" fillId="0" borderId="2" xfId="0" applyNumberFormat="1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center" vertical="center"/>
    </xf>
    <xf numFmtId="0" fontId="5" fillId="0" borderId="4" xfId="0" applyNumberFormat="1" applyFont="1" applyFill="1" applyBorder="1" applyAlignment="1">
      <alignment horizontal="center" vertical="center"/>
    </xf>
    <xf numFmtId="0" fontId="6" fillId="0" borderId="5" xfId="0" applyNumberFormat="1" applyFon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6AA706-F399-456D-922C-C745B9286C86}">
  <dimension ref="A1:L94"/>
  <sheetViews>
    <sheetView tabSelected="1" view="pageBreakPreview" zoomScale="130" zoomScaleNormal="100" zoomScaleSheetLayoutView="130" workbookViewId="0">
      <selection activeCell="F4" sqref="F4"/>
    </sheetView>
  </sheetViews>
  <sheetFormatPr defaultRowHeight="13"/>
  <cols>
    <col min="1" max="1" width="16.90625" customWidth="1"/>
  </cols>
  <sheetData>
    <row r="1" spans="1:12" ht="16.5">
      <c r="A1" s="36" t="s">
        <v>96</v>
      </c>
      <c r="B1" s="36"/>
      <c r="C1" s="37"/>
      <c r="D1" s="38"/>
      <c r="E1" s="36"/>
      <c r="F1" s="37"/>
      <c r="G1" s="37"/>
      <c r="H1" s="37"/>
      <c r="I1" s="37"/>
      <c r="J1" s="37"/>
      <c r="K1" s="39"/>
      <c r="L1" s="36"/>
    </row>
    <row r="2" spans="1:12" ht="16.5">
      <c r="A2" s="46" t="s">
        <v>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36"/>
    </row>
    <row r="3" spans="1:12">
      <c r="A3" s="36"/>
      <c r="B3" s="37"/>
      <c r="C3" s="37"/>
      <c r="D3" s="37"/>
      <c r="E3" s="37"/>
      <c r="F3" s="37"/>
      <c r="G3" s="37"/>
      <c r="H3" s="37"/>
      <c r="I3" s="37" t="s">
        <v>1</v>
      </c>
      <c r="J3" s="36"/>
      <c r="K3" s="39"/>
      <c r="L3" s="36"/>
    </row>
    <row r="4" spans="1:12">
      <c r="A4" s="36"/>
      <c r="B4" s="37"/>
      <c r="C4" s="37"/>
      <c r="D4" s="37"/>
      <c r="E4" s="37"/>
      <c r="F4" s="37"/>
      <c r="G4" s="37"/>
      <c r="H4" s="37"/>
      <c r="I4" s="37"/>
      <c r="J4" s="37"/>
      <c r="K4" s="39"/>
      <c r="L4" s="36"/>
    </row>
    <row r="5" spans="1:12">
      <c r="A5" s="40"/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</row>
    <row r="6" spans="1:12">
      <c r="A6" s="47" t="s">
        <v>2</v>
      </c>
      <c r="B6" s="49" t="s">
        <v>95</v>
      </c>
      <c r="C6" s="49"/>
      <c r="D6" s="49"/>
      <c r="E6" s="49" t="s">
        <v>3</v>
      </c>
      <c r="F6" s="49"/>
      <c r="G6" s="49"/>
      <c r="H6" s="50" t="s">
        <v>4</v>
      </c>
      <c r="I6" s="51"/>
      <c r="J6" s="51"/>
      <c r="K6" s="52"/>
      <c r="L6" s="42"/>
    </row>
    <row r="7" spans="1:12">
      <c r="A7" s="48"/>
      <c r="B7" s="1" t="s">
        <v>5</v>
      </c>
      <c r="C7" s="1" t="s">
        <v>6</v>
      </c>
      <c r="D7" s="1" t="s">
        <v>7</v>
      </c>
      <c r="E7" s="1" t="s">
        <v>5</v>
      </c>
      <c r="F7" s="1" t="s">
        <v>6</v>
      </c>
      <c r="G7" s="1" t="s">
        <v>7</v>
      </c>
      <c r="H7" s="1" t="s">
        <v>5</v>
      </c>
      <c r="I7" s="1" t="s">
        <v>6</v>
      </c>
      <c r="J7" s="1" t="s">
        <v>7</v>
      </c>
      <c r="K7" s="1" t="s">
        <v>8</v>
      </c>
      <c r="L7" s="42"/>
    </row>
    <row r="8" spans="1:12">
      <c r="A8" s="2" t="s">
        <v>9</v>
      </c>
      <c r="B8" s="3">
        <f>B9+B10</f>
        <v>3037658</v>
      </c>
      <c r="C8" s="3">
        <f>C9+C10</f>
        <v>3096436</v>
      </c>
      <c r="D8" s="3">
        <f>D9+D10</f>
        <v>6134094</v>
      </c>
      <c r="E8" s="3">
        <v>3050356</v>
      </c>
      <c r="F8" s="3">
        <v>3101282</v>
      </c>
      <c r="G8" s="3">
        <v>6151638</v>
      </c>
      <c r="H8" s="3">
        <f>B8-E8</f>
        <v>-12698</v>
      </c>
      <c r="I8" s="3">
        <f t="shared" ref="H8:J10" si="0">C8-F8</f>
        <v>-4846</v>
      </c>
      <c r="J8" s="3">
        <f t="shared" si="0"/>
        <v>-17544</v>
      </c>
      <c r="K8" s="4">
        <f t="shared" ref="K8:K71" si="1">ROUND(J8/G8*100,2)</f>
        <v>-0.28999999999999998</v>
      </c>
      <c r="L8" s="42"/>
    </row>
    <row r="9" spans="1:12">
      <c r="A9" s="2" t="s">
        <v>10</v>
      </c>
      <c r="B9" s="5">
        <f>SUM(B11,B22:B23,B24,B27:B34,B35:B37,B38:B41,B42:B50,B51:B61,B62,)</f>
        <v>2836328</v>
      </c>
      <c r="C9" s="5">
        <f>SUM(C11,C22:C23,C24,C27:C34,C35:C37,C38:C41,C42:C50,C51:C61,C62,)</f>
        <v>2893679</v>
      </c>
      <c r="D9" s="5">
        <f>SUM(D11,D22:D23,D24,D27:D34,D35:D37,D38:D41,D42:D50,D51:D61,D62,)</f>
        <v>5730007</v>
      </c>
      <c r="E9" s="5">
        <v>2846596</v>
      </c>
      <c r="F9" s="5">
        <v>2896488</v>
      </c>
      <c r="G9" s="5">
        <v>5743084</v>
      </c>
      <c r="H9" s="5">
        <f t="shared" si="0"/>
        <v>-10268</v>
      </c>
      <c r="I9" s="5">
        <f t="shared" si="0"/>
        <v>-2809</v>
      </c>
      <c r="J9" s="5">
        <f t="shared" si="0"/>
        <v>-13077</v>
      </c>
      <c r="K9" s="6">
        <f t="shared" si="1"/>
        <v>-0.23</v>
      </c>
      <c r="L9" s="42"/>
    </row>
    <row r="10" spans="1:12">
      <c r="A10" s="2" t="s">
        <v>11</v>
      </c>
      <c r="B10" s="5">
        <f>SUM(B64,B68,B76,B82,B86,B88,B90,B93)</f>
        <v>201330</v>
      </c>
      <c r="C10" s="5">
        <f>SUM(C64,C68,C76,C82,C86,C88,C90,C93)</f>
        <v>202757</v>
      </c>
      <c r="D10" s="5">
        <f>SUM(D64,D68,D76,D82,D86,D88,D90,D93)</f>
        <v>404087</v>
      </c>
      <c r="E10" s="5">
        <v>203760</v>
      </c>
      <c r="F10" s="5">
        <v>204794</v>
      </c>
      <c r="G10" s="5">
        <v>408554</v>
      </c>
      <c r="H10" s="7">
        <f t="shared" si="0"/>
        <v>-2430</v>
      </c>
      <c r="I10" s="7">
        <f t="shared" si="0"/>
        <v>-2037</v>
      </c>
      <c r="J10" s="7">
        <f t="shared" si="0"/>
        <v>-4467</v>
      </c>
      <c r="K10" s="8">
        <f t="shared" si="1"/>
        <v>-1.0900000000000001</v>
      </c>
      <c r="L10" s="42"/>
    </row>
    <row r="11" spans="1:12">
      <c r="A11" s="9" t="s">
        <v>12</v>
      </c>
      <c r="B11" s="10">
        <f t="shared" ref="B11:D11" si="2">SUM(B12:B21)</f>
        <v>551891</v>
      </c>
      <c r="C11" s="10">
        <f t="shared" si="2"/>
        <v>570403</v>
      </c>
      <c r="D11" s="11">
        <f t="shared" si="2"/>
        <v>1122294</v>
      </c>
      <c r="E11" s="10">
        <v>550437</v>
      </c>
      <c r="F11" s="11">
        <v>567427</v>
      </c>
      <c r="G11" s="10">
        <v>1117864</v>
      </c>
      <c r="H11" s="11">
        <f>B11-E11</f>
        <v>1454</v>
      </c>
      <c r="I11" s="10">
        <f>C11-F11</f>
        <v>2976</v>
      </c>
      <c r="J11" s="10">
        <f>D11-G11</f>
        <v>4430</v>
      </c>
      <c r="K11" s="12">
        <f t="shared" si="1"/>
        <v>0.4</v>
      </c>
      <c r="L11" s="42"/>
    </row>
    <row r="12" spans="1:12">
      <c r="A12" s="9" t="s">
        <v>13</v>
      </c>
      <c r="B12" s="15">
        <v>38968</v>
      </c>
      <c r="C12" s="18">
        <v>40583</v>
      </c>
      <c r="D12" s="15">
        <f t="shared" ref="D12:D22" si="3">B12+C12</f>
        <v>79551</v>
      </c>
      <c r="E12" s="15">
        <v>38881</v>
      </c>
      <c r="F12" s="14">
        <v>40417</v>
      </c>
      <c r="G12" s="14">
        <v>79298</v>
      </c>
      <c r="H12" s="14">
        <f t="shared" ref="H12:J27" si="4">B12-E12</f>
        <v>87</v>
      </c>
      <c r="I12" s="15">
        <f t="shared" si="4"/>
        <v>166</v>
      </c>
      <c r="J12" s="15">
        <f t="shared" si="4"/>
        <v>253</v>
      </c>
      <c r="K12" s="16">
        <f t="shared" si="1"/>
        <v>0.32</v>
      </c>
      <c r="L12" s="42"/>
    </row>
    <row r="13" spans="1:12">
      <c r="A13" s="9" t="s">
        <v>14</v>
      </c>
      <c r="B13" s="15">
        <v>62814</v>
      </c>
      <c r="C13" s="15">
        <v>64886</v>
      </c>
      <c r="D13" s="14">
        <f t="shared" si="3"/>
        <v>127700</v>
      </c>
      <c r="E13" s="15">
        <v>62456</v>
      </c>
      <c r="F13" s="14">
        <v>64013</v>
      </c>
      <c r="G13" s="14">
        <v>126469</v>
      </c>
      <c r="H13" s="14">
        <f t="shared" si="4"/>
        <v>358</v>
      </c>
      <c r="I13" s="15">
        <f t="shared" si="4"/>
        <v>873</v>
      </c>
      <c r="J13" s="15">
        <f t="shared" si="4"/>
        <v>1231</v>
      </c>
      <c r="K13" s="16">
        <f t="shared" si="1"/>
        <v>0.97</v>
      </c>
      <c r="L13" s="42"/>
    </row>
    <row r="14" spans="1:12">
      <c r="A14" s="9" t="s">
        <v>15</v>
      </c>
      <c r="B14" s="7">
        <v>52396</v>
      </c>
      <c r="C14" s="15">
        <v>53433</v>
      </c>
      <c r="D14" s="14">
        <f t="shared" si="3"/>
        <v>105829</v>
      </c>
      <c r="E14" s="15">
        <v>51816</v>
      </c>
      <c r="F14" s="14">
        <v>52748</v>
      </c>
      <c r="G14" s="14">
        <v>104564</v>
      </c>
      <c r="H14" s="14">
        <f t="shared" si="4"/>
        <v>580</v>
      </c>
      <c r="I14" s="15">
        <f t="shared" si="4"/>
        <v>685</v>
      </c>
      <c r="J14" s="15">
        <f t="shared" si="4"/>
        <v>1265</v>
      </c>
      <c r="K14" s="16">
        <f t="shared" si="1"/>
        <v>1.21</v>
      </c>
      <c r="L14" s="42"/>
    </row>
    <row r="15" spans="1:12">
      <c r="A15" s="9" t="s">
        <v>16</v>
      </c>
      <c r="B15" s="7">
        <v>68169</v>
      </c>
      <c r="C15" s="15">
        <v>70726</v>
      </c>
      <c r="D15" s="14">
        <f t="shared" si="3"/>
        <v>138895</v>
      </c>
      <c r="E15" s="15">
        <v>67946</v>
      </c>
      <c r="F15" s="14">
        <v>70462</v>
      </c>
      <c r="G15" s="14">
        <v>138408</v>
      </c>
      <c r="H15" s="14">
        <f t="shared" si="4"/>
        <v>223</v>
      </c>
      <c r="I15" s="15">
        <f t="shared" si="4"/>
        <v>264</v>
      </c>
      <c r="J15" s="15">
        <f t="shared" si="4"/>
        <v>487</v>
      </c>
      <c r="K15" s="16">
        <f t="shared" si="1"/>
        <v>0.35</v>
      </c>
      <c r="L15" s="42"/>
    </row>
    <row r="16" spans="1:12">
      <c r="A16" s="9" t="s">
        <v>17</v>
      </c>
      <c r="B16" s="7">
        <v>42479</v>
      </c>
      <c r="C16" s="15">
        <v>44419</v>
      </c>
      <c r="D16" s="14">
        <f t="shared" si="3"/>
        <v>86898</v>
      </c>
      <c r="E16" s="15">
        <v>42314</v>
      </c>
      <c r="F16" s="14">
        <v>44325</v>
      </c>
      <c r="G16" s="14">
        <v>86639</v>
      </c>
      <c r="H16" s="14">
        <f t="shared" si="4"/>
        <v>165</v>
      </c>
      <c r="I16" s="15">
        <f t="shared" si="4"/>
        <v>94</v>
      </c>
      <c r="J16" s="15">
        <f t="shared" si="4"/>
        <v>259</v>
      </c>
      <c r="K16" s="16">
        <f t="shared" si="1"/>
        <v>0.3</v>
      </c>
      <c r="L16" s="42"/>
    </row>
    <row r="17" spans="1:12">
      <c r="A17" s="9" t="s">
        <v>18</v>
      </c>
      <c r="B17" s="7">
        <v>40526</v>
      </c>
      <c r="C17" s="15">
        <v>39923</v>
      </c>
      <c r="D17" s="14">
        <f t="shared" si="3"/>
        <v>80449</v>
      </c>
      <c r="E17" s="15">
        <v>40769</v>
      </c>
      <c r="F17" s="14">
        <v>40006</v>
      </c>
      <c r="G17" s="14">
        <v>80775</v>
      </c>
      <c r="H17" s="14">
        <f t="shared" si="4"/>
        <v>-243</v>
      </c>
      <c r="I17" s="15">
        <f t="shared" si="4"/>
        <v>-83</v>
      </c>
      <c r="J17" s="15">
        <f t="shared" si="4"/>
        <v>-326</v>
      </c>
      <c r="K17" s="16">
        <f t="shared" si="1"/>
        <v>-0.4</v>
      </c>
      <c r="L17" s="42"/>
    </row>
    <row r="18" spans="1:12">
      <c r="A18" s="9" t="s">
        <v>19</v>
      </c>
      <c r="B18" s="7">
        <v>66686</v>
      </c>
      <c r="C18" s="13">
        <v>72619</v>
      </c>
      <c r="D18" s="14">
        <f t="shared" si="3"/>
        <v>139305</v>
      </c>
      <c r="E18" s="15">
        <v>66697</v>
      </c>
      <c r="F18" s="14">
        <v>72334</v>
      </c>
      <c r="G18" s="14">
        <v>139031</v>
      </c>
      <c r="H18" s="14">
        <f t="shared" si="4"/>
        <v>-11</v>
      </c>
      <c r="I18" s="15">
        <f t="shared" si="4"/>
        <v>285</v>
      </c>
      <c r="J18" s="15">
        <f t="shared" si="4"/>
        <v>274</v>
      </c>
      <c r="K18" s="16">
        <f t="shared" si="1"/>
        <v>0.2</v>
      </c>
      <c r="L18" s="42"/>
    </row>
    <row r="19" spans="1:12">
      <c r="A19" s="9" t="s">
        <v>20</v>
      </c>
      <c r="B19" s="7">
        <v>79257</v>
      </c>
      <c r="C19" s="15">
        <v>80373</v>
      </c>
      <c r="D19" s="14">
        <f t="shared" si="3"/>
        <v>159630</v>
      </c>
      <c r="E19" s="15">
        <v>79184</v>
      </c>
      <c r="F19" s="14">
        <v>80254</v>
      </c>
      <c r="G19" s="14">
        <v>159438</v>
      </c>
      <c r="H19" s="14">
        <f t="shared" si="4"/>
        <v>73</v>
      </c>
      <c r="I19" s="15">
        <f t="shared" si="4"/>
        <v>119</v>
      </c>
      <c r="J19" s="15">
        <f t="shared" si="4"/>
        <v>192</v>
      </c>
      <c r="K19" s="16">
        <f t="shared" si="1"/>
        <v>0.12</v>
      </c>
      <c r="L19" s="42"/>
    </row>
    <row r="20" spans="1:12">
      <c r="A20" s="9" t="s">
        <v>21</v>
      </c>
      <c r="B20" s="13">
        <v>53795</v>
      </c>
      <c r="C20" s="15">
        <v>56135</v>
      </c>
      <c r="D20" s="17">
        <f t="shared" si="3"/>
        <v>109930</v>
      </c>
      <c r="E20" s="15">
        <v>53199</v>
      </c>
      <c r="F20" s="14">
        <v>55410</v>
      </c>
      <c r="G20" s="14">
        <v>108609</v>
      </c>
      <c r="H20" s="17">
        <f t="shared" si="4"/>
        <v>596</v>
      </c>
      <c r="I20" s="7">
        <f t="shared" si="4"/>
        <v>725</v>
      </c>
      <c r="J20" s="7">
        <f t="shared" si="4"/>
        <v>1321</v>
      </c>
      <c r="K20" s="8">
        <f t="shared" si="1"/>
        <v>1.22</v>
      </c>
      <c r="L20" s="42"/>
    </row>
    <row r="21" spans="1:12">
      <c r="A21" s="9" t="s">
        <v>22</v>
      </c>
      <c r="B21" s="19">
        <v>46801</v>
      </c>
      <c r="C21" s="13">
        <v>47306</v>
      </c>
      <c r="D21" s="20">
        <f t="shared" si="3"/>
        <v>94107</v>
      </c>
      <c r="E21" s="19">
        <v>47175</v>
      </c>
      <c r="F21" s="20">
        <v>47458</v>
      </c>
      <c r="G21" s="20">
        <v>94633</v>
      </c>
      <c r="H21" s="14">
        <f t="shared" si="4"/>
        <v>-374</v>
      </c>
      <c r="I21" s="15">
        <f t="shared" si="4"/>
        <v>-152</v>
      </c>
      <c r="J21" s="7">
        <f t="shared" si="4"/>
        <v>-526</v>
      </c>
      <c r="K21" s="16">
        <f t="shared" si="1"/>
        <v>-0.56000000000000005</v>
      </c>
      <c r="L21" s="42"/>
    </row>
    <row r="22" spans="1:12">
      <c r="A22" s="21" t="s">
        <v>23</v>
      </c>
      <c r="B22" s="22">
        <v>144892</v>
      </c>
      <c r="C22" s="10">
        <v>148783</v>
      </c>
      <c r="D22" s="7">
        <f t="shared" si="3"/>
        <v>293675</v>
      </c>
      <c r="E22" s="10">
        <v>145360</v>
      </c>
      <c r="F22" s="17">
        <v>148657</v>
      </c>
      <c r="G22" s="17">
        <v>294017</v>
      </c>
      <c r="H22" s="11">
        <f t="shared" si="4"/>
        <v>-468</v>
      </c>
      <c r="I22" s="10">
        <f t="shared" si="4"/>
        <v>126</v>
      </c>
      <c r="J22" s="22">
        <f>D22-G22</f>
        <v>-342</v>
      </c>
      <c r="K22" s="23">
        <f t="shared" si="1"/>
        <v>-0.12</v>
      </c>
      <c r="L22" s="42"/>
    </row>
    <row r="23" spans="1:12">
      <c r="A23" s="9" t="s">
        <v>24</v>
      </c>
      <c r="B23" s="15">
        <v>80051</v>
      </c>
      <c r="C23" s="15">
        <v>80862</v>
      </c>
      <c r="D23" s="15">
        <f>B23+C23</f>
        <v>160913</v>
      </c>
      <c r="E23" s="15">
        <v>81190</v>
      </c>
      <c r="F23" s="14">
        <v>81502</v>
      </c>
      <c r="G23" s="14">
        <v>162692</v>
      </c>
      <c r="H23" s="14">
        <f t="shared" si="4"/>
        <v>-1139</v>
      </c>
      <c r="I23" s="15">
        <f t="shared" si="4"/>
        <v>-640</v>
      </c>
      <c r="J23" s="15">
        <f>D23-G23</f>
        <v>-1779</v>
      </c>
      <c r="K23" s="16">
        <f t="shared" si="1"/>
        <v>-1.0900000000000001</v>
      </c>
      <c r="L23" s="42"/>
    </row>
    <row r="24" spans="1:12">
      <c r="A24" s="9" t="s">
        <v>25</v>
      </c>
      <c r="B24" s="7">
        <f>B25+B26</f>
        <v>242647</v>
      </c>
      <c r="C24" s="15">
        <f>C25+C26</f>
        <v>239185</v>
      </c>
      <c r="D24" s="15">
        <f>B24+C24</f>
        <v>481832</v>
      </c>
      <c r="E24" s="15">
        <v>244766</v>
      </c>
      <c r="F24" s="14">
        <v>240750</v>
      </c>
      <c r="G24" s="14">
        <v>485516</v>
      </c>
      <c r="H24" s="14">
        <f t="shared" si="4"/>
        <v>-2119</v>
      </c>
      <c r="I24" s="15">
        <f t="shared" si="4"/>
        <v>-1565</v>
      </c>
      <c r="J24" s="15">
        <f t="shared" si="4"/>
        <v>-3684</v>
      </c>
      <c r="K24" s="16">
        <f t="shared" si="1"/>
        <v>-0.76</v>
      </c>
      <c r="L24" s="42"/>
    </row>
    <row r="25" spans="1:12">
      <c r="A25" s="9" t="s">
        <v>26</v>
      </c>
      <c r="B25" s="15">
        <v>195337</v>
      </c>
      <c r="C25" s="15">
        <v>191221</v>
      </c>
      <c r="D25" s="15">
        <f>B25+C25</f>
        <v>386558</v>
      </c>
      <c r="E25" s="24">
        <v>197233</v>
      </c>
      <c r="F25" s="24">
        <v>192745</v>
      </c>
      <c r="G25" s="24">
        <v>389978</v>
      </c>
      <c r="H25" s="24">
        <f t="shared" ref="H25:J42" si="5">B25-E25</f>
        <v>-1896</v>
      </c>
      <c r="I25" s="24">
        <f t="shared" si="5"/>
        <v>-1524</v>
      </c>
      <c r="J25" s="15">
        <f t="shared" si="4"/>
        <v>-3420</v>
      </c>
      <c r="K25" s="16">
        <f t="shared" si="1"/>
        <v>-0.88</v>
      </c>
      <c r="L25" s="42"/>
    </row>
    <row r="26" spans="1:12">
      <c r="A26" s="9" t="s">
        <v>27</v>
      </c>
      <c r="B26" s="15">
        <v>47310</v>
      </c>
      <c r="C26" s="15">
        <v>47964</v>
      </c>
      <c r="D26" s="15">
        <f>B26+C26</f>
        <v>95274</v>
      </c>
      <c r="E26" s="24">
        <v>47533</v>
      </c>
      <c r="F26" s="24">
        <v>48005</v>
      </c>
      <c r="G26" s="24">
        <v>95538</v>
      </c>
      <c r="H26" s="24">
        <f t="shared" si="5"/>
        <v>-223</v>
      </c>
      <c r="I26" s="24">
        <f t="shared" si="5"/>
        <v>-41</v>
      </c>
      <c r="J26" s="15">
        <f t="shared" si="4"/>
        <v>-264</v>
      </c>
      <c r="K26" s="16">
        <f t="shared" si="1"/>
        <v>-0.28000000000000003</v>
      </c>
      <c r="L26" s="42"/>
    </row>
    <row r="27" spans="1:12">
      <c r="A27" s="9" t="s">
        <v>28</v>
      </c>
      <c r="B27" s="15">
        <v>32570</v>
      </c>
      <c r="C27" s="15">
        <v>33481</v>
      </c>
      <c r="D27" s="15">
        <f t="shared" ref="D27:D31" si="6">B27+C27</f>
        <v>66051</v>
      </c>
      <c r="E27" s="24">
        <v>32907</v>
      </c>
      <c r="F27" s="15">
        <v>33791</v>
      </c>
      <c r="G27" s="14">
        <v>66698</v>
      </c>
      <c r="H27" s="14">
        <f t="shared" si="5"/>
        <v>-337</v>
      </c>
      <c r="I27" s="15">
        <f t="shared" si="5"/>
        <v>-310</v>
      </c>
      <c r="J27" s="15">
        <f t="shared" si="4"/>
        <v>-647</v>
      </c>
      <c r="K27" s="16">
        <f t="shared" si="1"/>
        <v>-0.97</v>
      </c>
      <c r="L27" s="42"/>
    </row>
    <row r="28" spans="1:12">
      <c r="A28" s="9" t="s">
        <v>29</v>
      </c>
      <c r="B28" s="15">
        <v>23745</v>
      </c>
      <c r="C28" s="15">
        <v>24904</v>
      </c>
      <c r="D28" s="15">
        <f t="shared" si="6"/>
        <v>48649</v>
      </c>
      <c r="E28" s="24">
        <v>24193</v>
      </c>
      <c r="F28" s="15">
        <v>25391</v>
      </c>
      <c r="G28" s="14">
        <v>49584</v>
      </c>
      <c r="H28" s="14">
        <f t="shared" si="5"/>
        <v>-448</v>
      </c>
      <c r="I28" s="15">
        <f t="shared" si="5"/>
        <v>-487</v>
      </c>
      <c r="J28" s="15">
        <f t="shared" si="5"/>
        <v>-935</v>
      </c>
      <c r="K28" s="16">
        <f t="shared" si="1"/>
        <v>-1.89</v>
      </c>
      <c r="L28" s="42"/>
    </row>
    <row r="29" spans="1:12">
      <c r="A29" s="9" t="s">
        <v>30</v>
      </c>
      <c r="B29" s="15">
        <v>142065</v>
      </c>
      <c r="C29" s="15">
        <v>148655</v>
      </c>
      <c r="D29" s="15">
        <f t="shared" si="6"/>
        <v>290720</v>
      </c>
      <c r="E29" s="24">
        <v>142398</v>
      </c>
      <c r="F29" s="15">
        <v>148601</v>
      </c>
      <c r="G29" s="14">
        <v>290999</v>
      </c>
      <c r="H29" s="14">
        <f t="shared" si="5"/>
        <v>-333</v>
      </c>
      <c r="I29" s="15">
        <f t="shared" si="5"/>
        <v>54</v>
      </c>
      <c r="J29" s="15">
        <f t="shared" si="5"/>
        <v>-279</v>
      </c>
      <c r="K29" s="16">
        <f t="shared" si="1"/>
        <v>-0.1</v>
      </c>
      <c r="L29" s="42"/>
    </row>
    <row r="30" spans="1:12">
      <c r="A30" s="9" t="s">
        <v>31</v>
      </c>
      <c r="B30" s="15">
        <v>32870</v>
      </c>
      <c r="C30" s="15">
        <v>33410</v>
      </c>
      <c r="D30" s="15">
        <f t="shared" si="6"/>
        <v>66280</v>
      </c>
      <c r="E30" s="24">
        <v>33260</v>
      </c>
      <c r="F30" s="15">
        <v>33673</v>
      </c>
      <c r="G30" s="14">
        <v>66933</v>
      </c>
      <c r="H30" s="14">
        <f t="shared" si="5"/>
        <v>-390</v>
      </c>
      <c r="I30" s="15">
        <f t="shared" si="5"/>
        <v>-263</v>
      </c>
      <c r="J30" s="15">
        <f t="shared" si="5"/>
        <v>-653</v>
      </c>
      <c r="K30" s="16">
        <f t="shared" si="1"/>
        <v>-0.98</v>
      </c>
      <c r="L30" s="42"/>
    </row>
    <row r="31" spans="1:12">
      <c r="A31" s="9" t="s">
        <v>32</v>
      </c>
      <c r="B31" s="15">
        <v>46959</v>
      </c>
      <c r="C31" s="15">
        <v>46874</v>
      </c>
      <c r="D31" s="15">
        <f t="shared" si="6"/>
        <v>93833</v>
      </c>
      <c r="E31" s="24">
        <v>47025</v>
      </c>
      <c r="F31" s="15">
        <v>47111</v>
      </c>
      <c r="G31" s="14">
        <v>94136</v>
      </c>
      <c r="H31" s="43">
        <f t="shared" si="5"/>
        <v>-66</v>
      </c>
      <c r="I31" s="44">
        <f t="shared" si="5"/>
        <v>-237</v>
      </c>
      <c r="J31" s="15">
        <f t="shared" si="5"/>
        <v>-303</v>
      </c>
      <c r="K31" s="45">
        <f t="shared" si="1"/>
        <v>-0.32</v>
      </c>
      <c r="L31" s="42"/>
    </row>
    <row r="32" spans="1:12">
      <c r="A32" s="9" t="s">
        <v>33</v>
      </c>
      <c r="B32" s="15">
        <v>31523</v>
      </c>
      <c r="C32" s="15">
        <v>31753</v>
      </c>
      <c r="D32" s="15">
        <f>B32+C32</f>
        <v>63276</v>
      </c>
      <c r="E32" s="24">
        <v>31872</v>
      </c>
      <c r="F32" s="15">
        <v>32037</v>
      </c>
      <c r="G32" s="14">
        <v>63909</v>
      </c>
      <c r="H32" s="14">
        <f t="shared" si="5"/>
        <v>-349</v>
      </c>
      <c r="I32" s="15">
        <f t="shared" si="5"/>
        <v>-284</v>
      </c>
      <c r="J32" s="15">
        <f t="shared" si="5"/>
        <v>-633</v>
      </c>
      <c r="K32" s="16">
        <f t="shared" si="1"/>
        <v>-0.99</v>
      </c>
      <c r="L32" s="42"/>
    </row>
    <row r="33" spans="1:12">
      <c r="A33" s="9" t="s">
        <v>34</v>
      </c>
      <c r="B33" s="15">
        <v>37311</v>
      </c>
      <c r="C33" s="15">
        <v>37642</v>
      </c>
      <c r="D33" s="15">
        <f>B33+C33</f>
        <v>74953</v>
      </c>
      <c r="E33" s="24">
        <v>37526</v>
      </c>
      <c r="F33" s="15">
        <v>37756</v>
      </c>
      <c r="G33" s="14">
        <v>75282</v>
      </c>
      <c r="H33" s="14">
        <f t="shared" si="5"/>
        <v>-215</v>
      </c>
      <c r="I33" s="15">
        <f t="shared" si="5"/>
        <v>-114</v>
      </c>
      <c r="J33" s="15">
        <f t="shared" si="5"/>
        <v>-329</v>
      </c>
      <c r="K33" s="16">
        <f t="shared" si="1"/>
        <v>-0.44</v>
      </c>
      <c r="L33" s="42"/>
    </row>
    <row r="34" spans="1:12">
      <c r="A34" s="9" t="s">
        <v>35</v>
      </c>
      <c r="B34" s="15">
        <v>95615</v>
      </c>
      <c r="C34" s="15">
        <v>99418</v>
      </c>
      <c r="D34" s="15">
        <f t="shared" ref="D34:D61" si="7">B34+C34</f>
        <v>195033</v>
      </c>
      <c r="E34" s="24">
        <v>96490</v>
      </c>
      <c r="F34" s="15">
        <v>99996</v>
      </c>
      <c r="G34" s="14">
        <v>196486</v>
      </c>
      <c r="H34" s="14">
        <f t="shared" si="5"/>
        <v>-875</v>
      </c>
      <c r="I34" s="15">
        <f t="shared" si="5"/>
        <v>-578</v>
      </c>
      <c r="J34" s="15">
        <f t="shared" si="5"/>
        <v>-1453</v>
      </c>
      <c r="K34" s="16">
        <f t="shared" si="1"/>
        <v>-0.74</v>
      </c>
      <c r="L34" s="42"/>
    </row>
    <row r="35" spans="1:12">
      <c r="A35" s="9" t="s">
        <v>36</v>
      </c>
      <c r="B35" s="15">
        <v>62512</v>
      </c>
      <c r="C35" s="15">
        <v>63564</v>
      </c>
      <c r="D35" s="15">
        <f t="shared" si="7"/>
        <v>126076</v>
      </c>
      <c r="E35" s="24">
        <v>63136</v>
      </c>
      <c r="F35" s="15">
        <v>63876</v>
      </c>
      <c r="G35" s="14">
        <v>127012</v>
      </c>
      <c r="H35" s="14">
        <f t="shared" si="5"/>
        <v>-624</v>
      </c>
      <c r="I35" s="15">
        <f t="shared" si="5"/>
        <v>-312</v>
      </c>
      <c r="J35" s="15">
        <f t="shared" si="5"/>
        <v>-936</v>
      </c>
      <c r="K35" s="16">
        <f t="shared" si="1"/>
        <v>-0.74</v>
      </c>
      <c r="L35" s="42"/>
    </row>
    <row r="36" spans="1:12">
      <c r="A36" s="9" t="s">
        <v>37</v>
      </c>
      <c r="B36" s="15">
        <v>22197</v>
      </c>
      <c r="C36" s="15">
        <v>22300</v>
      </c>
      <c r="D36" s="15">
        <f t="shared" si="7"/>
        <v>44497</v>
      </c>
      <c r="E36" s="24">
        <v>22345</v>
      </c>
      <c r="F36" s="15">
        <v>22409</v>
      </c>
      <c r="G36" s="14">
        <v>44754</v>
      </c>
      <c r="H36" s="14">
        <f t="shared" si="5"/>
        <v>-148</v>
      </c>
      <c r="I36" s="15">
        <f t="shared" si="5"/>
        <v>-109</v>
      </c>
      <c r="J36" s="15">
        <f t="shared" si="5"/>
        <v>-257</v>
      </c>
      <c r="K36" s="16">
        <f t="shared" si="1"/>
        <v>-0.56999999999999995</v>
      </c>
      <c r="L36" s="42"/>
    </row>
    <row r="37" spans="1:12">
      <c r="A37" s="9" t="s">
        <v>38</v>
      </c>
      <c r="B37" s="15">
        <v>48860</v>
      </c>
      <c r="C37" s="15">
        <v>50785</v>
      </c>
      <c r="D37" s="15">
        <f t="shared" si="7"/>
        <v>99645</v>
      </c>
      <c r="E37" s="24">
        <v>48996</v>
      </c>
      <c r="F37" s="15">
        <v>50748</v>
      </c>
      <c r="G37" s="14">
        <v>99744</v>
      </c>
      <c r="H37" s="14">
        <f t="shared" si="5"/>
        <v>-136</v>
      </c>
      <c r="I37" s="15">
        <f t="shared" si="5"/>
        <v>37</v>
      </c>
      <c r="J37" s="15">
        <f t="shared" si="5"/>
        <v>-99</v>
      </c>
      <c r="K37" s="16">
        <f t="shared" si="1"/>
        <v>-0.1</v>
      </c>
      <c r="L37" s="42"/>
    </row>
    <row r="38" spans="1:12">
      <c r="A38" s="9" t="s">
        <v>39</v>
      </c>
      <c r="B38" s="15">
        <v>58281</v>
      </c>
      <c r="C38" s="15">
        <v>59123</v>
      </c>
      <c r="D38" s="15">
        <f t="shared" si="7"/>
        <v>117404</v>
      </c>
      <c r="E38" s="24">
        <v>58682</v>
      </c>
      <c r="F38" s="15">
        <v>59385</v>
      </c>
      <c r="G38" s="14">
        <v>118067</v>
      </c>
      <c r="H38" s="14">
        <f t="shared" si="5"/>
        <v>-401</v>
      </c>
      <c r="I38" s="15">
        <f t="shared" si="5"/>
        <v>-262</v>
      </c>
      <c r="J38" s="15">
        <f t="shared" si="5"/>
        <v>-663</v>
      </c>
      <c r="K38" s="16">
        <f t="shared" si="1"/>
        <v>-0.56000000000000005</v>
      </c>
      <c r="L38" s="42"/>
    </row>
    <row r="39" spans="1:12">
      <c r="A39" s="9" t="s">
        <v>40</v>
      </c>
      <c r="B39" s="15">
        <v>95076</v>
      </c>
      <c r="C39" s="15">
        <v>98661</v>
      </c>
      <c r="D39" s="15">
        <f t="shared" si="7"/>
        <v>193737</v>
      </c>
      <c r="E39" s="24">
        <v>95157</v>
      </c>
      <c r="F39" s="15">
        <v>98577</v>
      </c>
      <c r="G39" s="14">
        <v>193734</v>
      </c>
      <c r="H39" s="14">
        <f t="shared" si="5"/>
        <v>-81</v>
      </c>
      <c r="I39" s="15">
        <f t="shared" si="5"/>
        <v>84</v>
      </c>
      <c r="J39" s="15">
        <f t="shared" si="5"/>
        <v>3</v>
      </c>
      <c r="K39" s="16">
        <f>ROUND(J39/G39*100,2)</f>
        <v>0</v>
      </c>
      <c r="L39" s="42"/>
    </row>
    <row r="40" spans="1:12">
      <c r="A40" s="9" t="s">
        <v>41</v>
      </c>
      <c r="B40" s="15">
        <v>104582</v>
      </c>
      <c r="C40" s="15">
        <v>104573</v>
      </c>
      <c r="D40" s="15">
        <f t="shared" si="7"/>
        <v>209155</v>
      </c>
      <c r="E40" s="24">
        <v>104873</v>
      </c>
      <c r="F40" s="15">
        <v>104386</v>
      </c>
      <c r="G40" s="14">
        <v>209259</v>
      </c>
      <c r="H40" s="14">
        <f t="shared" si="5"/>
        <v>-291</v>
      </c>
      <c r="I40" s="15">
        <f t="shared" si="5"/>
        <v>187</v>
      </c>
      <c r="J40" s="15">
        <f t="shared" si="5"/>
        <v>-104</v>
      </c>
      <c r="K40" s="16">
        <f t="shared" si="1"/>
        <v>-0.05</v>
      </c>
      <c r="L40" s="42"/>
    </row>
    <row r="41" spans="1:12">
      <c r="A41" s="9" t="s">
        <v>42</v>
      </c>
      <c r="B41" s="15">
        <v>139898</v>
      </c>
      <c r="C41" s="15">
        <v>145157</v>
      </c>
      <c r="D41" s="15">
        <f t="shared" si="7"/>
        <v>285055</v>
      </c>
      <c r="E41" s="24">
        <v>140393</v>
      </c>
      <c r="F41" s="15">
        <v>145271</v>
      </c>
      <c r="G41" s="14">
        <v>285664</v>
      </c>
      <c r="H41" s="14">
        <f t="shared" si="5"/>
        <v>-495</v>
      </c>
      <c r="I41" s="15">
        <f t="shared" si="5"/>
        <v>-114</v>
      </c>
      <c r="J41" s="15">
        <f t="shared" si="5"/>
        <v>-609</v>
      </c>
      <c r="K41" s="16">
        <f t="shared" si="1"/>
        <v>-0.21</v>
      </c>
      <c r="L41" s="42"/>
    </row>
    <row r="42" spans="1:12">
      <c r="A42" s="9" t="s">
        <v>43</v>
      </c>
      <c r="B42" s="15">
        <v>29825</v>
      </c>
      <c r="C42" s="15">
        <v>29331</v>
      </c>
      <c r="D42" s="15">
        <f t="shared" si="7"/>
        <v>59156</v>
      </c>
      <c r="E42" s="24">
        <v>30030</v>
      </c>
      <c r="F42" s="15">
        <v>29608</v>
      </c>
      <c r="G42" s="14">
        <v>59638</v>
      </c>
      <c r="H42" s="14">
        <f t="shared" si="5"/>
        <v>-205</v>
      </c>
      <c r="I42" s="15">
        <f t="shared" si="5"/>
        <v>-277</v>
      </c>
      <c r="J42" s="15">
        <f t="shared" si="5"/>
        <v>-482</v>
      </c>
      <c r="K42" s="16">
        <f t="shared" si="1"/>
        <v>-0.81</v>
      </c>
      <c r="L42" s="42"/>
    </row>
    <row r="43" spans="1:12">
      <c r="A43" s="9" t="s">
        <v>44</v>
      </c>
      <c r="B43" s="15">
        <v>57214</v>
      </c>
      <c r="C43" s="15">
        <v>55571</v>
      </c>
      <c r="D43" s="15">
        <f t="shared" si="7"/>
        <v>112785</v>
      </c>
      <c r="E43" s="24">
        <v>57220</v>
      </c>
      <c r="F43" s="15">
        <v>55291</v>
      </c>
      <c r="G43" s="14">
        <v>112511</v>
      </c>
      <c r="H43" s="14">
        <f t="shared" ref="H43:J68" si="8">B43-E43</f>
        <v>-6</v>
      </c>
      <c r="I43" s="15">
        <f t="shared" si="8"/>
        <v>280</v>
      </c>
      <c r="J43" s="15">
        <f t="shared" si="8"/>
        <v>274</v>
      </c>
      <c r="K43" s="16">
        <f t="shared" si="1"/>
        <v>0.24</v>
      </c>
      <c r="L43" s="42"/>
    </row>
    <row r="44" spans="1:12">
      <c r="A44" s="9" t="s">
        <v>45</v>
      </c>
      <c r="B44" s="15">
        <v>59422</v>
      </c>
      <c r="C44" s="15">
        <v>62067</v>
      </c>
      <c r="D44" s="15">
        <f t="shared" si="7"/>
        <v>121489</v>
      </c>
      <c r="E44" s="24">
        <v>60122</v>
      </c>
      <c r="F44" s="15">
        <v>62469</v>
      </c>
      <c r="G44" s="14">
        <v>122591</v>
      </c>
      <c r="H44" s="14">
        <f t="shared" si="8"/>
        <v>-700</v>
      </c>
      <c r="I44" s="15">
        <f t="shared" si="8"/>
        <v>-402</v>
      </c>
      <c r="J44" s="15">
        <f t="shared" si="8"/>
        <v>-1102</v>
      </c>
      <c r="K44" s="16">
        <f t="shared" si="1"/>
        <v>-0.9</v>
      </c>
      <c r="L44" s="42"/>
    </row>
    <row r="45" spans="1:12">
      <c r="A45" s="9" t="s">
        <v>46</v>
      </c>
      <c r="B45" s="15">
        <v>59922</v>
      </c>
      <c r="C45" s="15">
        <v>59817</v>
      </c>
      <c r="D45" s="15">
        <f t="shared" si="7"/>
        <v>119739</v>
      </c>
      <c r="E45" s="24">
        <v>59764</v>
      </c>
      <c r="F45" s="15">
        <v>59629</v>
      </c>
      <c r="G45" s="14">
        <v>119393</v>
      </c>
      <c r="H45" s="14">
        <f t="shared" si="8"/>
        <v>158</v>
      </c>
      <c r="I45" s="15">
        <f t="shared" si="8"/>
        <v>188</v>
      </c>
      <c r="J45" s="15">
        <f t="shared" si="8"/>
        <v>346</v>
      </c>
      <c r="K45" s="16">
        <f t="shared" si="1"/>
        <v>0.28999999999999998</v>
      </c>
      <c r="L45" s="42"/>
    </row>
    <row r="46" spans="1:12">
      <c r="A46" s="9" t="s">
        <v>47</v>
      </c>
      <c r="B46" s="15">
        <v>30802</v>
      </c>
      <c r="C46" s="15">
        <v>32138</v>
      </c>
      <c r="D46" s="15">
        <f t="shared" si="7"/>
        <v>62940</v>
      </c>
      <c r="E46" s="24">
        <v>30854</v>
      </c>
      <c r="F46" s="15">
        <v>32142</v>
      </c>
      <c r="G46" s="14">
        <v>62996</v>
      </c>
      <c r="H46" s="14">
        <f t="shared" si="8"/>
        <v>-52</v>
      </c>
      <c r="I46" s="15">
        <f t="shared" si="8"/>
        <v>-4</v>
      </c>
      <c r="J46" s="15">
        <f t="shared" si="8"/>
        <v>-56</v>
      </c>
      <c r="K46" s="16">
        <f t="shared" si="1"/>
        <v>-0.09</v>
      </c>
      <c r="L46" s="42"/>
    </row>
    <row r="47" spans="1:12">
      <c r="A47" s="9" t="s">
        <v>48</v>
      </c>
      <c r="B47" s="15">
        <v>35798</v>
      </c>
      <c r="C47" s="15">
        <v>34260</v>
      </c>
      <c r="D47" s="15">
        <f t="shared" si="7"/>
        <v>70058</v>
      </c>
      <c r="E47" s="24">
        <v>35878</v>
      </c>
      <c r="F47" s="15">
        <v>34226</v>
      </c>
      <c r="G47" s="14">
        <v>70104</v>
      </c>
      <c r="H47" s="14">
        <f t="shared" si="8"/>
        <v>-80</v>
      </c>
      <c r="I47" s="15">
        <f t="shared" si="8"/>
        <v>34</v>
      </c>
      <c r="J47" s="15">
        <f t="shared" si="8"/>
        <v>-46</v>
      </c>
      <c r="K47" s="16">
        <f t="shared" si="1"/>
        <v>-7.0000000000000007E-2</v>
      </c>
      <c r="L47" s="42"/>
    </row>
    <row r="48" spans="1:12">
      <c r="A48" s="9" t="s">
        <v>49</v>
      </c>
      <c r="B48" s="15">
        <v>68165</v>
      </c>
      <c r="C48" s="15">
        <v>69770</v>
      </c>
      <c r="D48" s="15">
        <f t="shared" si="7"/>
        <v>137935</v>
      </c>
      <c r="E48" s="24">
        <v>68169</v>
      </c>
      <c r="F48" s="15">
        <v>69706</v>
      </c>
      <c r="G48" s="14">
        <v>137875</v>
      </c>
      <c r="H48" s="14">
        <f t="shared" si="8"/>
        <v>-4</v>
      </c>
      <c r="I48" s="15">
        <f t="shared" si="8"/>
        <v>64</v>
      </c>
      <c r="J48" s="15">
        <f t="shared" si="8"/>
        <v>60</v>
      </c>
      <c r="K48" s="16">
        <f t="shared" si="1"/>
        <v>0.04</v>
      </c>
      <c r="L48" s="42"/>
    </row>
    <row r="49" spans="1:12">
      <c r="A49" s="9" t="s">
        <v>50</v>
      </c>
      <c r="B49" s="15">
        <v>30783</v>
      </c>
      <c r="C49" s="15">
        <v>32330</v>
      </c>
      <c r="D49" s="15">
        <f t="shared" si="7"/>
        <v>63113</v>
      </c>
      <c r="E49" s="24">
        <v>30826</v>
      </c>
      <c r="F49" s="15">
        <v>32339</v>
      </c>
      <c r="G49" s="14">
        <v>63165</v>
      </c>
      <c r="H49" s="14">
        <f t="shared" si="8"/>
        <v>-43</v>
      </c>
      <c r="I49" s="15">
        <f t="shared" si="8"/>
        <v>-9</v>
      </c>
      <c r="J49" s="15">
        <f t="shared" si="8"/>
        <v>-52</v>
      </c>
      <c r="K49" s="16">
        <f t="shared" si="1"/>
        <v>-0.08</v>
      </c>
      <c r="L49" s="42"/>
    </row>
    <row r="50" spans="1:12">
      <c r="A50" s="9" t="s">
        <v>51</v>
      </c>
      <c r="B50" s="15">
        <v>63274</v>
      </c>
      <c r="C50" s="15">
        <v>64180</v>
      </c>
      <c r="D50" s="15">
        <f t="shared" si="7"/>
        <v>127454</v>
      </c>
      <c r="E50" s="24">
        <v>63467</v>
      </c>
      <c r="F50" s="15">
        <v>64386</v>
      </c>
      <c r="G50" s="14">
        <v>127853</v>
      </c>
      <c r="H50" s="14">
        <f t="shared" si="8"/>
        <v>-193</v>
      </c>
      <c r="I50" s="15">
        <f t="shared" si="8"/>
        <v>-206</v>
      </c>
      <c r="J50" s="15">
        <f t="shared" si="8"/>
        <v>-399</v>
      </c>
      <c r="K50" s="16">
        <f t="shared" si="1"/>
        <v>-0.31</v>
      </c>
      <c r="L50" s="42"/>
    </row>
    <row r="51" spans="1:12">
      <c r="A51" s="9" t="s">
        <v>52</v>
      </c>
      <c r="B51" s="15">
        <v>27703</v>
      </c>
      <c r="C51" s="15">
        <v>28682</v>
      </c>
      <c r="D51" s="15">
        <f t="shared" si="7"/>
        <v>56385</v>
      </c>
      <c r="E51" s="24">
        <v>27887</v>
      </c>
      <c r="F51" s="15">
        <v>28863</v>
      </c>
      <c r="G51" s="14">
        <v>56750</v>
      </c>
      <c r="H51" s="14">
        <f t="shared" si="8"/>
        <v>-184</v>
      </c>
      <c r="I51" s="15">
        <f t="shared" si="8"/>
        <v>-181</v>
      </c>
      <c r="J51" s="15">
        <f t="shared" si="8"/>
        <v>-365</v>
      </c>
      <c r="K51" s="16">
        <f t="shared" si="1"/>
        <v>-0.64</v>
      </c>
      <c r="L51" s="42"/>
    </row>
    <row r="52" spans="1:12">
      <c r="A52" s="9" t="s">
        <v>53</v>
      </c>
      <c r="B52" s="15">
        <v>39462</v>
      </c>
      <c r="C52" s="15">
        <v>36909</v>
      </c>
      <c r="D52" s="15">
        <f t="shared" si="7"/>
        <v>76371</v>
      </c>
      <c r="E52" s="24">
        <v>39446</v>
      </c>
      <c r="F52" s="15">
        <v>36907</v>
      </c>
      <c r="G52" s="14">
        <v>76353</v>
      </c>
      <c r="H52" s="14">
        <f t="shared" si="8"/>
        <v>16</v>
      </c>
      <c r="I52" s="15">
        <f t="shared" si="8"/>
        <v>2</v>
      </c>
      <c r="J52" s="15">
        <f t="shared" si="8"/>
        <v>18</v>
      </c>
      <c r="K52" s="16">
        <f t="shared" si="1"/>
        <v>0.02</v>
      </c>
      <c r="L52" s="42"/>
    </row>
    <row r="53" spans="1:12">
      <c r="A53" s="9" t="s">
        <v>54</v>
      </c>
      <c r="B53" s="15">
        <v>45928</v>
      </c>
      <c r="C53" s="15">
        <v>48517</v>
      </c>
      <c r="D53" s="15">
        <f t="shared" si="7"/>
        <v>94445</v>
      </c>
      <c r="E53" s="24">
        <v>46005</v>
      </c>
      <c r="F53" s="15">
        <v>48398</v>
      </c>
      <c r="G53" s="14">
        <v>94403</v>
      </c>
      <c r="H53" s="14">
        <f t="shared" si="8"/>
        <v>-77</v>
      </c>
      <c r="I53" s="15">
        <f t="shared" si="8"/>
        <v>119</v>
      </c>
      <c r="J53" s="15">
        <f t="shared" si="8"/>
        <v>42</v>
      </c>
      <c r="K53" s="16">
        <f t="shared" si="1"/>
        <v>0.04</v>
      </c>
      <c r="L53" s="42"/>
    </row>
    <row r="54" spans="1:12">
      <c r="A54" s="9" t="s">
        <v>55</v>
      </c>
      <c r="B54" s="15">
        <v>57619</v>
      </c>
      <c r="C54" s="15">
        <v>57588</v>
      </c>
      <c r="D54" s="15">
        <f t="shared" si="7"/>
        <v>115207</v>
      </c>
      <c r="E54" s="24">
        <v>57885</v>
      </c>
      <c r="F54" s="15">
        <v>57747</v>
      </c>
      <c r="G54" s="14">
        <v>115632</v>
      </c>
      <c r="H54" s="14">
        <f>B54-E54</f>
        <v>-266</v>
      </c>
      <c r="I54" s="15">
        <f t="shared" si="8"/>
        <v>-159</v>
      </c>
      <c r="J54" s="15">
        <f t="shared" si="8"/>
        <v>-425</v>
      </c>
      <c r="K54" s="16">
        <f t="shared" si="1"/>
        <v>-0.37</v>
      </c>
      <c r="L54" s="42"/>
    </row>
    <row r="55" spans="1:12">
      <c r="A55" s="9" t="s">
        <v>56</v>
      </c>
      <c r="B55" s="15">
        <v>25697</v>
      </c>
      <c r="C55" s="15">
        <v>26617</v>
      </c>
      <c r="D55" s="15">
        <f t="shared" si="7"/>
        <v>52314</v>
      </c>
      <c r="E55" s="24">
        <v>25862</v>
      </c>
      <c r="F55" s="15">
        <v>26680</v>
      </c>
      <c r="G55" s="14">
        <v>52542</v>
      </c>
      <c r="H55" s="14">
        <f t="shared" si="8"/>
        <v>-165</v>
      </c>
      <c r="I55" s="15">
        <f t="shared" si="8"/>
        <v>-63</v>
      </c>
      <c r="J55" s="15">
        <f t="shared" si="8"/>
        <v>-228</v>
      </c>
      <c r="K55" s="16">
        <f t="shared" si="1"/>
        <v>-0.43</v>
      </c>
      <c r="L55" s="42"/>
    </row>
    <row r="56" spans="1:12">
      <c r="A56" s="9" t="s">
        <v>57</v>
      </c>
      <c r="B56" s="15">
        <v>41176</v>
      </c>
      <c r="C56" s="15">
        <v>41876</v>
      </c>
      <c r="D56" s="15">
        <f t="shared" si="7"/>
        <v>83052</v>
      </c>
      <c r="E56" s="24">
        <v>41420</v>
      </c>
      <c r="F56" s="15">
        <v>41927</v>
      </c>
      <c r="G56" s="14">
        <v>83347</v>
      </c>
      <c r="H56" s="14">
        <f t="shared" si="8"/>
        <v>-244</v>
      </c>
      <c r="I56" s="15">
        <f t="shared" si="8"/>
        <v>-51</v>
      </c>
      <c r="J56" s="15">
        <f t="shared" si="8"/>
        <v>-295</v>
      </c>
      <c r="K56" s="16">
        <f t="shared" si="1"/>
        <v>-0.35</v>
      </c>
      <c r="L56" s="42"/>
    </row>
    <row r="57" spans="1:12">
      <c r="A57" s="9" t="s">
        <v>58</v>
      </c>
      <c r="B57" s="15">
        <v>20763</v>
      </c>
      <c r="C57" s="15">
        <v>20771</v>
      </c>
      <c r="D57" s="15">
        <f t="shared" si="7"/>
        <v>41534</v>
      </c>
      <c r="E57" s="24">
        <v>20959</v>
      </c>
      <c r="F57" s="15">
        <v>20909</v>
      </c>
      <c r="G57" s="14">
        <v>41868</v>
      </c>
      <c r="H57" s="14">
        <f t="shared" si="8"/>
        <v>-196</v>
      </c>
      <c r="I57" s="15">
        <f t="shared" si="8"/>
        <v>-138</v>
      </c>
      <c r="J57" s="15">
        <f t="shared" si="8"/>
        <v>-334</v>
      </c>
      <c r="K57" s="16">
        <f t="shared" si="1"/>
        <v>-0.8</v>
      </c>
      <c r="L57" s="42"/>
    </row>
    <row r="58" spans="1:12">
      <c r="A58" s="9" t="s">
        <v>59</v>
      </c>
      <c r="B58" s="15">
        <v>28955</v>
      </c>
      <c r="C58" s="15">
        <v>30046</v>
      </c>
      <c r="D58" s="15">
        <f t="shared" si="7"/>
        <v>59001</v>
      </c>
      <c r="E58" s="24">
        <v>29197</v>
      </c>
      <c r="F58" s="15">
        <v>30062</v>
      </c>
      <c r="G58" s="14">
        <v>59259</v>
      </c>
      <c r="H58" s="14">
        <f t="shared" si="8"/>
        <v>-242</v>
      </c>
      <c r="I58" s="15">
        <f t="shared" si="8"/>
        <v>-16</v>
      </c>
      <c r="J58" s="15">
        <f t="shared" si="8"/>
        <v>-258</v>
      </c>
      <c r="K58" s="16">
        <f t="shared" si="1"/>
        <v>-0.44</v>
      </c>
      <c r="L58" s="42"/>
    </row>
    <row r="59" spans="1:12">
      <c r="A59" s="9" t="s">
        <v>60</v>
      </c>
      <c r="B59" s="15">
        <v>22745</v>
      </c>
      <c r="C59" s="15">
        <v>23182</v>
      </c>
      <c r="D59" s="15">
        <f t="shared" si="7"/>
        <v>45927</v>
      </c>
      <c r="E59" s="24">
        <v>22861</v>
      </c>
      <c r="F59" s="15">
        <v>23302</v>
      </c>
      <c r="G59" s="14">
        <v>46163</v>
      </c>
      <c r="H59" s="14">
        <f t="shared" si="8"/>
        <v>-116</v>
      </c>
      <c r="I59" s="15">
        <f t="shared" si="8"/>
        <v>-120</v>
      </c>
      <c r="J59" s="15">
        <f t="shared" si="8"/>
        <v>-236</v>
      </c>
      <c r="K59" s="16">
        <f t="shared" si="1"/>
        <v>-0.51</v>
      </c>
      <c r="L59" s="42"/>
    </row>
    <row r="60" spans="1:12">
      <c r="A60" s="9" t="s">
        <v>61</v>
      </c>
      <c r="B60" s="15">
        <v>29297</v>
      </c>
      <c r="C60" s="15">
        <v>29821</v>
      </c>
      <c r="D60" s="15">
        <f t="shared" si="7"/>
        <v>59118</v>
      </c>
      <c r="E60" s="24">
        <v>29284</v>
      </c>
      <c r="F60" s="15">
        <v>29859</v>
      </c>
      <c r="G60" s="14">
        <v>59143</v>
      </c>
      <c r="H60" s="14">
        <f t="shared" si="8"/>
        <v>13</v>
      </c>
      <c r="I60" s="15">
        <f t="shared" si="8"/>
        <v>-38</v>
      </c>
      <c r="J60" s="15">
        <f t="shared" si="8"/>
        <v>-25</v>
      </c>
      <c r="K60" s="16">
        <f t="shared" si="1"/>
        <v>-0.04</v>
      </c>
      <c r="L60" s="42"/>
    </row>
    <row r="61" spans="1:12">
      <c r="A61" s="9" t="s">
        <v>62</v>
      </c>
      <c r="B61" s="15">
        <v>46523</v>
      </c>
      <c r="C61" s="15">
        <v>48369</v>
      </c>
      <c r="D61" s="15">
        <f t="shared" si="7"/>
        <v>94892</v>
      </c>
      <c r="E61" s="24">
        <v>46592</v>
      </c>
      <c r="F61" s="15">
        <v>48333</v>
      </c>
      <c r="G61" s="14">
        <v>94925</v>
      </c>
      <c r="H61" s="14">
        <f t="shared" si="8"/>
        <v>-69</v>
      </c>
      <c r="I61" s="15">
        <f t="shared" si="8"/>
        <v>36</v>
      </c>
      <c r="J61" s="15">
        <f t="shared" si="8"/>
        <v>-33</v>
      </c>
      <c r="K61" s="16">
        <f t="shared" si="1"/>
        <v>-0.03</v>
      </c>
      <c r="L61" s="42"/>
    </row>
    <row r="62" spans="1:12">
      <c r="A62" s="25" t="s">
        <v>63</v>
      </c>
      <c r="B62" s="19">
        <v>21710</v>
      </c>
      <c r="C62" s="19">
        <v>22304</v>
      </c>
      <c r="D62" s="19">
        <f>B62+C62</f>
        <v>44014</v>
      </c>
      <c r="E62" s="26">
        <v>21862</v>
      </c>
      <c r="F62" s="19">
        <v>22361</v>
      </c>
      <c r="G62" s="20">
        <v>44223</v>
      </c>
      <c r="H62" s="20">
        <f>B62-E62</f>
        <v>-152</v>
      </c>
      <c r="I62" s="19">
        <f>C62-F62</f>
        <v>-57</v>
      </c>
      <c r="J62" s="19">
        <f t="shared" si="8"/>
        <v>-209</v>
      </c>
      <c r="K62" s="27">
        <f>ROUND(J62/G62*100,2)</f>
        <v>-0.47</v>
      </c>
      <c r="L62" s="42"/>
    </row>
    <row r="63" spans="1:12">
      <c r="A63" s="28" t="s">
        <v>64</v>
      </c>
      <c r="B63" s="3">
        <v>18802</v>
      </c>
      <c r="C63" s="3">
        <v>18712</v>
      </c>
      <c r="D63" s="3">
        <f>B63+C63</f>
        <v>37514</v>
      </c>
      <c r="E63" s="29">
        <v>18832</v>
      </c>
      <c r="F63" s="7">
        <v>18636</v>
      </c>
      <c r="G63" s="30">
        <v>37468</v>
      </c>
      <c r="H63" s="31">
        <f t="shared" si="8"/>
        <v>-30</v>
      </c>
      <c r="I63" s="3">
        <f t="shared" si="8"/>
        <v>76</v>
      </c>
      <c r="J63" s="3">
        <f t="shared" ref="J63:J93" si="9">H63+I63</f>
        <v>46</v>
      </c>
      <c r="K63" s="4">
        <f t="shared" si="1"/>
        <v>0.12</v>
      </c>
      <c r="L63" s="42"/>
    </row>
    <row r="64" spans="1:12">
      <c r="A64" s="28" t="s">
        <v>65</v>
      </c>
      <c r="B64" s="3">
        <f>B63</f>
        <v>18802</v>
      </c>
      <c r="C64" s="3">
        <f>C63</f>
        <v>18712</v>
      </c>
      <c r="D64" s="3">
        <f>D63</f>
        <v>37514</v>
      </c>
      <c r="E64" s="5">
        <v>18832</v>
      </c>
      <c r="F64" s="32">
        <v>18636</v>
      </c>
      <c r="G64" s="32">
        <v>37468</v>
      </c>
      <c r="H64" s="31">
        <f t="shared" si="8"/>
        <v>-30</v>
      </c>
      <c r="I64" s="3">
        <f t="shared" si="8"/>
        <v>76</v>
      </c>
      <c r="J64" s="3">
        <f t="shared" si="9"/>
        <v>46</v>
      </c>
      <c r="K64" s="4">
        <f t="shared" si="1"/>
        <v>0.12</v>
      </c>
      <c r="L64" s="42"/>
    </row>
    <row r="65" spans="1:12">
      <c r="A65" s="9" t="s">
        <v>66</v>
      </c>
      <c r="B65" s="10">
        <v>15418</v>
      </c>
      <c r="C65" s="10">
        <v>15957</v>
      </c>
      <c r="D65" s="15">
        <f>B65+C65</f>
        <v>31375</v>
      </c>
      <c r="E65" s="7">
        <v>15360</v>
      </c>
      <c r="F65" s="17">
        <v>15855</v>
      </c>
      <c r="G65" s="17">
        <v>31215</v>
      </c>
      <c r="H65" s="14">
        <f t="shared" si="8"/>
        <v>58</v>
      </c>
      <c r="I65" s="15">
        <f t="shared" si="8"/>
        <v>102</v>
      </c>
      <c r="J65" s="15">
        <f t="shared" si="9"/>
        <v>160</v>
      </c>
      <c r="K65" s="16">
        <f t="shared" si="1"/>
        <v>0.51</v>
      </c>
      <c r="L65" s="42"/>
    </row>
    <row r="66" spans="1:12">
      <c r="A66" s="9" t="s">
        <v>67</v>
      </c>
      <c r="B66" s="15">
        <v>13822</v>
      </c>
      <c r="C66" s="15">
        <v>13990</v>
      </c>
      <c r="D66" s="15">
        <f>B66+C66</f>
        <v>27812</v>
      </c>
      <c r="E66" s="7">
        <v>14054</v>
      </c>
      <c r="F66" s="14">
        <v>14194</v>
      </c>
      <c r="G66" s="14">
        <v>28248</v>
      </c>
      <c r="H66" s="14">
        <f t="shared" si="8"/>
        <v>-232</v>
      </c>
      <c r="I66" s="15">
        <f t="shared" si="8"/>
        <v>-204</v>
      </c>
      <c r="J66" s="15">
        <f t="shared" si="9"/>
        <v>-436</v>
      </c>
      <c r="K66" s="16">
        <f t="shared" si="1"/>
        <v>-1.54</v>
      </c>
      <c r="L66" s="42"/>
    </row>
    <row r="67" spans="1:12">
      <c r="A67" s="9" t="s">
        <v>68</v>
      </c>
      <c r="B67" s="7">
        <v>4674</v>
      </c>
      <c r="C67" s="7">
        <v>4729</v>
      </c>
      <c r="D67" s="15">
        <f>B67+C67</f>
        <v>9403</v>
      </c>
      <c r="E67" s="3">
        <v>4777</v>
      </c>
      <c r="F67" s="33">
        <v>4809</v>
      </c>
      <c r="G67" s="33">
        <v>9586</v>
      </c>
      <c r="H67" s="14">
        <f t="shared" si="8"/>
        <v>-103</v>
      </c>
      <c r="I67" s="15">
        <f t="shared" si="8"/>
        <v>-80</v>
      </c>
      <c r="J67" s="15">
        <f t="shared" si="9"/>
        <v>-183</v>
      </c>
      <c r="K67" s="16">
        <f t="shared" si="1"/>
        <v>-1.91</v>
      </c>
      <c r="L67" s="42"/>
    </row>
    <row r="68" spans="1:12">
      <c r="A68" s="2" t="s">
        <v>69</v>
      </c>
      <c r="B68" s="5">
        <f>SUM(B65:B67)</f>
        <v>33914</v>
      </c>
      <c r="C68" s="5">
        <f>SUM(C65:C67)</f>
        <v>34676</v>
      </c>
      <c r="D68" s="5">
        <f>SUM(D65:D67)</f>
        <v>68590</v>
      </c>
      <c r="E68" s="5">
        <v>34191</v>
      </c>
      <c r="F68" s="32">
        <v>34858</v>
      </c>
      <c r="G68" s="32">
        <v>69049</v>
      </c>
      <c r="H68" s="32">
        <f t="shared" si="8"/>
        <v>-277</v>
      </c>
      <c r="I68" s="5">
        <f t="shared" si="8"/>
        <v>-182</v>
      </c>
      <c r="J68" s="5">
        <f t="shared" si="9"/>
        <v>-459</v>
      </c>
      <c r="K68" s="6">
        <f t="shared" si="1"/>
        <v>-0.66</v>
      </c>
      <c r="L68" s="42"/>
    </row>
    <row r="69" spans="1:12">
      <c r="A69" s="34" t="s">
        <v>70</v>
      </c>
      <c r="B69" s="10">
        <v>7939</v>
      </c>
      <c r="C69" s="10">
        <v>7704</v>
      </c>
      <c r="D69" s="7">
        <f>B69+C69</f>
        <v>15643</v>
      </c>
      <c r="E69" s="7">
        <v>7938</v>
      </c>
      <c r="F69" s="17">
        <v>7723</v>
      </c>
      <c r="G69" s="17">
        <v>15661</v>
      </c>
      <c r="H69" s="17">
        <f t="shared" ref="H69:I93" si="10">B69-E69</f>
        <v>1</v>
      </c>
      <c r="I69" s="7">
        <f t="shared" si="10"/>
        <v>-19</v>
      </c>
      <c r="J69" s="7">
        <f t="shared" si="9"/>
        <v>-18</v>
      </c>
      <c r="K69" s="8">
        <f t="shared" si="1"/>
        <v>-0.11</v>
      </c>
      <c r="L69" s="42"/>
    </row>
    <row r="70" spans="1:12">
      <c r="A70" s="9" t="s">
        <v>71</v>
      </c>
      <c r="B70" s="15">
        <v>7280</v>
      </c>
      <c r="C70" s="15">
        <v>7380</v>
      </c>
      <c r="D70" s="7">
        <f t="shared" ref="D70:D75" si="11">B70+C70</f>
        <v>14660</v>
      </c>
      <c r="E70" s="15">
        <v>7374</v>
      </c>
      <c r="F70" s="14">
        <v>7501</v>
      </c>
      <c r="G70" s="14">
        <v>14875</v>
      </c>
      <c r="H70" s="14">
        <f t="shared" si="10"/>
        <v>-94</v>
      </c>
      <c r="I70" s="15">
        <f t="shared" si="10"/>
        <v>-121</v>
      </c>
      <c r="J70" s="15">
        <f t="shared" si="9"/>
        <v>-215</v>
      </c>
      <c r="K70" s="16">
        <f t="shared" si="1"/>
        <v>-1.45</v>
      </c>
      <c r="L70" s="42"/>
    </row>
    <row r="71" spans="1:12">
      <c r="A71" s="9" t="s">
        <v>72</v>
      </c>
      <c r="B71" s="15">
        <v>11966</v>
      </c>
      <c r="C71" s="15">
        <v>12192</v>
      </c>
      <c r="D71" s="7">
        <f t="shared" si="11"/>
        <v>24158</v>
      </c>
      <c r="E71" s="15">
        <v>12246</v>
      </c>
      <c r="F71" s="14">
        <v>12441</v>
      </c>
      <c r="G71" s="14">
        <v>24687</v>
      </c>
      <c r="H71" s="14">
        <f t="shared" si="10"/>
        <v>-280</v>
      </c>
      <c r="I71" s="15">
        <f t="shared" si="10"/>
        <v>-249</v>
      </c>
      <c r="J71" s="15">
        <f t="shared" si="9"/>
        <v>-529</v>
      </c>
      <c r="K71" s="16">
        <f t="shared" si="1"/>
        <v>-2.14</v>
      </c>
      <c r="L71" s="42"/>
    </row>
    <row r="72" spans="1:12">
      <c r="A72" s="9" t="s">
        <v>73</v>
      </c>
      <c r="B72" s="15">
        <v>8227</v>
      </c>
      <c r="C72" s="15">
        <v>7938</v>
      </c>
      <c r="D72" s="7">
        <f t="shared" si="11"/>
        <v>16165</v>
      </c>
      <c r="E72" s="15">
        <v>8368</v>
      </c>
      <c r="F72" s="14">
        <v>8030</v>
      </c>
      <c r="G72" s="14">
        <v>16398</v>
      </c>
      <c r="H72" s="14">
        <f t="shared" si="10"/>
        <v>-141</v>
      </c>
      <c r="I72" s="15">
        <f t="shared" si="10"/>
        <v>-92</v>
      </c>
      <c r="J72" s="15">
        <f t="shared" si="9"/>
        <v>-233</v>
      </c>
      <c r="K72" s="16">
        <f t="shared" ref="K72:K93" si="12">ROUND(J72/G72*100,2)</f>
        <v>-1.42</v>
      </c>
      <c r="L72" s="42"/>
    </row>
    <row r="73" spans="1:12">
      <c r="A73" s="9" t="s">
        <v>74</v>
      </c>
      <c r="B73" s="15">
        <v>7798</v>
      </c>
      <c r="C73" s="15">
        <v>7659</v>
      </c>
      <c r="D73" s="7">
        <f t="shared" si="11"/>
        <v>15457</v>
      </c>
      <c r="E73" s="15">
        <v>7901</v>
      </c>
      <c r="F73" s="14">
        <v>7827</v>
      </c>
      <c r="G73" s="14">
        <v>15728</v>
      </c>
      <c r="H73" s="14">
        <f t="shared" si="10"/>
        <v>-103</v>
      </c>
      <c r="I73" s="15">
        <f t="shared" si="10"/>
        <v>-168</v>
      </c>
      <c r="J73" s="15">
        <f t="shared" si="9"/>
        <v>-271</v>
      </c>
      <c r="K73" s="16">
        <f t="shared" si="12"/>
        <v>-1.72</v>
      </c>
      <c r="L73" s="42"/>
    </row>
    <row r="74" spans="1:12">
      <c r="A74" s="9" t="s">
        <v>75</v>
      </c>
      <c r="B74" s="15">
        <v>5579</v>
      </c>
      <c r="C74" s="15">
        <v>5769</v>
      </c>
      <c r="D74" s="7">
        <f t="shared" si="11"/>
        <v>11348</v>
      </c>
      <c r="E74" s="15">
        <v>5729</v>
      </c>
      <c r="F74" s="14">
        <v>5893</v>
      </c>
      <c r="G74" s="14">
        <v>11622</v>
      </c>
      <c r="H74" s="14">
        <f t="shared" si="10"/>
        <v>-150</v>
      </c>
      <c r="I74" s="15">
        <f t="shared" si="10"/>
        <v>-124</v>
      </c>
      <c r="J74" s="15">
        <f t="shared" si="9"/>
        <v>-274</v>
      </c>
      <c r="K74" s="16">
        <f t="shared" si="12"/>
        <v>-2.36</v>
      </c>
      <c r="L74" s="42"/>
    </row>
    <row r="75" spans="1:12">
      <c r="A75" s="34" t="s">
        <v>76</v>
      </c>
      <c r="B75" s="7">
        <v>4487</v>
      </c>
      <c r="C75" s="7">
        <v>4430</v>
      </c>
      <c r="D75" s="7">
        <f t="shared" si="11"/>
        <v>8917</v>
      </c>
      <c r="E75" s="18">
        <v>4556</v>
      </c>
      <c r="F75" s="20">
        <v>4483</v>
      </c>
      <c r="G75" s="33">
        <v>9039</v>
      </c>
      <c r="H75" s="17">
        <f>B75-E75</f>
        <v>-69</v>
      </c>
      <c r="I75" s="7">
        <f t="shared" si="10"/>
        <v>-53</v>
      </c>
      <c r="J75" s="7">
        <f t="shared" si="9"/>
        <v>-122</v>
      </c>
      <c r="K75" s="8">
        <f t="shared" si="12"/>
        <v>-1.35</v>
      </c>
      <c r="L75" s="42"/>
    </row>
    <row r="76" spans="1:12">
      <c r="A76" s="2" t="s">
        <v>77</v>
      </c>
      <c r="B76" s="5">
        <f>SUM(B69:B75)</f>
        <v>53276</v>
      </c>
      <c r="C76" s="5">
        <f>SUM(C69:C75)</f>
        <v>53072</v>
      </c>
      <c r="D76" s="5">
        <f>SUM(D69:D75)</f>
        <v>106348</v>
      </c>
      <c r="E76" s="5">
        <v>54112</v>
      </c>
      <c r="F76" s="32">
        <v>53898</v>
      </c>
      <c r="G76" s="32">
        <v>108010</v>
      </c>
      <c r="H76" s="32">
        <f t="shared" si="10"/>
        <v>-836</v>
      </c>
      <c r="I76" s="5">
        <f t="shared" si="10"/>
        <v>-826</v>
      </c>
      <c r="J76" s="5">
        <f t="shared" si="9"/>
        <v>-1662</v>
      </c>
      <c r="K76" s="6">
        <f t="shared" si="12"/>
        <v>-1.54</v>
      </c>
      <c r="L76" s="42"/>
    </row>
    <row r="77" spans="1:12">
      <c r="A77" s="21" t="s">
        <v>78</v>
      </c>
      <c r="B77" s="22">
        <v>3250</v>
      </c>
      <c r="C77" s="10">
        <v>3264</v>
      </c>
      <c r="D77" s="10">
        <f>B77+C77</f>
        <v>6514</v>
      </c>
      <c r="E77" s="10">
        <v>3296</v>
      </c>
      <c r="F77" s="17">
        <v>3318</v>
      </c>
      <c r="G77" s="17">
        <v>6614</v>
      </c>
      <c r="H77" s="11">
        <f>B77-E77</f>
        <v>-46</v>
      </c>
      <c r="I77" s="10">
        <f t="shared" si="10"/>
        <v>-54</v>
      </c>
      <c r="J77" s="10">
        <f t="shared" si="9"/>
        <v>-100</v>
      </c>
      <c r="K77" s="23">
        <f t="shared" si="12"/>
        <v>-1.51</v>
      </c>
      <c r="L77" s="42"/>
    </row>
    <row r="78" spans="1:12">
      <c r="A78" s="9" t="s">
        <v>79</v>
      </c>
      <c r="B78" s="18">
        <v>3761</v>
      </c>
      <c r="C78" s="13">
        <v>3873</v>
      </c>
      <c r="D78" s="15">
        <f>B78+C78</f>
        <v>7634</v>
      </c>
      <c r="E78" s="15">
        <v>3849</v>
      </c>
      <c r="F78" s="14">
        <v>3960</v>
      </c>
      <c r="G78" s="14">
        <v>7809</v>
      </c>
      <c r="H78" s="14">
        <f t="shared" si="10"/>
        <v>-88</v>
      </c>
      <c r="I78" s="15">
        <f t="shared" si="10"/>
        <v>-87</v>
      </c>
      <c r="J78" s="15">
        <f t="shared" si="9"/>
        <v>-175</v>
      </c>
      <c r="K78" s="16">
        <f t="shared" si="12"/>
        <v>-2.2400000000000002</v>
      </c>
      <c r="L78" s="42"/>
    </row>
    <row r="79" spans="1:12">
      <c r="A79" s="9" t="s">
        <v>80</v>
      </c>
      <c r="B79" s="15">
        <v>2719</v>
      </c>
      <c r="C79" s="18">
        <v>2866</v>
      </c>
      <c r="D79" s="15">
        <f>B79+C79</f>
        <v>5585</v>
      </c>
      <c r="E79" s="15">
        <v>2775</v>
      </c>
      <c r="F79" s="14">
        <v>2911</v>
      </c>
      <c r="G79" s="14">
        <v>5686</v>
      </c>
      <c r="H79" s="14">
        <f t="shared" si="10"/>
        <v>-56</v>
      </c>
      <c r="I79" s="15">
        <f t="shared" si="10"/>
        <v>-45</v>
      </c>
      <c r="J79" s="15">
        <f t="shared" si="9"/>
        <v>-101</v>
      </c>
      <c r="K79" s="16">
        <f t="shared" si="12"/>
        <v>-1.78</v>
      </c>
      <c r="L79" s="42"/>
    </row>
    <row r="80" spans="1:12">
      <c r="A80" s="9" t="s">
        <v>81</v>
      </c>
      <c r="B80" s="15">
        <v>4360</v>
      </c>
      <c r="C80" s="18">
        <v>4382</v>
      </c>
      <c r="D80" s="15">
        <f>B80+C80</f>
        <v>8742</v>
      </c>
      <c r="E80" s="15">
        <v>4449</v>
      </c>
      <c r="F80" s="14">
        <v>4501</v>
      </c>
      <c r="G80" s="14">
        <v>8950</v>
      </c>
      <c r="H80" s="14">
        <f t="shared" si="10"/>
        <v>-89</v>
      </c>
      <c r="I80" s="15">
        <f t="shared" si="10"/>
        <v>-119</v>
      </c>
      <c r="J80" s="15">
        <f t="shared" si="9"/>
        <v>-208</v>
      </c>
      <c r="K80" s="16">
        <f t="shared" si="12"/>
        <v>-2.3199999999999998</v>
      </c>
      <c r="L80" s="42"/>
    </row>
    <row r="81" spans="1:12">
      <c r="A81" s="25" t="s">
        <v>82</v>
      </c>
      <c r="B81" s="7">
        <v>1080</v>
      </c>
      <c r="C81" s="19">
        <v>1091</v>
      </c>
      <c r="D81" s="19">
        <f>B81+C81</f>
        <v>2171</v>
      </c>
      <c r="E81" s="18">
        <v>1131</v>
      </c>
      <c r="F81" s="33">
        <v>1127</v>
      </c>
      <c r="G81" s="33">
        <v>2258</v>
      </c>
      <c r="H81" s="20">
        <f t="shared" si="10"/>
        <v>-51</v>
      </c>
      <c r="I81" s="19">
        <f t="shared" si="10"/>
        <v>-36</v>
      </c>
      <c r="J81" s="19">
        <f t="shared" si="9"/>
        <v>-87</v>
      </c>
      <c r="K81" s="27">
        <f t="shared" si="12"/>
        <v>-3.85</v>
      </c>
      <c r="L81" s="42"/>
    </row>
    <row r="82" spans="1:12">
      <c r="A82" s="2" t="s">
        <v>83</v>
      </c>
      <c r="B82" s="5">
        <f>SUM(B77:B81)</f>
        <v>15170</v>
      </c>
      <c r="C82" s="5">
        <f>SUM(C77:C81)</f>
        <v>15476</v>
      </c>
      <c r="D82" s="5">
        <f>SUM(D77:D81)</f>
        <v>30646</v>
      </c>
      <c r="E82" s="5">
        <v>15500</v>
      </c>
      <c r="F82" s="32">
        <v>15817</v>
      </c>
      <c r="G82" s="32">
        <v>31317</v>
      </c>
      <c r="H82" s="32">
        <f t="shared" si="10"/>
        <v>-330</v>
      </c>
      <c r="I82" s="5">
        <f t="shared" si="10"/>
        <v>-341</v>
      </c>
      <c r="J82" s="5">
        <f t="shared" si="9"/>
        <v>-671</v>
      </c>
      <c r="K82" s="6">
        <f t="shared" si="12"/>
        <v>-2.14</v>
      </c>
      <c r="L82" s="42"/>
    </row>
    <row r="83" spans="1:12">
      <c r="A83" s="34" t="s">
        <v>84</v>
      </c>
      <c r="B83" s="22">
        <v>4512</v>
      </c>
      <c r="C83" s="22">
        <v>4509</v>
      </c>
      <c r="D83" s="7">
        <f>B83+C83</f>
        <v>9021</v>
      </c>
      <c r="E83" s="7">
        <v>4579</v>
      </c>
      <c r="F83" s="17">
        <v>4562</v>
      </c>
      <c r="G83" s="17">
        <v>9141</v>
      </c>
      <c r="H83" s="17">
        <f t="shared" si="10"/>
        <v>-67</v>
      </c>
      <c r="I83" s="7">
        <f t="shared" si="10"/>
        <v>-53</v>
      </c>
      <c r="J83" s="7">
        <f t="shared" si="9"/>
        <v>-120</v>
      </c>
      <c r="K83" s="8">
        <f t="shared" si="12"/>
        <v>-1.31</v>
      </c>
      <c r="L83" s="42"/>
    </row>
    <row r="84" spans="1:12">
      <c r="A84" s="9" t="s">
        <v>85</v>
      </c>
      <c r="B84" s="18">
        <v>5355</v>
      </c>
      <c r="C84" s="18">
        <v>5208</v>
      </c>
      <c r="D84" s="15">
        <f>B84+C84</f>
        <v>10563</v>
      </c>
      <c r="E84" s="15">
        <v>5468</v>
      </c>
      <c r="F84" s="14">
        <v>5246</v>
      </c>
      <c r="G84" s="14">
        <v>10714</v>
      </c>
      <c r="H84" s="14">
        <f t="shared" si="10"/>
        <v>-113</v>
      </c>
      <c r="I84" s="15">
        <f t="shared" si="10"/>
        <v>-38</v>
      </c>
      <c r="J84" s="15">
        <f t="shared" si="9"/>
        <v>-151</v>
      </c>
      <c r="K84" s="16">
        <f t="shared" si="12"/>
        <v>-1.41</v>
      </c>
      <c r="L84" s="42"/>
    </row>
    <row r="85" spans="1:12">
      <c r="A85" s="25" t="s">
        <v>86</v>
      </c>
      <c r="B85" s="19">
        <v>12440</v>
      </c>
      <c r="C85" s="19">
        <v>12682</v>
      </c>
      <c r="D85" s="19">
        <f>B85+C85</f>
        <v>25122</v>
      </c>
      <c r="E85" s="18">
        <v>12478</v>
      </c>
      <c r="F85" s="33">
        <v>12675</v>
      </c>
      <c r="G85" s="33">
        <v>25153</v>
      </c>
      <c r="H85" s="20">
        <f t="shared" si="10"/>
        <v>-38</v>
      </c>
      <c r="I85" s="19">
        <f t="shared" si="10"/>
        <v>7</v>
      </c>
      <c r="J85" s="19">
        <f t="shared" si="9"/>
        <v>-31</v>
      </c>
      <c r="K85" s="27">
        <f t="shared" si="12"/>
        <v>-0.12</v>
      </c>
      <c r="L85" s="42"/>
    </row>
    <row r="86" spans="1:12">
      <c r="A86" s="2" t="s">
        <v>87</v>
      </c>
      <c r="B86" s="5">
        <f>SUM(B83:B85)</f>
        <v>22307</v>
      </c>
      <c r="C86" s="5">
        <f>SUM(C83:C85)</f>
        <v>22399</v>
      </c>
      <c r="D86" s="5">
        <f>SUM(D83:D85)</f>
        <v>44706</v>
      </c>
      <c r="E86" s="5">
        <v>22525</v>
      </c>
      <c r="F86" s="32">
        <v>22483</v>
      </c>
      <c r="G86" s="32">
        <v>45008</v>
      </c>
      <c r="H86" s="32">
        <f t="shared" si="10"/>
        <v>-218</v>
      </c>
      <c r="I86" s="5">
        <f t="shared" si="10"/>
        <v>-84</v>
      </c>
      <c r="J86" s="5">
        <f t="shared" si="9"/>
        <v>-302</v>
      </c>
      <c r="K86" s="6">
        <f t="shared" si="12"/>
        <v>-0.67</v>
      </c>
      <c r="L86" s="42"/>
    </row>
    <row r="87" spans="1:12">
      <c r="A87" s="25" t="s">
        <v>88</v>
      </c>
      <c r="B87" s="19">
        <v>13389</v>
      </c>
      <c r="C87" s="19">
        <v>13476</v>
      </c>
      <c r="D87" s="19">
        <f>B87+C87</f>
        <v>26865</v>
      </c>
      <c r="E87" s="5">
        <v>13601</v>
      </c>
      <c r="F87" s="32">
        <v>13786</v>
      </c>
      <c r="G87" s="32">
        <v>27387</v>
      </c>
      <c r="H87" s="20">
        <f t="shared" si="10"/>
        <v>-212</v>
      </c>
      <c r="I87" s="19">
        <f t="shared" si="10"/>
        <v>-310</v>
      </c>
      <c r="J87" s="19">
        <f t="shared" si="9"/>
        <v>-522</v>
      </c>
      <c r="K87" s="27">
        <f t="shared" si="12"/>
        <v>-1.91</v>
      </c>
      <c r="L87" s="42"/>
    </row>
    <row r="88" spans="1:12">
      <c r="A88" s="2" t="s">
        <v>89</v>
      </c>
      <c r="B88" s="5">
        <f>SUM(B87)</f>
        <v>13389</v>
      </c>
      <c r="C88" s="5">
        <f>SUM(C87)</f>
        <v>13476</v>
      </c>
      <c r="D88" s="5">
        <f>D87</f>
        <v>26865</v>
      </c>
      <c r="E88" s="5">
        <v>13601</v>
      </c>
      <c r="F88" s="32">
        <v>13786</v>
      </c>
      <c r="G88" s="32">
        <v>27387</v>
      </c>
      <c r="H88" s="32">
        <f t="shared" si="10"/>
        <v>-212</v>
      </c>
      <c r="I88" s="5">
        <f t="shared" si="10"/>
        <v>-310</v>
      </c>
      <c r="J88" s="5">
        <f t="shared" si="9"/>
        <v>-522</v>
      </c>
      <c r="K88" s="6">
        <f t="shared" si="12"/>
        <v>-1.91</v>
      </c>
      <c r="L88" s="42"/>
    </row>
    <row r="89" spans="1:12">
      <c r="A89" s="34" t="s">
        <v>90</v>
      </c>
      <c r="B89" s="10">
        <v>14139</v>
      </c>
      <c r="C89" s="10">
        <v>14293</v>
      </c>
      <c r="D89" s="7">
        <f>B89+C89</f>
        <v>28432</v>
      </c>
      <c r="E89" s="5">
        <v>14221</v>
      </c>
      <c r="F89" s="32">
        <v>14317</v>
      </c>
      <c r="G89" s="32">
        <v>28538</v>
      </c>
      <c r="H89" s="17">
        <f t="shared" si="10"/>
        <v>-82</v>
      </c>
      <c r="I89" s="7">
        <f t="shared" si="10"/>
        <v>-24</v>
      </c>
      <c r="J89" s="7">
        <f t="shared" si="9"/>
        <v>-106</v>
      </c>
      <c r="K89" s="8">
        <f t="shared" si="12"/>
        <v>-0.37</v>
      </c>
      <c r="L89" s="42"/>
    </row>
    <row r="90" spans="1:12">
      <c r="A90" s="2" t="s">
        <v>91</v>
      </c>
      <c r="B90" s="5">
        <f>SUM(B89)</f>
        <v>14139</v>
      </c>
      <c r="C90" s="5">
        <f>SUM(C89)</f>
        <v>14293</v>
      </c>
      <c r="D90" s="5">
        <f>D89</f>
        <v>28432</v>
      </c>
      <c r="E90" s="5">
        <v>14221</v>
      </c>
      <c r="F90" s="32">
        <v>14317</v>
      </c>
      <c r="G90" s="32">
        <v>28538</v>
      </c>
      <c r="H90" s="32">
        <f t="shared" si="10"/>
        <v>-82</v>
      </c>
      <c r="I90" s="5">
        <f t="shared" si="10"/>
        <v>-24</v>
      </c>
      <c r="J90" s="5">
        <f t="shared" si="9"/>
        <v>-106</v>
      </c>
      <c r="K90" s="6">
        <f t="shared" si="12"/>
        <v>-0.37</v>
      </c>
      <c r="L90" s="42"/>
    </row>
    <row r="91" spans="1:12">
      <c r="A91" s="35" t="s">
        <v>92</v>
      </c>
      <c r="B91" s="22">
        <v>18447</v>
      </c>
      <c r="C91" s="22">
        <v>18833</v>
      </c>
      <c r="D91" s="15">
        <f>B91+C91</f>
        <v>37280</v>
      </c>
      <c r="E91" s="7">
        <v>18738</v>
      </c>
      <c r="F91" s="17">
        <v>19038</v>
      </c>
      <c r="G91" s="17">
        <v>37776</v>
      </c>
      <c r="H91" s="14">
        <f t="shared" si="10"/>
        <v>-291</v>
      </c>
      <c r="I91" s="15">
        <f t="shared" si="10"/>
        <v>-205</v>
      </c>
      <c r="J91" s="15">
        <f t="shared" si="9"/>
        <v>-496</v>
      </c>
      <c r="K91" s="16">
        <f t="shared" si="12"/>
        <v>-1.31</v>
      </c>
      <c r="L91" s="42"/>
    </row>
    <row r="92" spans="1:12">
      <c r="A92" s="35" t="s">
        <v>93</v>
      </c>
      <c r="B92" s="19">
        <v>11886</v>
      </c>
      <c r="C92" s="19">
        <v>11820</v>
      </c>
      <c r="D92" s="15">
        <f>B92+C92</f>
        <v>23706</v>
      </c>
      <c r="E92" s="19">
        <v>12040</v>
      </c>
      <c r="F92" s="33">
        <v>11961</v>
      </c>
      <c r="G92" s="33">
        <v>24001</v>
      </c>
      <c r="H92" s="14">
        <f t="shared" si="10"/>
        <v>-154</v>
      </c>
      <c r="I92" s="15">
        <f t="shared" si="10"/>
        <v>-141</v>
      </c>
      <c r="J92" s="15">
        <f t="shared" si="9"/>
        <v>-295</v>
      </c>
      <c r="K92" s="16">
        <f t="shared" si="12"/>
        <v>-1.23</v>
      </c>
      <c r="L92" s="42"/>
    </row>
    <row r="93" spans="1:12">
      <c r="A93" s="2" t="s">
        <v>94</v>
      </c>
      <c r="B93" s="5">
        <f>SUM(B91:B92)</f>
        <v>30333</v>
      </c>
      <c r="C93" s="5">
        <f>SUM(C91:C92)</f>
        <v>30653</v>
      </c>
      <c r="D93" s="5">
        <f>SUM(D91:D92)</f>
        <v>60986</v>
      </c>
      <c r="E93" s="5">
        <v>30778</v>
      </c>
      <c r="F93" s="5">
        <v>30999</v>
      </c>
      <c r="G93" s="32">
        <v>61777</v>
      </c>
      <c r="H93" s="32">
        <f t="shared" si="10"/>
        <v>-445</v>
      </c>
      <c r="I93" s="5">
        <f t="shared" si="10"/>
        <v>-346</v>
      </c>
      <c r="J93" s="5">
        <f t="shared" si="9"/>
        <v>-791</v>
      </c>
      <c r="K93" s="6">
        <f t="shared" si="12"/>
        <v>-1.28</v>
      </c>
      <c r="L93" s="42"/>
    </row>
    <row r="94" spans="1:12">
      <c r="A94" s="40"/>
      <c r="B94" s="41"/>
      <c r="C94" s="41"/>
      <c r="D94" s="41"/>
      <c r="E94" s="41"/>
      <c r="F94" s="41"/>
      <c r="G94" s="41"/>
      <c r="H94" s="41"/>
      <c r="I94" s="41"/>
      <c r="J94" s="41"/>
      <c r="K94" s="41"/>
      <c r="L94" s="41"/>
    </row>
  </sheetData>
  <mergeCells count="5">
    <mergeCell ref="A2:K2"/>
    <mergeCell ref="A6:A7"/>
    <mergeCell ref="B6:D6"/>
    <mergeCell ref="E6:G6"/>
    <mergeCell ref="H6:K6"/>
  </mergeCells>
  <phoneticPr fontId="2"/>
  <pageMargins left="0.70866141732283472" right="0.70866141732283472" top="0.74803149606299213" bottom="0.74803149606299213" header="0.31496062992125984" footer="0.31496062992125984"/>
  <pageSetup paperSize="9" scale="81" orientation="portrait" r:id="rId1"/>
  <rowBreaks count="1" manualBreakCount="1">
    <brk id="62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>saitamaken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樋口敬太</dc:creator>
  <cp:lastModifiedBy>飯塚 智生（選挙管理委員会）</cp:lastModifiedBy>
  <cp:lastPrinted>2026-01-24T06:16:41Z</cp:lastPrinted>
  <dcterms:created xsi:type="dcterms:W3CDTF">2024-10-13T03:21:08Z</dcterms:created>
  <dcterms:modified xsi:type="dcterms:W3CDTF">2026-01-24T06:27:37Z</dcterms:modified>
</cp:coreProperties>
</file>