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59\Box\【02_課所共有】01_07_市町村課\R05年度\03　行政担当\09_制度\09_02_調査・照会\09_02_070_退職・再任用_(5)\050616令和5年度「地方公務員の再任用及び退職状況等調査」について\16HP更新\02掲載用\"/>
    </mc:Choice>
  </mc:AlternateContent>
  <xr:revisionPtr revIDLastSave="0" documentId="13_ncr:1_{EA922DFC-3CCF-48A3-92B8-051F75944988}" xr6:coauthVersionLast="36" xr6:coauthVersionMax="36" xr10:uidLastSave="{00000000-0000-0000-0000-000000000000}"/>
  <bookViews>
    <workbookView xWindow="32760" yWindow="15" windowWidth="20490" windowHeight="7425" xr2:uid="{00000000-000D-0000-FFFF-FFFF00000000}"/>
  </bookViews>
  <sheets>
    <sheet name="実施状況等" sheetId="1" r:id="rId1"/>
    <sheet name="給与月額別採用数" sheetId="2" r:id="rId2"/>
    <sheet name="【市町村】実施状況" sheetId="10" r:id="rId3"/>
    <sheet name="【一組等】実施状況" sheetId="11" r:id="rId4"/>
  </sheets>
  <definedNames>
    <definedName name="_xlnm.Print_Area" localSheetId="3">【一組等】実施状況!$B$1:$G$52</definedName>
    <definedName name="_xlnm.Print_Area" localSheetId="2">【市町村】実施状況!$A$1:$L$49</definedName>
    <definedName name="_xlnm.Print_Area" localSheetId="0">実施状況等!$A$1:$G$84</definedName>
    <definedName name="_xlnm.Print_Area">#REF!</definedName>
    <definedName name="_xlnm.Print_Titles" localSheetId="3">【一組等】実施状況!$1:$5</definedName>
    <definedName name="一組">#REF!</definedName>
  </definedNames>
  <calcPr calcId="191029"/>
</workbook>
</file>

<file path=xl/calcChain.xml><?xml version="1.0" encoding="utf-8"?>
<calcChain xmlns="http://schemas.openxmlformats.org/spreadsheetml/2006/main">
  <c r="K29" i="10" l="1"/>
  <c r="J29" i="10"/>
  <c r="I29" i="10"/>
  <c r="I35" i="10" s="1"/>
  <c r="I36" i="10" s="1"/>
  <c r="D45" i="10"/>
  <c r="J33" i="10" s="1"/>
  <c r="J34" i="10" s="1"/>
  <c r="C45" i="10"/>
  <c r="I33" i="10" s="1"/>
  <c r="I34" i="10" s="1"/>
  <c r="E45" i="10"/>
  <c r="K33" i="10" s="1"/>
  <c r="K34" i="10" s="1"/>
  <c r="G52" i="11"/>
  <c r="F52" i="11"/>
  <c r="E52" i="11"/>
  <c r="D52" i="11"/>
  <c r="I47" i="10"/>
  <c r="I48" i="10" s="1"/>
  <c r="I46" i="10"/>
  <c r="F45" i="10"/>
  <c r="I44" i="10"/>
  <c r="L29" i="10"/>
  <c r="L35" i="10" s="1"/>
  <c r="L36" i="10" s="1"/>
  <c r="L37" i="10" l="1"/>
  <c r="L38" i="10" s="1"/>
  <c r="J37" i="10"/>
  <c r="J38" i="10" s="1"/>
  <c r="K37" i="10"/>
  <c r="K38" i="10" s="1"/>
  <c r="L33" i="10"/>
  <c r="L34" i="10" s="1"/>
  <c r="J35" i="10"/>
  <c r="J36" i="10" s="1"/>
  <c r="K35" i="10"/>
  <c r="K36" i="10" s="1"/>
  <c r="I37" i="10"/>
  <c r="I38" i="10" s="1"/>
  <c r="C11" i="1" l="1"/>
  <c r="B11" i="1"/>
  <c r="B10" i="1" l="1"/>
  <c r="C10" i="1"/>
  <c r="D11" i="1"/>
  <c r="D10" i="1" l="1"/>
  <c r="A1" i="2"/>
  <c r="F79" i="1" l="1"/>
  <c r="D79" i="1"/>
  <c r="B79" i="1"/>
  <c r="F70" i="1"/>
  <c r="D70" i="1"/>
  <c r="B70" i="1"/>
  <c r="D78" i="1"/>
  <c r="B78" i="1"/>
  <c r="F69" i="1"/>
  <c r="D69" i="1"/>
  <c r="F61" i="1"/>
  <c r="D61" i="1"/>
  <c r="B61" i="1"/>
  <c r="B69" i="1"/>
  <c r="B60" i="1"/>
  <c r="D49" i="1"/>
  <c r="B49" i="1"/>
  <c r="D48" i="1"/>
  <c r="B48" i="1"/>
  <c r="F40" i="1"/>
  <c r="D40" i="1"/>
  <c r="B40" i="1"/>
  <c r="F39" i="1"/>
  <c r="D39" i="1"/>
  <c r="B39" i="1"/>
  <c r="B31" i="1"/>
  <c r="F31" i="1"/>
  <c r="D31" i="1"/>
  <c r="D20" i="1"/>
  <c r="B20" i="1"/>
  <c r="G8" i="2"/>
  <c r="I44" i="2"/>
  <c r="J33" i="2" s="1"/>
  <c r="B30" i="1"/>
  <c r="E30" i="2"/>
  <c r="I43" i="2"/>
  <c r="H43" i="2" s="1"/>
  <c r="G42" i="2"/>
  <c r="G41" i="2"/>
  <c r="E42" i="2"/>
  <c r="E41" i="2"/>
  <c r="C42" i="2"/>
  <c r="C41" i="2"/>
  <c r="I31" i="2"/>
  <c r="I30" i="2"/>
  <c r="G31" i="2"/>
  <c r="G30" i="2"/>
  <c r="E31" i="2"/>
  <c r="C31" i="2"/>
  <c r="C30" i="2"/>
  <c r="I20" i="2"/>
  <c r="I19" i="2"/>
  <c r="G20" i="2"/>
  <c r="G19" i="2"/>
  <c r="G9" i="2"/>
  <c r="E20" i="2"/>
  <c r="E19" i="2"/>
  <c r="C19" i="2"/>
  <c r="C20" i="2"/>
  <c r="I9" i="2"/>
  <c r="I8" i="2"/>
  <c r="E8" i="2"/>
  <c r="E9" i="2"/>
  <c r="C9" i="2"/>
  <c r="C8" i="2"/>
  <c r="F60" i="1"/>
  <c r="D60" i="1"/>
  <c r="F30" i="1"/>
  <c r="D30" i="1"/>
  <c r="D21" i="1"/>
  <c r="B21" i="1"/>
  <c r="F78" i="1" l="1"/>
  <c r="E60" i="1" s="1"/>
  <c r="F44" i="2"/>
  <c r="D43" i="2"/>
  <c r="H10" i="2"/>
  <c r="J21" i="2"/>
  <c r="H44" i="2"/>
  <c r="F22" i="2"/>
  <c r="I41" i="2"/>
  <c r="F41" i="2" s="1"/>
  <c r="I42" i="2"/>
  <c r="J31" i="2" s="1"/>
  <c r="E61" i="1"/>
  <c r="J22" i="2"/>
  <c r="F33" i="2"/>
  <c r="H11" i="2"/>
  <c r="H33" i="2"/>
  <c r="F11" i="2"/>
  <c r="F48" i="1"/>
  <c r="C48" i="1" s="1"/>
  <c r="F49" i="1"/>
  <c r="G49" i="1" s="1"/>
  <c r="F20" i="1"/>
  <c r="E20" i="1" s="1"/>
  <c r="J11" i="2"/>
  <c r="D33" i="2"/>
  <c r="D44" i="2"/>
  <c r="J44" i="2"/>
  <c r="H22" i="2"/>
  <c r="D11" i="2"/>
  <c r="D22" i="2"/>
  <c r="H32" i="2"/>
  <c r="J43" i="2"/>
  <c r="F21" i="2"/>
  <c r="F10" i="2"/>
  <c r="H21" i="2"/>
  <c r="J32" i="2"/>
  <c r="J10" i="2"/>
  <c r="D21" i="2"/>
  <c r="F43" i="2"/>
  <c r="D32" i="2"/>
  <c r="F32" i="2"/>
  <c r="F21" i="1"/>
  <c r="C21" i="1" s="1"/>
  <c r="D10" i="2"/>
  <c r="C69" i="1" l="1"/>
  <c r="H42" i="2"/>
  <c r="F42" i="2"/>
  <c r="D20" i="2"/>
  <c r="F20" i="2"/>
  <c r="F9" i="2"/>
  <c r="J41" i="2"/>
  <c r="E48" i="1"/>
  <c r="E30" i="1"/>
  <c r="G48" i="1"/>
  <c r="H20" i="2"/>
  <c r="F30" i="2"/>
  <c r="J19" i="2"/>
  <c r="H30" i="2"/>
  <c r="H41" i="2"/>
  <c r="H19" i="2"/>
  <c r="D19" i="2"/>
  <c r="J30" i="2"/>
  <c r="J8" i="2"/>
  <c r="F8" i="2"/>
  <c r="H8" i="2"/>
  <c r="D8" i="2"/>
  <c r="D30" i="2"/>
  <c r="F19" i="2"/>
  <c r="D41" i="2"/>
  <c r="J9" i="2"/>
  <c r="F31" i="2"/>
  <c r="J42" i="2"/>
  <c r="H31" i="2"/>
  <c r="H9" i="2"/>
  <c r="D31" i="2"/>
  <c r="J20" i="2"/>
  <c r="D42" i="2"/>
  <c r="D9" i="2"/>
  <c r="G60" i="1"/>
  <c r="C60" i="1"/>
  <c r="C70" i="1"/>
  <c r="E79" i="1"/>
  <c r="C61" i="1"/>
  <c r="E39" i="1"/>
  <c r="G39" i="1"/>
  <c r="C30" i="1"/>
  <c r="C39" i="1"/>
  <c r="G61" i="1"/>
  <c r="G31" i="1"/>
  <c r="C31" i="1"/>
  <c r="G30" i="1"/>
  <c r="G79" i="1"/>
  <c r="G70" i="1"/>
  <c r="E70" i="1"/>
  <c r="C79" i="1"/>
  <c r="G78" i="1"/>
  <c r="E78" i="1"/>
  <c r="C78" i="1"/>
  <c r="E69" i="1"/>
  <c r="G69" i="1"/>
  <c r="E49" i="1"/>
  <c r="G40" i="1"/>
  <c r="E31" i="1"/>
  <c r="E40" i="1"/>
  <c r="C40" i="1"/>
  <c r="C49" i="1"/>
  <c r="C20" i="1"/>
  <c r="E21" i="1"/>
</calcChain>
</file>

<file path=xl/sharedStrings.xml><?xml version="1.0" encoding="utf-8"?>
<sst xmlns="http://schemas.openxmlformats.org/spreadsheetml/2006/main" count="738" uniqueCount="188">
  <si>
    <t>市町村</t>
    <rPh sb="0" eb="3">
      <t>シチョウソン</t>
    </rPh>
    <phoneticPr fontId="2"/>
  </si>
  <si>
    <t>一部事務組合等</t>
    <rPh sb="0" eb="2">
      <t>イチブ</t>
    </rPh>
    <rPh sb="2" eb="4">
      <t>ジム</t>
    </rPh>
    <rPh sb="4" eb="6">
      <t>クミアイ</t>
    </rPh>
    <rPh sb="6" eb="7">
      <t>ナド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</si>
  <si>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</si>
  <si>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</si>
  <si>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短時間勤務職員数
　　　　　　　　（人）</t>
    <rPh sb="0" eb="3">
      <t>タンジカン</t>
    </rPh>
    <rPh sb="3" eb="5">
      <t>キンム</t>
    </rPh>
    <rPh sb="5" eb="7">
      <t>ショクイン</t>
    </rPh>
    <rPh sb="7" eb="8">
      <t>スウ</t>
    </rPh>
    <rPh sb="18" eb="19">
      <t>ヒト</t>
    </rPh>
    <phoneticPr fontId="2"/>
  </si>
  <si>
    <t>合計
　　　　　　　　（人）</t>
    <rPh sb="0" eb="1">
      <t>ゴウ</t>
    </rPh>
    <rPh sb="1" eb="2">
      <t>ケイ</t>
    </rPh>
    <rPh sb="12" eb="13">
      <t>ヒト</t>
    </rPh>
    <phoneticPr fontId="2"/>
  </si>
  <si>
    <t>一部事務組合等</t>
    <phoneticPr fontId="2"/>
  </si>
  <si>
    <t>一般行政職
　　　　　　　　（人）</t>
    <rPh sb="0" eb="2">
      <t>イッパン</t>
    </rPh>
    <rPh sb="2" eb="4">
      <t>ギョウセイ</t>
    </rPh>
    <rPh sb="4" eb="5">
      <t>ショク</t>
    </rPh>
    <phoneticPr fontId="2"/>
  </si>
  <si>
    <t>税務職
　　　　　　　　（人）</t>
    <rPh sb="0" eb="2">
      <t>ゼイム</t>
    </rPh>
    <rPh sb="2" eb="3">
      <t>ショク</t>
    </rPh>
    <phoneticPr fontId="2"/>
  </si>
  <si>
    <t>医療職
　　　　　　　　（人）</t>
    <rPh sb="0" eb="2">
      <t>イリョウ</t>
    </rPh>
    <rPh sb="2" eb="3">
      <t>ショク</t>
    </rPh>
    <phoneticPr fontId="2"/>
  </si>
  <si>
    <t>福祉職
　　　　　　　　（人）</t>
    <rPh sb="0" eb="2">
      <t>フクシ</t>
    </rPh>
    <rPh sb="2" eb="3">
      <t>ショク</t>
    </rPh>
    <phoneticPr fontId="2"/>
  </si>
  <si>
    <t>消防職
　　　　　　　　（人）</t>
    <rPh sb="0" eb="2">
      <t>ショウボウ</t>
    </rPh>
    <rPh sb="2" eb="3">
      <t>ショク</t>
    </rPh>
    <phoneticPr fontId="2"/>
  </si>
  <si>
    <t>企業職
　　　　　　　　（人）</t>
    <rPh sb="0" eb="2">
      <t>キギョウ</t>
    </rPh>
    <rPh sb="2" eb="3">
      <t>ショク</t>
    </rPh>
    <phoneticPr fontId="2"/>
  </si>
  <si>
    <t>技能労務職
　　　　　　　　（人）</t>
    <rPh sb="0" eb="2">
      <t>ギノウ</t>
    </rPh>
    <rPh sb="2" eb="4">
      <t>ロウム</t>
    </rPh>
    <rPh sb="4" eb="5">
      <t>ショク</t>
    </rPh>
    <phoneticPr fontId="2"/>
  </si>
  <si>
    <t>教育職
　　　　　　　　（人）</t>
    <rPh sb="0" eb="2">
      <t>キョウイク</t>
    </rPh>
    <rPh sb="2" eb="3">
      <t>ショク</t>
    </rPh>
    <phoneticPr fontId="2"/>
  </si>
  <si>
    <t>合計
　　　　　　　　（人）</t>
    <rPh sb="0" eb="2">
      <t>ゴウケイ</t>
    </rPh>
    <phoneticPr fontId="2"/>
  </si>
  <si>
    <t>全国の状況</t>
    <rPh sb="0" eb="2">
      <t>ゼンコク</t>
    </rPh>
    <rPh sb="3" eb="5">
      <t>ジョウキョウ</t>
    </rPh>
    <phoneticPr fontId="2"/>
  </si>
  <si>
    <t xml:space="preserve"> </t>
    <phoneticPr fontId="2"/>
  </si>
  <si>
    <t>　　１０万円未満
　　　　　　　　　　（人）</t>
    <rPh sb="4" eb="6">
      <t>マンエン</t>
    </rPh>
    <rPh sb="6" eb="8">
      <t>ミマン</t>
    </rPh>
    <phoneticPr fontId="2"/>
  </si>
  <si>
    <t>　　１０万円以上
　　１２万円未満（人）</t>
    <rPh sb="4" eb="6">
      <t>マンエン</t>
    </rPh>
    <rPh sb="6" eb="8">
      <t>イジョウ</t>
    </rPh>
    <rPh sb="18" eb="19">
      <t>ヒト</t>
    </rPh>
    <phoneticPr fontId="2"/>
  </si>
  <si>
    <t>　　１２万円以上
　　１４万円未満（人）</t>
    <rPh sb="4" eb="6">
      <t>マンエン</t>
    </rPh>
    <rPh sb="6" eb="8">
      <t>イジョウ</t>
    </rPh>
    <rPh sb="18" eb="19">
      <t>ヒト</t>
    </rPh>
    <phoneticPr fontId="2"/>
  </si>
  <si>
    <t>　　１４万円以上
　　１６万円未満（人）</t>
    <rPh sb="4" eb="6">
      <t>マンエン</t>
    </rPh>
    <rPh sb="6" eb="8">
      <t>イジョウ</t>
    </rPh>
    <phoneticPr fontId="2"/>
  </si>
  <si>
    <t>短時間勤務職員</t>
    <rPh sb="0" eb="3">
      <t>タンジカン</t>
    </rPh>
    <rPh sb="3" eb="5">
      <t>キンム</t>
    </rPh>
    <rPh sb="5" eb="7">
      <t>ショクイン</t>
    </rPh>
    <phoneticPr fontId="2"/>
  </si>
  <si>
    <t>　　１６万円以上
　　１８万円未満（人）</t>
    <rPh sb="4" eb="6">
      <t>マンエン</t>
    </rPh>
    <rPh sb="6" eb="8">
      <t>イジョウ</t>
    </rPh>
    <phoneticPr fontId="2"/>
  </si>
  <si>
    <t>　　１８万円以上
　　２０万円未満（人）</t>
    <rPh sb="4" eb="6">
      <t>マンエン</t>
    </rPh>
    <rPh sb="6" eb="8">
      <t>イジョウ</t>
    </rPh>
    <phoneticPr fontId="2"/>
  </si>
  <si>
    <t>　　２０万円以上
　　２２万円未満（人）</t>
    <rPh sb="4" eb="6">
      <t>マンエン</t>
    </rPh>
    <rPh sb="6" eb="8">
      <t>イジョウ</t>
    </rPh>
    <phoneticPr fontId="2"/>
  </si>
  <si>
    <t>　　２２万円以上
　　２４万円未満（人）</t>
    <rPh sb="4" eb="6">
      <t>マンエン</t>
    </rPh>
    <rPh sb="6" eb="8">
      <t>イジョウ</t>
    </rPh>
    <phoneticPr fontId="2"/>
  </si>
  <si>
    <t>　　２４万円以上
　　２６万円未満（人）</t>
    <rPh sb="4" eb="6">
      <t>マンエン</t>
    </rPh>
    <rPh sb="6" eb="8">
      <t>イジョウ</t>
    </rPh>
    <phoneticPr fontId="2"/>
  </si>
  <si>
    <t>　　２６万円以上
　　２８万円未満（人）</t>
    <rPh sb="4" eb="6">
      <t>マンエン</t>
    </rPh>
    <rPh sb="6" eb="8">
      <t>イジョウ</t>
    </rPh>
    <phoneticPr fontId="2"/>
  </si>
  <si>
    <t>　　２８万円以上
　　３０万円未満（人）</t>
    <rPh sb="4" eb="6">
      <t>マンエン</t>
    </rPh>
    <rPh sb="6" eb="8">
      <t>イジョウ</t>
    </rPh>
    <phoneticPr fontId="2"/>
  </si>
  <si>
    <t>　　３０万円以上
　　３２万円未満（人）</t>
    <rPh sb="4" eb="6">
      <t>マンエン</t>
    </rPh>
    <rPh sb="6" eb="8">
      <t>イジョウ</t>
    </rPh>
    <phoneticPr fontId="2"/>
  </si>
  <si>
    <t>　　３２万円以上
　　３４万円未満（人）</t>
    <rPh sb="4" eb="6">
      <t>マンエン</t>
    </rPh>
    <rPh sb="6" eb="8">
      <t>イジョウ</t>
    </rPh>
    <phoneticPr fontId="2"/>
  </si>
  <si>
    <t>　　３４万円以上
　　３６万円未満（人）</t>
    <rPh sb="4" eb="6">
      <t>マンエン</t>
    </rPh>
    <rPh sb="6" eb="8">
      <t>イジョウ</t>
    </rPh>
    <phoneticPr fontId="2"/>
  </si>
  <si>
    <t>　　３６万円以上
　　　　　　　　　　（人）</t>
    <rPh sb="4" eb="6">
      <t>マンエン</t>
    </rPh>
    <rPh sb="6" eb="8">
      <t>イジョウ</t>
    </rPh>
    <phoneticPr fontId="2"/>
  </si>
  <si>
    <t>　　合計
　　　　　　　　（人）</t>
    <rPh sb="2" eb="4">
      <t>ゴウケイ</t>
    </rPh>
    <phoneticPr fontId="2"/>
  </si>
  <si>
    <t>※任期を更新された者を含む。</t>
    <rPh sb="1" eb="3">
      <t>ニンキ</t>
    </rPh>
    <rPh sb="4" eb="6">
      <t>コウシン</t>
    </rPh>
    <rPh sb="9" eb="10">
      <t>モノ</t>
    </rPh>
    <rPh sb="11" eb="12">
      <t>フク</t>
    </rPh>
    <phoneticPr fontId="2"/>
  </si>
  <si>
    <t>川越市</t>
  </si>
  <si>
    <t>伊奈町</t>
  </si>
  <si>
    <t>熊谷市</t>
  </si>
  <si>
    <t>三芳町</t>
  </si>
  <si>
    <t>川口市</t>
  </si>
  <si>
    <t>毛呂山町</t>
  </si>
  <si>
    <t>越生町</t>
  </si>
  <si>
    <t>秩父市</t>
  </si>
  <si>
    <t>滑川町</t>
  </si>
  <si>
    <t>嵐山町</t>
  </si>
  <si>
    <t>飯能市</t>
  </si>
  <si>
    <t>小川町</t>
  </si>
  <si>
    <t>加須市</t>
  </si>
  <si>
    <t>川島町</t>
  </si>
  <si>
    <t>本庄市</t>
  </si>
  <si>
    <t>吉見町</t>
  </si>
  <si>
    <t>東松山市</t>
  </si>
  <si>
    <t>鳩山町</t>
  </si>
  <si>
    <t>春日部市</t>
  </si>
  <si>
    <t>狭山市</t>
  </si>
  <si>
    <t>横瀬町</t>
  </si>
  <si>
    <t>羽生市</t>
  </si>
  <si>
    <t>皆野町</t>
  </si>
  <si>
    <t>長瀞町</t>
  </si>
  <si>
    <t>深谷市</t>
  </si>
  <si>
    <t>小鹿野町</t>
  </si>
  <si>
    <t>東秩父村</t>
  </si>
  <si>
    <t>草加市</t>
  </si>
  <si>
    <t>美里町</t>
  </si>
  <si>
    <t>神川町</t>
  </si>
  <si>
    <t>蕨市</t>
  </si>
  <si>
    <t>上里町</t>
  </si>
  <si>
    <t>戸田市</t>
  </si>
  <si>
    <t>寄居町</t>
  </si>
  <si>
    <t>入間市</t>
  </si>
  <si>
    <t>宮代町</t>
  </si>
  <si>
    <t>朝霞市</t>
  </si>
  <si>
    <t>杉戸町</t>
  </si>
  <si>
    <t>志木市</t>
  </si>
  <si>
    <t>松伏町</t>
  </si>
  <si>
    <t>和光市</t>
  </si>
  <si>
    <t>新座市</t>
  </si>
  <si>
    <t>桶川市</t>
  </si>
  <si>
    <t>久喜市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</si>
  <si>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</si>
  <si>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</si>
  <si>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</si>
  <si>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</si>
  <si>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</si>
  <si>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</si>
  <si>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</si>
  <si>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</si>
  <si>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</si>
  <si>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埼葛斎場組合</t>
  </si>
  <si>
    <t>蓮田白岡衛生組合</t>
  </si>
  <si>
    <t>久喜宮代衛生組合</t>
  </si>
  <si>
    <t>上尾、桶川、伊奈衛生組合</t>
  </si>
  <si>
    <t>北本地区衛生組合</t>
  </si>
  <si>
    <t>入間西部衛生組合</t>
  </si>
  <si>
    <t>小川地区衛生組合</t>
  </si>
  <si>
    <t>坂戸地区衛生組合</t>
  </si>
  <si>
    <t>東埼玉資源環境組合</t>
  </si>
  <si>
    <t>蕨戸田衛生センター組合</t>
  </si>
  <si>
    <t>越谷・松伏水道企業団</t>
  </si>
  <si>
    <t>坂戸、鶴ヶ島水道企業団</t>
  </si>
  <si>
    <t>坂戸、鶴ヶ島下水道組合</t>
  </si>
  <si>
    <t>秩父広域市町村圏組合</t>
  </si>
  <si>
    <t>吉川松伏消防組合</t>
  </si>
  <si>
    <t>児玉郡市広域市町村圏組合</t>
  </si>
  <si>
    <t>埼玉西部環境保全組合</t>
  </si>
  <si>
    <t>比企広域市町村圏組合</t>
  </si>
  <si>
    <t>川越地区消防組合</t>
  </si>
  <si>
    <t>埼玉県央広域事務組合</t>
  </si>
  <si>
    <t>西入間広域消防組合</t>
  </si>
  <si>
    <t>埼玉中部環境保全組合</t>
  </si>
  <si>
    <t>埼玉県浦和競馬組合</t>
  </si>
  <si>
    <t>毛呂山・越生・鳩山公共下水道組合</t>
  </si>
  <si>
    <t>広域静苑組合</t>
  </si>
  <si>
    <t>広域利根斎場組合</t>
  </si>
  <si>
    <t>彩の国さいたま人づくり広域連合</t>
  </si>
  <si>
    <t>大里広域市町村圏組合</t>
  </si>
  <si>
    <t>埼玉県後期高齢者医療広域連合</t>
  </si>
  <si>
    <t>埼玉東部消防組合</t>
  </si>
  <si>
    <t>※網掛け部：全国（都道府県、政令指定都市、市、特別区、町村、一部事務組合等）</t>
    <rPh sb="1" eb="3">
      <t>アミカ</t>
    </rPh>
    <rPh sb="4" eb="5">
      <t>ブ</t>
    </rPh>
    <rPh sb="6" eb="8">
      <t>ゼンコク</t>
    </rPh>
    <rPh sb="9" eb="13">
      <t>トドウフケン</t>
    </rPh>
    <rPh sb="14" eb="16">
      <t>セイレイ</t>
    </rPh>
    <rPh sb="16" eb="18">
      <t>シテイ</t>
    </rPh>
    <rPh sb="18" eb="20">
      <t>トシ</t>
    </rPh>
    <rPh sb="21" eb="22">
      <t>シ</t>
    </rPh>
    <rPh sb="23" eb="26">
      <t>トクベツク</t>
    </rPh>
    <rPh sb="27" eb="29">
      <t>チョウソン</t>
    </rPh>
    <rPh sb="30" eb="32">
      <t>イチブ</t>
    </rPh>
    <rPh sb="32" eb="34">
      <t>ジム</t>
    </rPh>
    <rPh sb="34" eb="36">
      <t>クミアイ</t>
    </rPh>
    <rPh sb="36" eb="37">
      <t>トウ</t>
    </rPh>
    <phoneticPr fontId="2"/>
  </si>
  <si>
    <t>市町村</t>
    <rPh sb="0" eb="3">
      <t>シチョウソンチョウソン</t>
    </rPh>
    <phoneticPr fontId="2"/>
  </si>
  <si>
    <t>短時間勤務職員</t>
    <phoneticPr fontId="2"/>
  </si>
  <si>
    <t>短時間勤務職員</t>
    <phoneticPr fontId="2"/>
  </si>
  <si>
    <t>朝霞地区一部事務組合</t>
  </si>
  <si>
    <t>志木地区衛生組合</t>
  </si>
  <si>
    <t>本庄上里学校給食組合</t>
  </si>
  <si>
    <t>桶川北本水道企業団</t>
  </si>
  <si>
    <t>埼玉県市町村総合事務組合</t>
  </si>
  <si>
    <t>坂戸・鶴ヶ島消防組合</t>
  </si>
  <si>
    <t>草加八潮消防組合</t>
  </si>
  <si>
    <t>広域飯能斎場組合</t>
  </si>
  <si>
    <t>皆野・長瀞下水道組合</t>
  </si>
  <si>
    <t>網掛け部以外：埼玉県内（さいたま市を除く）</t>
    <rPh sb="4" eb="6">
      <t>イガイ</t>
    </rPh>
    <rPh sb="7" eb="9">
      <t>サイタマ</t>
    </rPh>
    <rPh sb="9" eb="11">
      <t>ケンナイ</t>
    </rPh>
    <rPh sb="16" eb="17">
      <t>シ</t>
    </rPh>
    <rPh sb="18" eb="19">
      <t>ノゾ</t>
    </rPh>
    <phoneticPr fontId="2"/>
  </si>
  <si>
    <r>
      <rPr>
        <sz val="11"/>
        <rFont val="ＭＳ Ｐゴシック"/>
        <family val="3"/>
        <charset val="128"/>
      </rPr>
      <t>フルタイム勤務職員
　　　　　　　　（人）</t>
    </r>
    <rPh sb="5" eb="7">
      <t>キンム</t>
    </rPh>
    <rPh sb="7" eb="9">
      <t>ショクイン</t>
    </rPh>
    <rPh sb="19" eb="20">
      <t>ヒト</t>
    </rPh>
    <phoneticPr fontId="2"/>
  </si>
  <si>
    <t>朝霞和光資源循環組合</t>
  </si>
  <si>
    <t>彩北広域清掃組合</t>
  </si>
  <si>
    <t>　（埼玉県内市町村、一部事務組合等においてはいずれも0人。）</t>
    <phoneticPr fontId="2"/>
  </si>
  <si>
    <r>
      <rPr>
        <sz val="11"/>
        <rFont val="ＭＳ Ｐゴシック"/>
        <family val="3"/>
        <charset val="128"/>
      </rPr>
      <t>フルタイム勤務職員</t>
    </r>
    <rPh sb="5" eb="7">
      <t>キンム</t>
    </rPh>
    <rPh sb="7" eb="9">
      <t>ショクイン</t>
    </rPh>
    <phoneticPr fontId="2"/>
  </si>
  <si>
    <t>令和４年度地方公務員の再任用実施状況等調査結果の概要</t>
    <rPh sb="0" eb="2">
      <t>レイワ</t>
    </rPh>
    <rPh sb="3" eb="5">
      <t>ネンド</t>
    </rPh>
    <rPh sb="5" eb="7">
      <t>チホウ</t>
    </rPh>
    <rPh sb="7" eb="10">
      <t>コウムイン</t>
    </rPh>
    <rPh sb="11" eb="14">
      <t>サイニンヨウ</t>
    </rPh>
    <rPh sb="14" eb="16">
      <t>ジッシ</t>
    </rPh>
    <rPh sb="16" eb="18">
      <t>ジョウキョウ</t>
    </rPh>
    <rPh sb="18" eb="19">
      <t>トウ</t>
    </rPh>
    <rPh sb="19" eb="21">
      <t>チョウサ</t>
    </rPh>
    <rPh sb="21" eb="23">
      <t>ケッカ</t>
    </rPh>
    <rPh sb="24" eb="26">
      <t>ガイヨウ</t>
    </rPh>
    <phoneticPr fontId="2"/>
  </si>
  <si>
    <t>※全国の合計は海事職、研究職及び警察職を含む（海事職12人、研究職2人、警察職0人。）。</t>
    <rPh sb="1" eb="3">
      <t>ゼンコク</t>
    </rPh>
    <rPh sb="4" eb="6">
      <t>ゴウケイ</t>
    </rPh>
    <rPh sb="7" eb="9">
      <t>カイジ</t>
    </rPh>
    <rPh sb="9" eb="10">
      <t>ショク</t>
    </rPh>
    <rPh sb="11" eb="14">
      <t>ケンキュウショク</t>
    </rPh>
    <rPh sb="14" eb="15">
      <t>オヨ</t>
    </rPh>
    <rPh sb="16" eb="18">
      <t>ケイサツ</t>
    </rPh>
    <rPh sb="18" eb="19">
      <t>ショク</t>
    </rPh>
    <rPh sb="20" eb="21">
      <t>フク</t>
    </rPh>
    <rPh sb="23" eb="25">
      <t>カイジ</t>
    </rPh>
    <rPh sb="25" eb="26">
      <t>ショク</t>
    </rPh>
    <rPh sb="28" eb="29">
      <t>ニン</t>
    </rPh>
    <rPh sb="30" eb="33">
      <t>ケンキュウショク</t>
    </rPh>
    <rPh sb="34" eb="35">
      <t>ニン</t>
    </rPh>
    <rPh sb="36" eb="38">
      <t>ケイサツ</t>
    </rPh>
    <rPh sb="38" eb="39">
      <t>ショク</t>
    </rPh>
    <rPh sb="40" eb="41">
      <t>ニン</t>
    </rPh>
    <phoneticPr fontId="2"/>
  </si>
  <si>
    <t>※全国の合計は海事職、研究職及び警察職を含む（海事職9人。研究職及び警察職はいずれも0人。）。</t>
    <rPh sb="1" eb="3">
      <t>ゼンコク</t>
    </rPh>
    <rPh sb="4" eb="6">
      <t>ゴウケイ</t>
    </rPh>
    <rPh sb="7" eb="9">
      <t>カイジ</t>
    </rPh>
    <rPh sb="9" eb="10">
      <t>ショク</t>
    </rPh>
    <rPh sb="11" eb="14">
      <t>ケンキュウショク</t>
    </rPh>
    <rPh sb="14" eb="15">
      <t>オヨ</t>
    </rPh>
    <rPh sb="16" eb="18">
      <t>ケイサツ</t>
    </rPh>
    <rPh sb="18" eb="19">
      <t>ショク</t>
    </rPh>
    <rPh sb="20" eb="21">
      <t>フク</t>
    </rPh>
    <rPh sb="23" eb="25">
      <t>カイジ</t>
    </rPh>
    <rPh sb="25" eb="26">
      <t>ニン</t>
    </rPh>
    <rPh sb="27" eb="30">
      <t>ケンキュウショク</t>
    </rPh>
    <rPh sb="30" eb="31">
      <t>オヨ</t>
    </rPh>
    <rPh sb="32" eb="34">
      <t>ケイサツ</t>
    </rPh>
    <rPh sb="34" eb="35">
      <t>ショク</t>
    </rPh>
    <rPh sb="41" eb="42">
      <t>ニン</t>
    </rPh>
    <phoneticPr fontId="2"/>
  </si>
  <si>
    <t>１　再任用制度の実施状況</t>
    <rPh sb="2" eb="5">
      <t>サイニンヨウ</t>
    </rPh>
    <rPh sb="5" eb="7">
      <t>セイド</t>
    </rPh>
    <rPh sb="8" eb="10">
      <t>ジッシ</t>
    </rPh>
    <rPh sb="10" eb="12">
      <t>ジョウキョウ</t>
    </rPh>
    <phoneticPr fontId="2"/>
  </si>
  <si>
    <t>区分</t>
    <rPh sb="0" eb="2">
      <t>クブン</t>
    </rPh>
    <phoneticPr fontId="2"/>
  </si>
  <si>
    <t>全団体数</t>
    <rPh sb="0" eb="1">
      <t>ゼン</t>
    </rPh>
    <rPh sb="1" eb="3">
      <t>ダンタイ</t>
    </rPh>
    <rPh sb="3" eb="4">
      <t>スウ</t>
    </rPh>
    <phoneticPr fontId="2"/>
  </si>
  <si>
    <t>実施団体数</t>
    <rPh sb="0" eb="2">
      <t>ジッシ</t>
    </rPh>
    <rPh sb="2" eb="4">
      <t>ダンタイ</t>
    </rPh>
    <rPh sb="4" eb="5">
      <t>スウ</t>
    </rPh>
    <phoneticPr fontId="2"/>
  </si>
  <si>
    <t>実施割合</t>
    <rPh sb="0" eb="2">
      <t>ジッシ</t>
    </rPh>
    <rPh sb="2" eb="4">
      <t>ワリアイ</t>
    </rPh>
    <phoneticPr fontId="2"/>
  </si>
  <si>
    <t>一部事務組合等</t>
    <rPh sb="0" eb="2">
      <t>イチブ</t>
    </rPh>
    <rPh sb="2" eb="4">
      <t>ジム</t>
    </rPh>
    <rPh sb="4" eb="6">
      <t>クミアイ</t>
    </rPh>
    <rPh sb="6" eb="7">
      <t>トウ</t>
    </rPh>
    <phoneticPr fontId="2"/>
  </si>
  <si>
    <t>２　再任用職員数</t>
    <rPh sb="2" eb="5">
      <t>サイニンヨウ</t>
    </rPh>
    <rPh sb="5" eb="8">
      <t>ショクインスウ</t>
    </rPh>
    <phoneticPr fontId="2"/>
  </si>
  <si>
    <t>３－１　職種別採用状況（フルタイム勤務職員）</t>
    <rPh sb="4" eb="7">
      <t>ショクシュベツ</t>
    </rPh>
    <rPh sb="7" eb="9">
      <t>サイヨウ</t>
    </rPh>
    <rPh sb="9" eb="11">
      <t>ジョウキョウ</t>
    </rPh>
    <rPh sb="17" eb="19">
      <t>キンム</t>
    </rPh>
    <rPh sb="19" eb="21">
      <t>ショクイン</t>
    </rPh>
    <phoneticPr fontId="2"/>
  </si>
  <si>
    <t>３－２　職種別採用状況（短時間勤務職員）</t>
    <rPh sb="4" eb="7">
      <t>ショクシュベツ</t>
    </rPh>
    <rPh sb="7" eb="9">
      <t>サイヨウ</t>
    </rPh>
    <rPh sb="9" eb="11">
      <t>ジョウキョウ</t>
    </rPh>
    <rPh sb="12" eb="15">
      <t>タンジカン</t>
    </rPh>
    <rPh sb="15" eb="17">
      <t>キンム</t>
    </rPh>
    <rPh sb="17" eb="19">
      <t>ショクイン</t>
    </rPh>
    <phoneticPr fontId="2"/>
  </si>
  <si>
    <t>※全ての表について</t>
    <rPh sb="1" eb="2">
      <t>ゼン</t>
    </rPh>
    <rPh sb="4" eb="5">
      <t>ヒョウ</t>
    </rPh>
    <phoneticPr fontId="2"/>
  </si>
  <si>
    <t>上段：埼玉県内（さいたま市を除く）</t>
    <rPh sb="0" eb="2">
      <t>ジョウダン</t>
    </rPh>
    <rPh sb="3" eb="5">
      <t>サイタマ</t>
    </rPh>
    <rPh sb="5" eb="6">
      <t>ケン</t>
    </rPh>
    <rPh sb="6" eb="7">
      <t>ナイ</t>
    </rPh>
    <rPh sb="12" eb="13">
      <t>シ</t>
    </rPh>
    <rPh sb="14" eb="15">
      <t>ノゾ</t>
    </rPh>
    <phoneticPr fontId="2"/>
  </si>
  <si>
    <t>下段：全国（市町村に特別区を含む）</t>
    <rPh sb="0" eb="2">
      <t>ゲダン</t>
    </rPh>
    <rPh sb="3" eb="5">
      <t>ゼンコク</t>
    </rPh>
    <rPh sb="6" eb="9">
      <t>シチョウソン</t>
    </rPh>
    <rPh sb="10" eb="13">
      <t>トクベツク</t>
    </rPh>
    <rPh sb="14" eb="15">
      <t>フク</t>
    </rPh>
    <phoneticPr fontId="2"/>
  </si>
  <si>
    <t>【市町村（さいたま市を除く。）】</t>
    <rPh sb="1" eb="4">
      <t>シチョウソン</t>
    </rPh>
    <rPh sb="9" eb="10">
      <t>シ</t>
    </rPh>
    <rPh sb="11" eb="12">
      <t>ノゾ</t>
    </rPh>
    <phoneticPr fontId="2"/>
  </si>
  <si>
    <t>両方</t>
    <rPh sb="0" eb="2">
      <t>リョウホウ</t>
    </rPh>
    <phoneticPr fontId="2"/>
  </si>
  <si>
    <t>行田市</t>
    <rPh sb="0" eb="3">
      <t>ギョウダシ</t>
    </rPh>
    <phoneticPr fontId="2"/>
  </si>
  <si>
    <t>所沢市</t>
    <rPh sb="0" eb="3">
      <t>トコロザワシ</t>
    </rPh>
    <phoneticPr fontId="2"/>
  </si>
  <si>
    <t>ときがわ町</t>
    <rPh sb="4" eb="5">
      <t>マチ</t>
    </rPh>
    <phoneticPr fontId="11"/>
  </si>
  <si>
    <t>鴻巣市</t>
    <rPh sb="0" eb="3">
      <t>コウノスシ</t>
    </rPh>
    <phoneticPr fontId="2"/>
  </si>
  <si>
    <t>上尾市</t>
    <rPh sb="0" eb="3">
      <t>アゲオシ</t>
    </rPh>
    <phoneticPr fontId="2"/>
  </si>
  <si>
    <t>越谷市</t>
    <rPh sb="0" eb="3">
      <t>コシガヤシ</t>
    </rPh>
    <phoneticPr fontId="2"/>
  </si>
  <si>
    <t>町村計</t>
    <rPh sb="0" eb="1">
      <t>マチ</t>
    </rPh>
    <rPh sb="1" eb="2">
      <t>ムラ</t>
    </rPh>
    <rPh sb="2" eb="3">
      <t>ケイ</t>
    </rPh>
    <phoneticPr fontId="2"/>
  </si>
  <si>
    <t>北本市</t>
    <rPh sb="0" eb="3">
      <t>キタモトシ</t>
    </rPh>
    <phoneticPr fontId="2"/>
  </si>
  <si>
    <t>市</t>
    <rPh sb="0" eb="1">
      <t>シ</t>
    </rPh>
    <phoneticPr fontId="2"/>
  </si>
  <si>
    <t>町村</t>
    <rPh sb="0" eb="2">
      <t>チョウソン</t>
    </rPh>
    <phoneticPr fontId="2"/>
  </si>
  <si>
    <t>市町村計</t>
  </si>
  <si>
    <t>参考（国全体での割合）</t>
    <rPh sb="0" eb="2">
      <t>サンコウ</t>
    </rPh>
    <rPh sb="3" eb="4">
      <t>クニ</t>
    </rPh>
    <rPh sb="4" eb="6">
      <t>ゼンタイ</t>
    </rPh>
    <rPh sb="8" eb="10">
      <t>ワリアイ</t>
    </rPh>
    <phoneticPr fontId="2"/>
  </si>
  <si>
    <t>ふじみ野市</t>
    <rPh sb="3" eb="4">
      <t>ノ</t>
    </rPh>
    <rPh sb="4" eb="5">
      <t>シ</t>
    </rPh>
    <phoneticPr fontId="11"/>
  </si>
  <si>
    <t>市・特別区</t>
    <rPh sb="0" eb="1">
      <t>シ</t>
    </rPh>
    <rPh sb="2" eb="5">
      <t>トクベツク</t>
    </rPh>
    <phoneticPr fontId="2"/>
  </si>
  <si>
    <t>白岡市</t>
    <rPh sb="0" eb="2">
      <t>シラオカ</t>
    </rPh>
    <rPh sb="2" eb="3">
      <t>シ</t>
    </rPh>
    <phoneticPr fontId="2"/>
  </si>
  <si>
    <t>市計</t>
  </si>
  <si>
    <t>計</t>
    <rPh sb="0" eb="1">
      <t>ケイ</t>
    </rPh>
    <phoneticPr fontId="2"/>
  </si>
  <si>
    <t>※市・特別区：全795団体、町村：全926団体</t>
    <rPh sb="1" eb="2">
      <t>シ</t>
    </rPh>
    <rPh sb="3" eb="6">
      <t>トクベツク</t>
    </rPh>
    <rPh sb="7" eb="8">
      <t>ゼン</t>
    </rPh>
    <rPh sb="11" eb="13">
      <t>ダンタイ</t>
    </rPh>
    <rPh sb="14" eb="16">
      <t>チョウソン</t>
    </rPh>
    <rPh sb="17" eb="18">
      <t>ゼン</t>
    </rPh>
    <rPh sb="21" eb="23">
      <t>ダンタイ</t>
    </rPh>
    <phoneticPr fontId="2"/>
  </si>
  <si>
    <t>平成２９年度地方公務員の再任用実施状況等調査結果の概要</t>
    <rPh sb="0" eb="2">
      <t>ヘイセイ</t>
    </rPh>
    <rPh sb="4" eb="5">
      <t>ネン</t>
    </rPh>
    <rPh sb="5" eb="6">
      <t>ド</t>
    </rPh>
    <rPh sb="6" eb="8">
      <t>チホウ</t>
    </rPh>
    <rPh sb="8" eb="11">
      <t>コウムイン</t>
    </rPh>
    <rPh sb="12" eb="15">
      <t>サイニンヨウ</t>
    </rPh>
    <rPh sb="15" eb="17">
      <t>ジッシ</t>
    </rPh>
    <rPh sb="17" eb="19">
      <t>ジョウキョウ</t>
    </rPh>
    <rPh sb="19" eb="20">
      <t>トウ</t>
    </rPh>
    <rPh sb="20" eb="22">
      <t>チョウサ</t>
    </rPh>
    <rPh sb="22" eb="24">
      <t>ケッカ</t>
    </rPh>
    <rPh sb="25" eb="27">
      <t>ガイヨウ</t>
    </rPh>
    <phoneticPr fontId="2"/>
  </si>
  <si>
    <t>【一部事務組合等】</t>
    <rPh sb="1" eb="3">
      <t>イチブ</t>
    </rPh>
    <rPh sb="3" eb="5">
      <t>ジム</t>
    </rPh>
    <rPh sb="5" eb="7">
      <t>クミアイ</t>
    </rPh>
    <rPh sb="7" eb="8">
      <t>トウ</t>
    </rPh>
    <phoneticPr fontId="2"/>
  </si>
  <si>
    <t>再任用
実施団体</t>
    <rPh sb="0" eb="3">
      <t>サイニンヨウ</t>
    </rPh>
    <rPh sb="4" eb="6">
      <t>ジッシ</t>
    </rPh>
    <rPh sb="6" eb="8">
      <t>ダンタイ</t>
    </rPh>
    <phoneticPr fontId="2"/>
  </si>
  <si>
    <t>フルタイム
勤務のみ</t>
    <rPh sb="6" eb="8">
      <t>キンム</t>
    </rPh>
    <phoneticPr fontId="2"/>
  </si>
  <si>
    <t>短時間
勤務のみ</t>
    <rPh sb="0" eb="3">
      <t>タンジカン</t>
    </rPh>
    <rPh sb="4" eb="6">
      <t>キンム</t>
    </rPh>
    <phoneticPr fontId="2"/>
  </si>
  <si>
    <t>入間東部地区事務組合</t>
    <rPh sb="6" eb="8">
      <t>ジム</t>
    </rPh>
    <phoneticPr fontId="2"/>
  </si>
  <si>
    <t>埼玉西部消防組合</t>
  </si>
  <si>
    <t>再任用実施状況（令和４年度実績）</t>
    <rPh sb="0" eb="3">
      <t>サイニンヨウ</t>
    </rPh>
    <rPh sb="3" eb="5">
      <t>ジッシ</t>
    </rPh>
    <rPh sb="5" eb="7">
      <t>ジョウキョウ</t>
    </rPh>
    <rPh sb="8" eb="10">
      <t>レイワ</t>
    </rPh>
    <rPh sb="11" eb="13">
      <t>ネンド</t>
    </rPh>
    <rPh sb="12" eb="13">
      <t>ド</t>
    </rPh>
    <rPh sb="13" eb="15">
      <t>ジッセキ</t>
    </rPh>
    <phoneticPr fontId="2"/>
  </si>
  <si>
    <t>再任用実施状況（令和４年度実績）</t>
    <rPh sb="0" eb="3">
      <t>サイニンヨウ</t>
    </rPh>
    <rPh sb="3" eb="5">
      <t>ジッシ</t>
    </rPh>
    <rPh sb="5" eb="7">
      <t>ジョウキョウ</t>
    </rPh>
    <rPh sb="8" eb="10">
      <t>レイワ</t>
    </rPh>
    <rPh sb="11" eb="13">
      <t>ネンド</t>
    </rPh>
    <rPh sb="13" eb="15">
      <t>ジッセキ</t>
    </rPh>
    <phoneticPr fontId="2"/>
  </si>
  <si>
    <t>行田羽生資源環境組合</t>
    <phoneticPr fontId="2"/>
  </si>
  <si>
    <t>戸田ボートレース企業団</t>
    <phoneticPr fontId="2"/>
  </si>
  <si>
    <t>埼玉県都市ボートレース企業団</t>
    <phoneticPr fontId="2"/>
  </si>
  <si>
    <t>短時間勤務
のみ</t>
    <rPh sb="0" eb="3">
      <t>タンジカン</t>
    </rPh>
    <rPh sb="3" eb="5">
      <t>キンム</t>
    </rPh>
    <phoneticPr fontId="2"/>
  </si>
  <si>
    <t>○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</si>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</sst>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</font>
    <font>
      <sz val="9"/>
      <name val="ＭＳ Ｐゴシック"/>
      <family val="3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7" fillId="2" borderId="5" xfId="1" applyFont="1" applyFill="1" applyBorder="1" applyAlignment="1">
      <alignment vertical="center" shrinkToFit="1"/>
    </xf>
    <xf numFmtId="177" fontId="7" fillId="2" borderId="5" xfId="1" applyNumberFormat="1" applyFont="1" applyFill="1" applyBorder="1">
      <alignment vertical="center"/>
    </xf>
    <xf numFmtId="176" fontId="7" fillId="2" borderId="5" xfId="1" applyNumberFormat="1" applyFont="1" applyFill="1" applyBorder="1">
      <alignment vertical="center"/>
    </xf>
    <xf numFmtId="0" fontId="7" fillId="2" borderId="2" xfId="1" applyFont="1" applyFill="1" applyBorder="1" applyAlignment="1">
      <alignment vertical="center" shrinkToFit="1"/>
    </xf>
    <xf numFmtId="176" fontId="7" fillId="0" borderId="0" xfId="1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7" fontId="7" fillId="0" borderId="0" xfId="1" applyNumberFormat="1" applyFont="1">
      <alignment vertical="center"/>
    </xf>
    <xf numFmtId="0" fontId="7" fillId="0" borderId="0" xfId="1" applyFont="1" applyFill="1" applyBorder="1">
      <alignment vertical="center"/>
    </xf>
    <xf numFmtId="177" fontId="0" fillId="2" borderId="15" xfId="0" applyNumberFormat="1" applyFont="1" applyFill="1" applyBorder="1">
      <alignment vertical="center"/>
    </xf>
    <xf numFmtId="176" fontId="0" fillId="2" borderId="15" xfId="0" applyNumberFormat="1" applyFont="1" applyFill="1" applyBorder="1">
      <alignment vertical="center"/>
    </xf>
    <xf numFmtId="177" fontId="0" fillId="2" borderId="2" xfId="0" applyNumberFormat="1" applyFont="1" applyFill="1" applyBorder="1">
      <alignment vertical="center"/>
    </xf>
    <xf numFmtId="176" fontId="0" fillId="2" borderId="2" xfId="0" applyNumberFormat="1" applyFont="1" applyFill="1" applyBorder="1">
      <alignment vertical="center"/>
    </xf>
    <xf numFmtId="177" fontId="0" fillId="2" borderId="6" xfId="0" applyNumberFormat="1" applyFont="1" applyFill="1" applyBorder="1">
      <alignment vertical="center"/>
    </xf>
    <xf numFmtId="176" fontId="0" fillId="2" borderId="6" xfId="0" applyNumberFormat="1" applyFont="1" applyFill="1" applyBorder="1">
      <alignment vertical="center"/>
    </xf>
    <xf numFmtId="0" fontId="0" fillId="0" borderId="2" xfId="0" applyFont="1" applyBorder="1" applyAlignment="1">
      <alignment horizontal="center" vertical="center"/>
    </xf>
    <xf numFmtId="177" fontId="7" fillId="2" borderId="8" xfId="1" applyNumberFormat="1" applyFont="1" applyFill="1" applyBorder="1">
      <alignment vertical="center"/>
    </xf>
    <xf numFmtId="177" fontId="7" fillId="2" borderId="2" xfId="1" applyNumberFormat="1" applyFont="1" applyFill="1" applyBorder="1">
      <alignment vertical="center"/>
    </xf>
    <xf numFmtId="176" fontId="7" fillId="2" borderId="2" xfId="1" applyNumberFormat="1" applyFont="1" applyFill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>
      <alignment vertical="center"/>
    </xf>
    <xf numFmtId="177" fontId="7" fillId="0" borderId="2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7" fontId="7" fillId="0" borderId="4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177" fontId="7" fillId="0" borderId="5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176" fontId="0" fillId="0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7" fontId="0" fillId="2" borderId="2" xfId="0" applyNumberFormat="1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3" applyNumberFormat="1" applyFont="1" applyFill="1" applyAlignment="1"/>
    <xf numFmtId="0" fontId="12" fillId="0" borderId="0" xfId="3" applyNumberFormat="1" applyFont="1" applyFill="1"/>
    <xf numFmtId="0" fontId="11" fillId="0" borderId="0" xfId="3" applyNumberFormat="1" applyFont="1" applyFill="1" applyAlignment="1">
      <alignment horizontal="center"/>
    </xf>
    <xf numFmtId="0" fontId="11" fillId="0" borderId="0" xfId="3" applyNumberFormat="1" applyFont="1" applyFill="1" applyAlignment="1">
      <alignment horizontal="center" wrapText="1"/>
    </xf>
    <xf numFmtId="0" fontId="11" fillId="0" borderId="0" xfId="3" applyNumberFormat="1" applyFont="1" applyFill="1" applyAlignment="1">
      <alignment horizontal="center" vertical="center" wrapText="1"/>
    </xf>
    <xf numFmtId="0" fontId="5" fillId="0" borderId="0" xfId="3" applyNumberFormat="1" applyFont="1" applyFill="1" applyAlignment="1">
      <alignment horizontal="center" wrapText="1"/>
    </xf>
    <xf numFmtId="0" fontId="14" fillId="0" borderId="21" xfId="3" applyNumberFormat="1" applyFont="1" applyFill="1" applyBorder="1" applyAlignment="1">
      <alignment horizontal="center" vertical="center" wrapText="1"/>
    </xf>
    <xf numFmtId="0" fontId="14" fillId="0" borderId="22" xfId="3" applyNumberFormat="1" applyFont="1" applyFill="1" applyBorder="1" applyAlignment="1">
      <alignment horizontal="center" vertical="center" wrapText="1"/>
    </xf>
    <xf numFmtId="0" fontId="14" fillId="0" borderId="26" xfId="3" applyNumberFormat="1" applyFont="1" applyFill="1" applyBorder="1" applyAlignment="1">
      <alignment horizontal="center" vertical="center" wrapText="1"/>
    </xf>
    <xf numFmtId="0" fontId="11" fillId="0" borderId="27" xfId="3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28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29" xfId="3" applyNumberFormat="1" applyFont="1" applyFill="1" applyBorder="1" applyAlignment="1">
      <alignment horizontal="center" vertical="center" wrapText="1"/>
    </xf>
    <xf numFmtId="0" fontId="12" fillId="0" borderId="26" xfId="3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8" fillId="0" borderId="26" xfId="3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0" fontId="18" fillId="0" borderId="29" xfId="3" applyNumberFormat="1" applyFont="1" applyFill="1" applyBorder="1" applyAlignment="1">
      <alignment horizontal="center" vertical="center" wrapText="1"/>
    </xf>
    <xf numFmtId="0" fontId="11" fillId="0" borderId="30" xfId="3" applyNumberFormat="1" applyFont="1" applyFill="1" applyBorder="1" applyAlignment="1">
      <alignment horizontal="center"/>
    </xf>
    <xf numFmtId="0" fontId="11" fillId="0" borderId="31" xfId="3" applyNumberFormat="1" applyFont="1" applyFill="1" applyBorder="1" applyAlignment="1">
      <alignment horizontal="center" vertical="center"/>
    </xf>
    <xf numFmtId="0" fontId="12" fillId="0" borderId="31" xfId="3" applyNumberFormat="1" applyFont="1" applyFill="1" applyBorder="1" applyAlignment="1">
      <alignment horizontal="center" vertical="center" wrapText="1"/>
    </xf>
    <xf numFmtId="0" fontId="12" fillId="0" borderId="32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wrapText="1"/>
    </xf>
    <xf numFmtId="0" fontId="5" fillId="0" borderId="0" xfId="3" applyNumberFormat="1" applyFont="1" applyFill="1" applyBorder="1"/>
    <xf numFmtId="0" fontId="14" fillId="0" borderId="34" xfId="3" applyNumberFormat="1" applyFont="1" applyFill="1" applyBorder="1" applyAlignment="1">
      <alignment horizontal="center" vertical="center" wrapText="1"/>
    </xf>
    <xf numFmtId="0" fontId="14" fillId="0" borderId="35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/>
    </xf>
    <xf numFmtId="0" fontId="11" fillId="0" borderId="0" xfId="3" applyNumberFormat="1" applyFont="1" applyFill="1" applyBorder="1" applyAlignment="1"/>
    <xf numFmtId="0" fontId="11" fillId="0" borderId="23" xfId="3" applyNumberFormat="1" applyFont="1" applyFill="1" applyBorder="1" applyAlignment="1">
      <alignment horizontal="center" vertical="center" wrapText="1"/>
    </xf>
    <xf numFmtId="0" fontId="11" fillId="0" borderId="39" xfId="3" applyNumberFormat="1" applyFont="1" applyFill="1" applyBorder="1" applyAlignment="1">
      <alignment horizontal="center" vertical="center" wrapText="1"/>
    </xf>
    <xf numFmtId="176" fontId="11" fillId="0" borderId="31" xfId="3" applyNumberFormat="1" applyFont="1" applyFill="1" applyBorder="1" applyAlignment="1">
      <alignment horizontal="center" vertical="center" wrapText="1"/>
    </xf>
    <xf numFmtId="176" fontId="11" fillId="0" borderId="32" xfId="3" applyNumberFormat="1" applyFont="1" applyFill="1" applyBorder="1" applyAlignment="1">
      <alignment horizontal="center" vertical="center" wrapText="1"/>
    </xf>
    <xf numFmtId="0" fontId="17" fillId="0" borderId="23" xfId="3" applyNumberFormat="1" applyFont="1" applyFill="1" applyBorder="1" applyAlignment="1">
      <alignment horizontal="center"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6" fontId="11" fillId="0" borderId="37" xfId="3" applyNumberFormat="1" applyFont="1" applyFill="1" applyBorder="1" applyAlignment="1">
      <alignment horizontal="center" vertical="center" wrapText="1"/>
    </xf>
    <xf numFmtId="0" fontId="11" fillId="0" borderId="40" xfId="3" applyNumberFormat="1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center" vertical="center"/>
    </xf>
    <xf numFmtId="0" fontId="18" fillId="0" borderId="3" xfId="3" applyNumberFormat="1" applyFont="1" applyFill="1" applyBorder="1" applyAlignment="1">
      <alignment horizontal="center" vertical="center" wrapText="1"/>
    </xf>
    <xf numFmtId="176" fontId="12" fillId="0" borderId="32" xfId="3" applyNumberFormat="1" applyFont="1" applyFill="1" applyBorder="1" applyAlignment="1">
      <alignment horizontal="center" vertical="center" wrapText="1"/>
    </xf>
    <xf numFmtId="0" fontId="11" fillId="0" borderId="3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Alignment="1">
      <alignment horizontal="centerContinuous"/>
    </xf>
    <xf numFmtId="0" fontId="5" fillId="0" borderId="0" xfId="3" applyNumberFormat="1" applyFont="1" applyFill="1"/>
    <xf numFmtId="0" fontId="12" fillId="0" borderId="0" xfId="3" applyNumberFormat="1" applyFont="1" applyFill="1" applyAlignment="1"/>
    <xf numFmtId="0" fontId="11" fillId="0" borderId="0" xfId="3" applyNumberFormat="1" applyFont="1" applyFill="1" applyBorder="1" applyAlignment="1">
      <alignment horizontal="center" wrapText="1"/>
    </xf>
    <xf numFmtId="0" fontId="19" fillId="0" borderId="0" xfId="3" applyNumberFormat="1" applyFont="1" applyFill="1" applyAlignment="1"/>
    <xf numFmtId="0" fontId="5" fillId="0" borderId="0" xfId="3" applyNumberFormat="1" applyFill="1"/>
    <xf numFmtId="0" fontId="5" fillId="0" borderId="0" xfId="3" applyNumberFormat="1" applyFill="1" applyAlignment="1">
      <alignment horizontal="center" wrapText="1"/>
    </xf>
    <xf numFmtId="0" fontId="5" fillId="0" borderId="0" xfId="3" applyNumberFormat="1" applyFill="1" applyBorder="1" applyAlignment="1">
      <alignment horizontal="center" wrapText="1"/>
    </xf>
    <xf numFmtId="0" fontId="20" fillId="0" borderId="0" xfId="3" applyNumberFormat="1" applyFont="1" applyFill="1" applyAlignment="1"/>
    <xf numFmtId="0" fontId="11" fillId="0" borderId="0" xfId="3" applyNumberFormat="1" applyFont="1" applyAlignment="1"/>
    <xf numFmtId="0" fontId="11" fillId="3" borderId="0" xfId="3" applyNumberFormat="1" applyFont="1" applyFill="1" applyAlignment="1"/>
    <xf numFmtId="0" fontId="13" fillId="3" borderId="0" xfId="3" applyNumberFormat="1" applyFont="1" applyFill="1" applyAlignment="1"/>
    <xf numFmtId="0" fontId="13" fillId="3" borderId="0" xfId="3" applyNumberFormat="1" applyFont="1" applyFill="1" applyAlignment="1">
      <alignment wrapText="1"/>
    </xf>
    <xf numFmtId="0" fontId="11" fillId="0" borderId="0" xfId="3" applyNumberFormat="1" applyFont="1" applyFill="1" applyAlignment="1">
      <alignment wrapText="1"/>
    </xf>
    <xf numFmtId="0" fontId="11" fillId="3" borderId="0" xfId="3" applyNumberFormat="1" applyFont="1" applyFill="1" applyBorder="1" applyAlignment="1"/>
    <xf numFmtId="0" fontId="14" fillId="0" borderId="2" xfId="3" applyNumberFormat="1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/>
    <xf numFmtId="0" fontId="13" fillId="3" borderId="27" xfId="3" applyNumberFormat="1" applyFont="1" applyFill="1" applyBorder="1" applyAlignment="1">
      <alignment vertical="center"/>
    </xf>
    <xf numFmtId="0" fontId="7" fillId="0" borderId="2" xfId="2" applyFont="1" applyBorder="1" applyAlignment="1">
      <alignment vertical="center"/>
    </xf>
    <xf numFmtId="0" fontId="12" fillId="0" borderId="2" xfId="3" quotePrefix="1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11" fillId="3" borderId="30" xfId="3" applyNumberFormat="1" applyFont="1" applyFill="1" applyBorder="1" applyAlignment="1"/>
    <xf numFmtId="0" fontId="11" fillId="3" borderId="31" xfId="3" applyNumberFormat="1" applyFont="1" applyFill="1" applyBorder="1" applyAlignment="1"/>
    <xf numFmtId="0" fontId="19" fillId="3" borderId="0" xfId="3" applyNumberFormat="1" applyFont="1" applyFill="1" applyAlignment="1"/>
    <xf numFmtId="0" fontId="11" fillId="3" borderId="0" xfId="3" applyNumberFormat="1" applyFont="1" applyFill="1" applyBorder="1" applyAlignment="1">
      <alignment wrapText="1"/>
    </xf>
    <xf numFmtId="0" fontId="11" fillId="3" borderId="0" xfId="3" applyNumberFormat="1" applyFont="1" applyFill="1" applyAlignment="1">
      <alignment wrapText="1"/>
    </xf>
    <xf numFmtId="0" fontId="11" fillId="0" borderId="0" xfId="3" applyNumberFormat="1" applyFont="1" applyAlignment="1">
      <alignment wrapText="1"/>
    </xf>
    <xf numFmtId="0" fontId="5" fillId="0" borderId="0" xfId="3"/>
    <xf numFmtId="0" fontId="14" fillId="0" borderId="3" xfId="3" applyNumberFormat="1" applyFont="1" applyFill="1" applyBorder="1" applyAlignment="1">
      <alignment horizontal="center" vertical="center" wrapText="1"/>
    </xf>
    <xf numFmtId="0" fontId="21" fillId="0" borderId="26" xfId="3" applyNumberFormat="1" applyFont="1" applyFill="1" applyBorder="1" applyAlignment="1">
      <alignment horizontal="center" vertical="center" wrapText="1"/>
    </xf>
    <xf numFmtId="0" fontId="21" fillId="0" borderId="29" xfId="3" applyNumberFormat="1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horizontal="center" vertical="center" wrapText="1"/>
    </xf>
    <xf numFmtId="0" fontId="22" fillId="0" borderId="2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>
      <alignment horizontal="center" vertical="center" wrapText="1"/>
    </xf>
    <xf numFmtId="0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 wrapText="1"/>
    </xf>
    <xf numFmtId="0" fontId="12" fillId="0" borderId="42" xfId="3" applyNumberFormat="1" applyFont="1" applyFill="1" applyBorder="1" applyAlignment="1">
      <alignment horizontal="center" vertical="center" wrapText="1"/>
    </xf>
    <xf numFmtId="0" fontId="12" fillId="0" borderId="39" xfId="3" applyNumberFormat="1" applyFont="1" applyFill="1" applyBorder="1" applyAlignment="1">
      <alignment horizontal="center" vertical="center" wrapText="1"/>
    </xf>
    <xf numFmtId="0" fontId="12" fillId="0" borderId="0" xfId="3" applyNumberFormat="1" applyFont="1" applyFill="1" applyBorder="1" applyAlignment="1">
      <alignment horizontal="center" vertical="center" wrapText="1"/>
    </xf>
    <xf numFmtId="0" fontId="12" fillId="0" borderId="26" xfId="3" quotePrefix="1" applyNumberFormat="1" applyFont="1" applyBorder="1" applyAlignment="1">
      <alignment horizontal="center"/>
    </xf>
    <xf numFmtId="0" fontId="23" fillId="0" borderId="2" xfId="3" applyNumberFormat="1" applyFont="1" applyFill="1" applyBorder="1" applyAlignment="1">
      <alignment horizontal="center" vertical="center" wrapText="1"/>
    </xf>
    <xf numFmtId="0" fontId="23" fillId="0" borderId="26" xfId="3" applyNumberFormat="1" applyFont="1" applyFill="1" applyBorder="1" applyAlignment="1">
      <alignment horizontal="center" vertical="center" wrapText="1"/>
    </xf>
    <xf numFmtId="0" fontId="23" fillId="0" borderId="3" xfId="3" applyNumberFormat="1" applyFont="1" applyFill="1" applyBorder="1" applyAlignment="1">
      <alignment horizontal="center" vertical="center" wrapText="1"/>
    </xf>
    <xf numFmtId="0" fontId="23" fillId="0" borderId="37" xfId="3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8" fillId="0" borderId="13" xfId="1" applyFont="1" applyBorder="1" applyAlignment="1">
      <alignment vertical="center" wrapText="1" shrinkToFit="1"/>
    </xf>
    <xf numFmtId="0" fontId="8" fillId="0" borderId="8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 shrinkToFit="1"/>
    </xf>
    <xf numFmtId="0" fontId="4" fillId="0" borderId="2" xfId="1" applyFont="1" applyBorder="1" applyAlignment="1">
      <alignment vertical="center" shrinkToFi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wrapText="1" shrinkToFit="1"/>
    </xf>
    <xf numFmtId="0" fontId="4" fillId="0" borderId="10" xfId="1" applyFont="1" applyBorder="1" applyAlignment="1">
      <alignment vertical="center" shrinkToFit="1"/>
    </xf>
    <xf numFmtId="0" fontId="11" fillId="0" borderId="33" xfId="3" applyNumberFormat="1" applyFont="1" applyFill="1" applyBorder="1" applyAlignment="1">
      <alignment horizontal="center"/>
    </xf>
    <xf numFmtId="0" fontId="11" fillId="0" borderId="36" xfId="3" applyNumberFormat="1" applyFont="1" applyFill="1" applyBorder="1" applyAlignment="1">
      <alignment horizontal="center"/>
    </xf>
    <xf numFmtId="0" fontId="14" fillId="0" borderId="39" xfId="3" applyNumberFormat="1" applyFont="1" applyFill="1" applyBorder="1" applyAlignment="1">
      <alignment horizontal="center" vertical="center" wrapText="1"/>
    </xf>
    <xf numFmtId="0" fontId="14" fillId="0" borderId="37" xfId="3" applyNumberFormat="1" applyFont="1" applyFill="1" applyBorder="1" applyAlignment="1">
      <alignment horizontal="center" vertical="center" wrapText="1"/>
    </xf>
    <xf numFmtId="0" fontId="12" fillId="0" borderId="33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/>
    </xf>
    <xf numFmtId="0" fontId="11" fillId="0" borderId="33" xfId="3" applyNumberFormat="1" applyFont="1" applyFill="1" applyBorder="1" applyAlignment="1">
      <alignment horizontal="center" vertical="center"/>
    </xf>
    <xf numFmtId="0" fontId="11" fillId="0" borderId="41" xfId="3" applyNumberFormat="1" applyFont="1" applyFill="1" applyBorder="1" applyAlignment="1">
      <alignment horizontal="center" vertical="center"/>
    </xf>
    <xf numFmtId="0" fontId="14" fillId="0" borderId="19" xfId="3" applyNumberFormat="1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horizontal="center" vertical="center" wrapText="1"/>
    </xf>
    <xf numFmtId="0" fontId="11" fillId="0" borderId="38" xfId="3" applyNumberFormat="1" applyFont="1" applyFill="1" applyBorder="1" applyAlignment="1">
      <alignment horizontal="center" vertical="center"/>
    </xf>
    <xf numFmtId="0" fontId="5" fillId="0" borderId="30" xfId="3" applyFont="1" applyBorder="1"/>
    <xf numFmtId="0" fontId="11" fillId="0" borderId="40" xfId="3" applyNumberFormat="1" applyFont="1" applyFill="1" applyBorder="1" applyAlignment="1">
      <alignment horizontal="center" vertical="center"/>
    </xf>
    <xf numFmtId="0" fontId="11" fillId="0" borderId="3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/>
    </xf>
    <xf numFmtId="0" fontId="13" fillId="0" borderId="17" xfId="3" applyNumberFormat="1" applyFont="1" applyFill="1" applyBorder="1" applyAlignment="1">
      <alignment horizontal="center"/>
    </xf>
    <xf numFmtId="0" fontId="13" fillId="0" borderId="18" xfId="3" applyNumberFormat="1" applyFont="1" applyFill="1" applyBorder="1" applyAlignment="1">
      <alignment horizontal="center"/>
    </xf>
    <xf numFmtId="0" fontId="13" fillId="0" borderId="24" xfId="3" applyNumberFormat="1" applyFont="1" applyFill="1" applyBorder="1" applyAlignment="1">
      <alignment horizontal="center"/>
    </xf>
    <xf numFmtId="0" fontId="13" fillId="0" borderId="25" xfId="3" applyNumberFormat="1" applyFont="1" applyFill="1" applyBorder="1" applyAlignment="1">
      <alignment horizontal="center"/>
    </xf>
    <xf numFmtId="0" fontId="14" fillId="0" borderId="20" xfId="3" applyNumberFormat="1" applyFont="1" applyFill="1" applyBorder="1" applyAlignment="1">
      <alignment horizontal="center" vertical="center" wrapText="1"/>
    </xf>
    <xf numFmtId="0" fontId="14" fillId="0" borderId="10" xfId="3" applyNumberFormat="1" applyFont="1" applyFill="1" applyBorder="1" applyAlignment="1">
      <alignment horizontal="center" vertical="center" wrapText="1"/>
    </xf>
    <xf numFmtId="0" fontId="12" fillId="0" borderId="0" xfId="3" applyNumberFormat="1" applyFont="1" applyFill="1" applyAlignment="1">
      <alignment vertical="center"/>
    </xf>
    <xf numFmtId="0" fontId="11" fillId="0" borderId="0" xfId="3" applyNumberFormat="1" applyFont="1" applyAlignment="1">
      <alignment vertical="center"/>
    </xf>
    <xf numFmtId="0" fontId="14" fillId="3" borderId="38" xfId="3" applyNumberFormat="1" applyFont="1" applyFill="1" applyBorder="1" applyAlignment="1">
      <alignment horizontal="center" vertical="center" wrapText="1"/>
    </xf>
    <xf numFmtId="0" fontId="14" fillId="3" borderId="23" xfId="3" applyNumberFormat="1" applyFont="1" applyFill="1" applyBorder="1" applyAlignment="1">
      <alignment horizontal="center" vertical="center" wrapText="1"/>
    </xf>
    <xf numFmtId="0" fontId="14" fillId="3" borderId="27" xfId="3" applyNumberFormat="1" applyFont="1" applyFill="1" applyBorder="1" applyAlignment="1">
      <alignment horizontal="center" vertical="center" wrapText="1"/>
    </xf>
    <xf numFmtId="0" fontId="14" fillId="3" borderId="2" xfId="3" applyNumberFormat="1" applyFont="1" applyFill="1" applyBorder="1" applyAlignment="1">
      <alignment horizontal="center" vertical="center" wrapText="1"/>
    </xf>
    <xf numFmtId="0" fontId="14" fillId="0" borderId="2" xfId="3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view="pageBreakPreview" zoomScale="145" zoomScaleNormal="100" zoomScaleSheetLayoutView="145" workbookViewId="0">
      <selection activeCell="F79" sqref="F79"/>
    </sheetView>
  </sheetViews>
  <sheetFormatPr defaultRowHeight="13.5" x14ac:dyDescent="0.15"/>
  <cols>
    <col min="1" max="7" width="16.625" customWidth="1"/>
    <col min="8" max="10" width="15.625" customWidth="1"/>
  </cols>
  <sheetData>
    <row r="1" spans="1:7" ht="17.25" x14ac:dyDescent="0.15">
      <c r="A1" s="169" t="s">
        <v>138</v>
      </c>
      <c r="B1" s="169"/>
      <c r="C1" s="169"/>
      <c r="D1" s="169"/>
      <c r="E1" s="169"/>
      <c r="F1" s="169"/>
      <c r="G1" s="4"/>
    </row>
    <row r="2" spans="1:7" x14ac:dyDescent="0.15">
      <c r="A2" s="4"/>
      <c r="B2" s="4"/>
      <c r="C2" s="4"/>
      <c r="D2" s="4"/>
      <c r="E2" s="4"/>
      <c r="F2" s="4"/>
      <c r="G2" s="4"/>
    </row>
    <row r="3" spans="1:7" s="54" customFormat="1" x14ac:dyDescent="0.15">
      <c r="A3" s="10" t="s">
        <v>141</v>
      </c>
      <c r="B3" s="10"/>
      <c r="C3" s="10"/>
      <c r="D3" s="10"/>
      <c r="E3" s="10"/>
      <c r="F3" s="10"/>
      <c r="G3" s="10"/>
    </row>
    <row r="4" spans="1:7" s="54" customFormat="1" x14ac:dyDescent="0.15">
      <c r="A4" s="157" t="s">
        <v>142</v>
      </c>
      <c r="B4" s="157" t="s">
        <v>143</v>
      </c>
      <c r="C4" s="160" t="s">
        <v>144</v>
      </c>
      <c r="D4" s="55"/>
      <c r="E4" s="10"/>
    </row>
    <row r="5" spans="1:7" s="54" customFormat="1" x14ac:dyDescent="0.15">
      <c r="A5" s="157"/>
      <c r="B5" s="157"/>
      <c r="C5" s="159"/>
      <c r="D5" s="56" t="s">
        <v>145</v>
      </c>
      <c r="E5" s="10"/>
    </row>
    <row r="6" spans="1:7" s="54" customFormat="1" x14ac:dyDescent="0.15">
      <c r="A6" s="157" t="s">
        <v>120</v>
      </c>
      <c r="B6" s="57">
        <v>62</v>
      </c>
      <c r="C6" s="57">
        <v>61</v>
      </c>
      <c r="D6" s="42">
        <v>0.9838709677419355</v>
      </c>
      <c r="E6" s="10"/>
    </row>
    <row r="7" spans="1:7" s="54" customFormat="1" x14ac:dyDescent="0.15">
      <c r="A7" s="157"/>
      <c r="B7" s="29">
        <v>1721</v>
      </c>
      <c r="C7" s="29">
        <v>1577</v>
      </c>
      <c r="D7" s="30">
        <v>0.91632771644392796</v>
      </c>
      <c r="E7" s="10"/>
    </row>
    <row r="8" spans="1:7" s="54" customFormat="1" x14ac:dyDescent="0.15">
      <c r="A8" s="157" t="s">
        <v>146</v>
      </c>
      <c r="B8" s="57">
        <v>46</v>
      </c>
      <c r="C8" s="57">
        <v>26</v>
      </c>
      <c r="D8" s="42">
        <v>0.56521739130434778</v>
      </c>
      <c r="E8" s="10"/>
    </row>
    <row r="9" spans="1:7" s="54" customFormat="1" ht="14.25" thickBot="1" x14ac:dyDescent="0.2">
      <c r="A9" s="158"/>
      <c r="B9" s="31">
        <v>1485</v>
      </c>
      <c r="C9" s="31">
        <v>622</v>
      </c>
      <c r="D9" s="32">
        <v>0.41885521885521887</v>
      </c>
      <c r="E9" s="10"/>
    </row>
    <row r="10" spans="1:7" s="10" customFormat="1" ht="14.25" thickTop="1" x14ac:dyDescent="0.15">
      <c r="A10" s="159" t="s">
        <v>2</v>
      </c>
      <c r="B10" s="58">
        <f>B6+B8</f>
        <v>108</v>
      </c>
      <c r="C10" s="58">
        <f>C6+C8</f>
        <v>87</v>
      </c>
      <c r="D10" s="59">
        <f t="shared" ref="D10:D11" si="0">C10/B10</f>
        <v>0.80555555555555558</v>
      </c>
    </row>
    <row r="11" spans="1:7" s="10" customFormat="1" x14ac:dyDescent="0.15">
      <c r="A11" s="157"/>
      <c r="B11" s="29">
        <f>B7+B9</f>
        <v>3206</v>
      </c>
      <c r="C11" s="29">
        <f>C7+C9</f>
        <v>2199</v>
      </c>
      <c r="D11" s="30">
        <f t="shared" si="0"/>
        <v>0.68590143480973176</v>
      </c>
    </row>
    <row r="12" spans="1:7" s="10" customFormat="1" x14ac:dyDescent="0.15">
      <c r="A12" s="60"/>
      <c r="B12" s="61"/>
      <c r="C12" s="61"/>
      <c r="D12" s="62"/>
      <c r="E12" s="61"/>
      <c r="F12" s="62"/>
    </row>
    <row r="13" spans="1:7" x14ac:dyDescent="0.15">
      <c r="A13" s="4" t="s">
        <v>147</v>
      </c>
      <c r="B13" s="4"/>
      <c r="C13" s="4"/>
      <c r="D13" s="4"/>
      <c r="E13" s="4"/>
      <c r="F13" s="65"/>
      <c r="G13" s="4"/>
    </row>
    <row r="14" spans="1:7" ht="27" customHeight="1" x14ac:dyDescent="0.15">
      <c r="A14" s="161"/>
      <c r="B14" s="166" t="s">
        <v>133</v>
      </c>
      <c r="C14" s="7"/>
      <c r="D14" s="166" t="s">
        <v>4</v>
      </c>
      <c r="E14" s="6"/>
      <c r="F14" s="170" t="s">
        <v>5</v>
      </c>
      <c r="G14" s="8"/>
    </row>
    <row r="15" spans="1:7" x14ac:dyDescent="0.15">
      <c r="A15" s="161"/>
      <c r="B15" s="167"/>
      <c r="C15" s="5" t="s">
        <v>3</v>
      </c>
      <c r="D15" s="162"/>
      <c r="E15" s="5" t="s">
        <v>3</v>
      </c>
      <c r="F15" s="162"/>
      <c r="G15" s="8"/>
    </row>
    <row r="16" spans="1:7" s="4" customFormat="1" x14ac:dyDescent="0.15">
      <c r="A16" s="161" t="s">
        <v>120</v>
      </c>
      <c r="B16" s="39">
        <v>1083</v>
      </c>
      <c r="C16" s="37">
        <v>0.51473384030418246</v>
      </c>
      <c r="D16" s="39">
        <v>1021</v>
      </c>
      <c r="E16" s="37">
        <v>0.48526615969581749</v>
      </c>
      <c r="F16" s="39">
        <v>2104</v>
      </c>
      <c r="G16" s="8"/>
    </row>
    <row r="17" spans="1:7" x14ac:dyDescent="0.15">
      <c r="A17" s="161"/>
      <c r="B17" s="63">
        <v>22208</v>
      </c>
      <c r="C17" s="30">
        <v>0.48894760017613387</v>
      </c>
      <c r="D17" s="63">
        <v>23212</v>
      </c>
      <c r="E17" s="30">
        <v>0.51105239982386619</v>
      </c>
      <c r="F17" s="63">
        <v>45420</v>
      </c>
      <c r="G17" s="8"/>
    </row>
    <row r="18" spans="1:7" s="4" customFormat="1" x14ac:dyDescent="0.15">
      <c r="A18" s="161" t="s">
        <v>1</v>
      </c>
      <c r="B18" s="39">
        <v>53</v>
      </c>
      <c r="C18" s="37">
        <v>0.32515337423312884</v>
      </c>
      <c r="D18" s="39">
        <v>110</v>
      </c>
      <c r="E18" s="37">
        <v>0.67484662576687116</v>
      </c>
      <c r="F18" s="39">
        <v>163</v>
      </c>
      <c r="G18" s="8"/>
    </row>
    <row r="19" spans="1:7" ht="14.25" thickBot="1" x14ac:dyDescent="0.2">
      <c r="A19" s="171"/>
      <c r="B19" s="64">
        <v>1558</v>
      </c>
      <c r="C19" s="32">
        <v>0.48430214485545542</v>
      </c>
      <c r="D19" s="64">
        <v>1659</v>
      </c>
      <c r="E19" s="32">
        <v>0.51569785514454458</v>
      </c>
      <c r="F19" s="64">
        <v>3217</v>
      </c>
      <c r="G19" s="8"/>
    </row>
    <row r="20" spans="1:7" s="4" customFormat="1" ht="14.25" thickTop="1" x14ac:dyDescent="0.15">
      <c r="A20" s="162" t="s">
        <v>2</v>
      </c>
      <c r="B20" s="40">
        <f>B16+B18</f>
        <v>1136</v>
      </c>
      <c r="C20" s="38">
        <f>B20/$F$20</f>
        <v>0.50110277900308775</v>
      </c>
      <c r="D20" s="40">
        <f>D16+D18</f>
        <v>1131</v>
      </c>
      <c r="E20" s="38">
        <f>D20/$F$20</f>
        <v>0.49889722099691219</v>
      </c>
      <c r="F20" s="40">
        <f>F16+F18</f>
        <v>2267</v>
      </c>
      <c r="G20" s="8"/>
    </row>
    <row r="21" spans="1:7" x14ac:dyDescent="0.15">
      <c r="A21" s="161"/>
      <c r="B21" s="63">
        <f>B17+B19</f>
        <v>23766</v>
      </c>
      <c r="C21" s="30">
        <f>B21/$F$21</f>
        <v>0.48864033554701153</v>
      </c>
      <c r="D21" s="63">
        <f>D17+D19</f>
        <v>24871</v>
      </c>
      <c r="E21" s="30">
        <f>D21/$F$21</f>
        <v>0.51135966445298842</v>
      </c>
      <c r="F21" s="63">
        <f>B21+D21</f>
        <v>48637</v>
      </c>
      <c r="G21" s="8"/>
    </row>
    <row r="22" spans="1:7" x14ac:dyDescent="0.15">
      <c r="A22" s="4"/>
      <c r="B22" s="4"/>
      <c r="C22" s="4"/>
      <c r="D22" s="4"/>
      <c r="E22" s="4"/>
      <c r="F22" s="4"/>
      <c r="G22" s="4"/>
    </row>
    <row r="23" spans="1:7" x14ac:dyDescent="0.15">
      <c r="A23" s="4" t="s">
        <v>148</v>
      </c>
      <c r="B23" s="4"/>
      <c r="C23" s="4"/>
      <c r="D23" s="172"/>
      <c r="E23" s="172"/>
      <c r="F23" s="172"/>
      <c r="G23" s="172"/>
    </row>
    <row r="24" spans="1:7" ht="13.5" customHeight="1" x14ac:dyDescent="0.15">
      <c r="A24" s="161"/>
      <c r="B24" s="168" t="s">
        <v>7</v>
      </c>
      <c r="C24" s="6"/>
      <c r="D24" s="166" t="s">
        <v>8</v>
      </c>
      <c r="E24" s="6"/>
      <c r="F24" s="166" t="s">
        <v>9</v>
      </c>
      <c r="G24" s="6"/>
    </row>
    <row r="25" spans="1:7" x14ac:dyDescent="0.15">
      <c r="A25" s="161"/>
      <c r="B25" s="161"/>
      <c r="C25" s="5" t="s">
        <v>3</v>
      </c>
      <c r="D25" s="162"/>
      <c r="E25" s="5" t="s">
        <v>3</v>
      </c>
      <c r="F25" s="162"/>
      <c r="G25" s="5" t="s">
        <v>3</v>
      </c>
    </row>
    <row r="26" spans="1:7" x14ac:dyDescent="0.15">
      <c r="A26" s="163" t="s">
        <v>120</v>
      </c>
      <c r="B26" s="41">
        <v>669</v>
      </c>
      <c r="C26" s="42">
        <v>0.61772853185595566</v>
      </c>
      <c r="D26" s="41">
        <v>20</v>
      </c>
      <c r="E26" s="42">
        <v>1.8467220683287166E-2</v>
      </c>
      <c r="F26" s="41">
        <v>38</v>
      </c>
      <c r="G26" s="42">
        <v>3.5087719298245612E-2</v>
      </c>
    </row>
    <row r="27" spans="1:7" x14ac:dyDescent="0.15">
      <c r="A27" s="162"/>
      <c r="B27" s="29">
        <v>12066</v>
      </c>
      <c r="C27" s="30">
        <v>0.5436604487699378</v>
      </c>
      <c r="D27" s="29">
        <v>421</v>
      </c>
      <c r="E27" s="30">
        <v>1.8969090745246463E-2</v>
      </c>
      <c r="F27" s="29">
        <v>1191</v>
      </c>
      <c r="G27" s="30">
        <v>5.3663152203298189E-2</v>
      </c>
    </row>
    <row r="28" spans="1:7" x14ac:dyDescent="0.15">
      <c r="A28" s="163" t="s">
        <v>6</v>
      </c>
      <c r="B28" s="41">
        <v>13</v>
      </c>
      <c r="C28" s="42">
        <v>0.24528301886792453</v>
      </c>
      <c r="D28" s="41">
        <v>0</v>
      </c>
      <c r="E28" s="42">
        <v>0</v>
      </c>
      <c r="F28" s="41">
        <v>0</v>
      </c>
      <c r="G28" s="42">
        <v>0</v>
      </c>
    </row>
    <row r="29" spans="1:7" ht="14.25" thickBot="1" x14ac:dyDescent="0.2">
      <c r="A29" s="165"/>
      <c r="B29" s="27">
        <v>533</v>
      </c>
      <c r="C29" s="28">
        <v>0.34210526315789475</v>
      </c>
      <c r="D29" s="27">
        <v>0</v>
      </c>
      <c r="E29" s="28">
        <v>0</v>
      </c>
      <c r="F29" s="27">
        <v>156</v>
      </c>
      <c r="G29" s="28">
        <v>0.10012836970474968</v>
      </c>
    </row>
    <row r="30" spans="1:7" ht="14.25" thickTop="1" x14ac:dyDescent="0.15">
      <c r="A30" s="164" t="s">
        <v>2</v>
      </c>
      <c r="B30" s="40">
        <f>B26+B28</f>
        <v>682</v>
      </c>
      <c r="C30" s="38">
        <f>B30/$F$48</f>
        <v>0.60035211267605637</v>
      </c>
      <c r="D30" s="40">
        <f>D26+D28</f>
        <v>20</v>
      </c>
      <c r="E30" s="38">
        <f>D30/$F$48</f>
        <v>1.7605633802816902E-2</v>
      </c>
      <c r="F30" s="40">
        <f>F26+F28</f>
        <v>38</v>
      </c>
      <c r="G30" s="38">
        <f>F30/$F$48</f>
        <v>3.345070422535211E-2</v>
      </c>
    </row>
    <row r="31" spans="1:7" x14ac:dyDescent="0.15">
      <c r="A31" s="162"/>
      <c r="B31" s="29">
        <f>B27+B29</f>
        <v>12599</v>
      </c>
      <c r="C31" s="30">
        <f>B31/$F$49</f>
        <v>0.53043954193331089</v>
      </c>
      <c r="D31" s="29">
        <f>D27+D29</f>
        <v>421</v>
      </c>
      <c r="E31" s="30">
        <f>D31/$F$49</f>
        <v>1.772482317278545E-2</v>
      </c>
      <c r="F31" s="29">
        <f>F27+F29</f>
        <v>1347</v>
      </c>
      <c r="G31" s="30">
        <f>F31/$F$49</f>
        <v>5.6711013809363421E-2</v>
      </c>
    </row>
    <row r="32" spans="1:7" x14ac:dyDescent="0.15">
      <c r="A32" s="4"/>
      <c r="B32" s="4"/>
      <c r="C32" s="4"/>
      <c r="D32" s="4"/>
      <c r="E32" s="4"/>
      <c r="F32" s="4"/>
      <c r="G32" s="4"/>
    </row>
    <row r="33" spans="1:11" ht="13.5" customHeight="1" x14ac:dyDescent="0.15">
      <c r="A33" s="161"/>
      <c r="B33" s="168" t="s">
        <v>10</v>
      </c>
      <c r="C33" s="6"/>
      <c r="D33" s="166" t="s">
        <v>11</v>
      </c>
      <c r="E33" s="6"/>
      <c r="F33" s="166" t="s">
        <v>12</v>
      </c>
      <c r="G33" s="6"/>
    </row>
    <row r="34" spans="1:11" x14ac:dyDescent="0.15">
      <c r="A34" s="161"/>
      <c r="B34" s="161"/>
      <c r="C34" s="5" t="s">
        <v>3</v>
      </c>
      <c r="D34" s="167"/>
      <c r="E34" s="5" t="s">
        <v>3</v>
      </c>
      <c r="F34" s="167"/>
      <c r="G34" s="5" t="s">
        <v>3</v>
      </c>
      <c r="J34" t="s">
        <v>17</v>
      </c>
    </row>
    <row r="35" spans="1:11" x14ac:dyDescent="0.15">
      <c r="A35" s="163" t="s">
        <v>120</v>
      </c>
      <c r="B35" s="41">
        <v>78</v>
      </c>
      <c r="C35" s="42">
        <v>7.2022160664819951E-2</v>
      </c>
      <c r="D35" s="41">
        <v>7</v>
      </c>
      <c r="E35" s="42">
        <v>6.4635272391505077E-3</v>
      </c>
      <c r="F35" s="41">
        <v>59</v>
      </c>
      <c r="G35" s="42">
        <v>5.4478301015697138E-2</v>
      </c>
    </row>
    <row r="36" spans="1:11" x14ac:dyDescent="0.15">
      <c r="A36" s="162"/>
      <c r="B36" s="29">
        <v>1421</v>
      </c>
      <c r="C36" s="30">
        <v>6.4026313418040909E-2</v>
      </c>
      <c r="D36" s="29">
        <v>465</v>
      </c>
      <c r="E36" s="30">
        <v>2.0951608542849418E-2</v>
      </c>
      <c r="F36" s="29">
        <v>1690</v>
      </c>
      <c r="G36" s="30">
        <v>7.6146706317022625E-2</v>
      </c>
    </row>
    <row r="37" spans="1:11" x14ac:dyDescent="0.15">
      <c r="A37" s="163" t="s">
        <v>6</v>
      </c>
      <c r="B37" s="41">
        <v>0</v>
      </c>
      <c r="C37" s="42">
        <v>0</v>
      </c>
      <c r="D37" s="41">
        <v>25</v>
      </c>
      <c r="E37" s="42">
        <v>2.3084025854108958E-2</v>
      </c>
      <c r="F37" s="41">
        <v>4</v>
      </c>
      <c r="G37" s="42">
        <v>7.5471698113207544E-2</v>
      </c>
    </row>
    <row r="38" spans="1:11" ht="14.25" thickBot="1" x14ac:dyDescent="0.2">
      <c r="A38" s="165"/>
      <c r="B38" s="27">
        <v>38</v>
      </c>
      <c r="C38" s="28">
        <v>2.4390243902439025E-2</v>
      </c>
      <c r="D38" s="27">
        <v>288</v>
      </c>
      <c r="E38" s="28">
        <v>0.18485237483953787</v>
      </c>
      <c r="F38" s="27">
        <v>271</v>
      </c>
      <c r="G38" s="28">
        <v>0.17394094993581516</v>
      </c>
    </row>
    <row r="39" spans="1:11" ht="14.25" thickTop="1" x14ac:dyDescent="0.15">
      <c r="A39" s="164" t="s">
        <v>2</v>
      </c>
      <c r="B39" s="40">
        <f>B35+B37</f>
        <v>78</v>
      </c>
      <c r="C39" s="38">
        <f>B39/$F$48</f>
        <v>6.8661971830985921E-2</v>
      </c>
      <c r="D39" s="40">
        <f>D35+D37</f>
        <v>32</v>
      </c>
      <c r="E39" s="38">
        <f>D39/$F$48</f>
        <v>2.8169014084507043E-2</v>
      </c>
      <c r="F39" s="40">
        <f>F35+F37</f>
        <v>63</v>
      </c>
      <c r="G39" s="38">
        <f>F39/$F$48</f>
        <v>5.5457746478873242E-2</v>
      </c>
      <c r="H39" s="4"/>
      <c r="I39" s="4"/>
      <c r="J39" s="4"/>
      <c r="K39" s="4"/>
    </row>
    <row r="40" spans="1:11" x14ac:dyDescent="0.15">
      <c r="A40" s="162"/>
      <c r="B40" s="29">
        <f>B36+B38</f>
        <v>1459</v>
      </c>
      <c r="C40" s="30">
        <f>B40/$F$49</f>
        <v>6.142640619737285E-2</v>
      </c>
      <c r="D40" s="29">
        <f>D36+D38</f>
        <v>753</v>
      </c>
      <c r="E40" s="30">
        <f>D40/$F$49</f>
        <v>3.1702593465813403E-2</v>
      </c>
      <c r="F40" s="29">
        <f>F36+F38</f>
        <v>1961</v>
      </c>
      <c r="G40" s="30">
        <f>F40/$F$49</f>
        <v>8.2561468507915126E-2</v>
      </c>
    </row>
    <row r="41" spans="1:11" x14ac:dyDescent="0.15">
      <c r="A41" s="9"/>
      <c r="B41" s="9"/>
      <c r="C41" s="9"/>
      <c r="D41" s="9"/>
      <c r="E41" s="9"/>
      <c r="F41" s="9"/>
      <c r="G41" s="9"/>
    </row>
    <row r="42" spans="1:11" ht="13.5" customHeight="1" x14ac:dyDescent="0.15">
      <c r="A42" s="161"/>
      <c r="B42" s="166" t="s">
        <v>13</v>
      </c>
      <c r="C42" s="6"/>
      <c r="D42" s="166" t="s">
        <v>14</v>
      </c>
      <c r="E42" s="6"/>
      <c r="F42" s="166" t="s">
        <v>15</v>
      </c>
      <c r="G42" s="6"/>
    </row>
    <row r="43" spans="1:11" x14ac:dyDescent="0.15">
      <c r="A43" s="161"/>
      <c r="B43" s="167"/>
      <c r="C43" s="5" t="s">
        <v>3</v>
      </c>
      <c r="D43" s="167"/>
      <c r="E43" s="5" t="s">
        <v>3</v>
      </c>
      <c r="F43" s="167"/>
      <c r="G43" s="5" t="s">
        <v>3</v>
      </c>
    </row>
    <row r="44" spans="1:11" x14ac:dyDescent="0.15">
      <c r="A44" s="163" t="s">
        <v>120</v>
      </c>
      <c r="B44" s="41">
        <v>182</v>
      </c>
      <c r="C44" s="42">
        <v>0.16805170821791321</v>
      </c>
      <c r="D44" s="41">
        <v>30</v>
      </c>
      <c r="E44" s="42">
        <v>2.7700831024930747E-2</v>
      </c>
      <c r="F44" s="41">
        <v>1083</v>
      </c>
      <c r="G44" s="42">
        <v>1</v>
      </c>
    </row>
    <row r="45" spans="1:11" x14ac:dyDescent="0.15">
      <c r="A45" s="162"/>
      <c r="B45" s="29">
        <v>4636</v>
      </c>
      <c r="C45" s="30">
        <v>0.20888528431107506</v>
      </c>
      <c r="D45" s="29">
        <v>304</v>
      </c>
      <c r="E45" s="30">
        <v>1.3697395692529512E-2</v>
      </c>
      <c r="F45" s="29">
        <v>22194</v>
      </c>
      <c r="G45" s="30">
        <v>1</v>
      </c>
    </row>
    <row r="46" spans="1:11" x14ac:dyDescent="0.15">
      <c r="A46" s="163" t="s">
        <v>6</v>
      </c>
      <c r="B46" s="41">
        <v>11</v>
      </c>
      <c r="C46" s="42">
        <v>1.0156971375807941E-2</v>
      </c>
      <c r="D46" s="41">
        <v>0</v>
      </c>
      <c r="E46" s="42">
        <v>0</v>
      </c>
      <c r="F46" s="41">
        <v>53</v>
      </c>
      <c r="G46" s="42">
        <v>1</v>
      </c>
    </row>
    <row r="47" spans="1:11" ht="14.25" thickBot="1" x14ac:dyDescent="0.2">
      <c r="A47" s="165"/>
      <c r="B47" s="31">
        <v>264</v>
      </c>
      <c r="C47" s="32">
        <v>0.16944801026957637</v>
      </c>
      <c r="D47" s="31">
        <v>8</v>
      </c>
      <c r="E47" s="32">
        <v>5.1347881899871627E-3</v>
      </c>
      <c r="F47" s="31">
        <v>1558</v>
      </c>
      <c r="G47" s="32">
        <v>1</v>
      </c>
    </row>
    <row r="48" spans="1:11" ht="14.25" thickTop="1" x14ac:dyDescent="0.15">
      <c r="A48" s="164" t="s">
        <v>2</v>
      </c>
      <c r="B48" s="40">
        <f>B44+B46</f>
        <v>193</v>
      </c>
      <c r="C48" s="38">
        <f>B48/$F$48</f>
        <v>0.16989436619718309</v>
      </c>
      <c r="D48" s="40">
        <f>D44+D46</f>
        <v>30</v>
      </c>
      <c r="E48" s="38">
        <f>D48/$F$48</f>
        <v>2.6408450704225352E-2</v>
      </c>
      <c r="F48" s="40">
        <f>F44+F46</f>
        <v>1136</v>
      </c>
      <c r="G48" s="38">
        <f>F48/$F$48</f>
        <v>1</v>
      </c>
    </row>
    <row r="49" spans="1:7" x14ac:dyDescent="0.15">
      <c r="A49" s="162"/>
      <c r="B49" s="29">
        <f>B45+B47</f>
        <v>4900</v>
      </c>
      <c r="C49" s="30">
        <f>B49/$F$49</f>
        <v>0.2062984169754126</v>
      </c>
      <c r="D49" s="29">
        <f>D45+D47</f>
        <v>312</v>
      </c>
      <c r="E49" s="30">
        <f>D49/$F$49</f>
        <v>1.3135735938026272E-2</v>
      </c>
      <c r="F49" s="29">
        <f>F45+F47</f>
        <v>23752</v>
      </c>
      <c r="G49" s="30">
        <f>F49/$F$49</f>
        <v>1</v>
      </c>
    </row>
    <row r="50" spans="1:7" x14ac:dyDescent="0.15">
      <c r="A50" s="4"/>
      <c r="B50" s="10" t="s">
        <v>139</v>
      </c>
      <c r="C50" s="10"/>
      <c r="D50" s="10"/>
      <c r="E50" s="10"/>
      <c r="F50" s="10"/>
      <c r="G50" s="4"/>
    </row>
    <row r="51" spans="1:7" x14ac:dyDescent="0.15">
      <c r="A51" s="4"/>
      <c r="B51" s="10" t="s">
        <v>136</v>
      </c>
      <c r="C51" s="10"/>
      <c r="D51" s="10"/>
      <c r="E51" s="10"/>
      <c r="F51" s="10"/>
      <c r="G51" s="4"/>
    </row>
    <row r="52" spans="1:7" x14ac:dyDescent="0.15">
      <c r="A52" s="4"/>
      <c r="B52" s="4"/>
      <c r="C52" s="4"/>
      <c r="D52" s="4"/>
      <c r="E52" s="4"/>
      <c r="F52" s="4"/>
      <c r="G52" s="4"/>
    </row>
    <row r="53" spans="1:7" x14ac:dyDescent="0.15">
      <c r="A53" s="4" t="s">
        <v>149</v>
      </c>
      <c r="B53" s="4"/>
      <c r="C53" s="4"/>
      <c r="D53" s="172"/>
      <c r="E53" s="172"/>
      <c r="F53" s="172"/>
      <c r="G53" s="172"/>
    </row>
    <row r="54" spans="1:7" ht="13.5" customHeight="1" x14ac:dyDescent="0.15">
      <c r="A54" s="161"/>
      <c r="B54" s="168" t="s">
        <v>7</v>
      </c>
      <c r="C54" s="6"/>
      <c r="D54" s="166" t="s">
        <v>8</v>
      </c>
      <c r="E54" s="6"/>
      <c r="F54" s="166" t="s">
        <v>9</v>
      </c>
      <c r="G54" s="6"/>
    </row>
    <row r="55" spans="1:7" x14ac:dyDescent="0.15">
      <c r="A55" s="161"/>
      <c r="B55" s="161"/>
      <c r="C55" s="33" t="s">
        <v>3</v>
      </c>
      <c r="D55" s="162"/>
      <c r="E55" s="33" t="s">
        <v>3</v>
      </c>
      <c r="F55" s="162"/>
      <c r="G55" s="33" t="s">
        <v>3</v>
      </c>
    </row>
    <row r="56" spans="1:7" s="4" customFormat="1" x14ac:dyDescent="0.15">
      <c r="A56" s="163" t="s">
        <v>120</v>
      </c>
      <c r="B56" s="41">
        <v>623</v>
      </c>
      <c r="C56" s="37">
        <v>0.61018609206660135</v>
      </c>
      <c r="D56" s="41">
        <v>16</v>
      </c>
      <c r="E56" s="37">
        <v>1.5670910871694418E-2</v>
      </c>
      <c r="F56" s="41">
        <v>70</v>
      </c>
      <c r="G56" s="37">
        <v>6.8560235063663072E-2</v>
      </c>
    </row>
    <row r="57" spans="1:7" x14ac:dyDescent="0.15">
      <c r="A57" s="162"/>
      <c r="B57" s="29">
        <v>13072</v>
      </c>
      <c r="C57" s="30">
        <v>0.56337542559151832</v>
      </c>
      <c r="D57" s="29">
        <v>409</v>
      </c>
      <c r="E57" s="30">
        <v>1.7627030987372321E-2</v>
      </c>
      <c r="F57" s="29">
        <v>802</v>
      </c>
      <c r="G57" s="30">
        <v>3.4564495970348663E-2</v>
      </c>
    </row>
    <row r="58" spans="1:7" s="4" customFormat="1" x14ac:dyDescent="0.15">
      <c r="A58" s="163" t="s">
        <v>6</v>
      </c>
      <c r="B58" s="41">
        <v>12</v>
      </c>
      <c r="C58" s="37">
        <v>0.10909090909090909</v>
      </c>
      <c r="D58" s="41">
        <v>0</v>
      </c>
      <c r="E58" s="37">
        <v>0</v>
      </c>
      <c r="F58" s="41">
        <v>0</v>
      </c>
      <c r="G58" s="37">
        <v>0</v>
      </c>
    </row>
    <row r="59" spans="1:7" ht="14.25" thickBot="1" x14ac:dyDescent="0.2">
      <c r="A59" s="162"/>
      <c r="B59" s="27">
        <v>248</v>
      </c>
      <c r="C59" s="28">
        <v>0.14948764315852922</v>
      </c>
      <c r="D59" s="27">
        <v>0</v>
      </c>
      <c r="E59" s="28">
        <v>0</v>
      </c>
      <c r="F59" s="27">
        <v>110</v>
      </c>
      <c r="G59" s="28">
        <v>6.6305003013863772E-2</v>
      </c>
    </row>
    <row r="60" spans="1:7" ht="14.25" thickTop="1" x14ac:dyDescent="0.15">
      <c r="A60" s="163" t="s">
        <v>2</v>
      </c>
      <c r="B60" s="40">
        <f>B56+B58</f>
        <v>635</v>
      </c>
      <c r="C60" s="38">
        <f>B60/$F$78</f>
        <v>0.56145004420866484</v>
      </c>
      <c r="D60" s="40">
        <f>D56+D58</f>
        <v>16</v>
      </c>
      <c r="E60" s="38">
        <f>D60/$F$78</f>
        <v>1.4146772767462422E-2</v>
      </c>
      <c r="F60" s="40">
        <f>F56+F58</f>
        <v>70</v>
      </c>
      <c r="G60" s="38">
        <f>F60/$F$78</f>
        <v>6.1892130857648102E-2</v>
      </c>
    </row>
    <row r="61" spans="1:7" x14ac:dyDescent="0.15">
      <c r="A61" s="162"/>
      <c r="B61" s="29">
        <f>B57+B59</f>
        <v>13320</v>
      </c>
      <c r="C61" s="30">
        <f>B61/$F$79</f>
        <v>0.5357573807416941</v>
      </c>
      <c r="D61" s="29">
        <f>D57+D59</f>
        <v>409</v>
      </c>
      <c r="E61" s="30">
        <f>D61/$F$79</f>
        <v>1.6450808462714184E-2</v>
      </c>
      <c r="F61" s="29">
        <f>F57+F59</f>
        <v>912</v>
      </c>
      <c r="G61" s="30">
        <f>F61/$F$79</f>
        <v>3.6682487330061943E-2</v>
      </c>
    </row>
    <row r="62" spans="1:7" x14ac:dyDescent="0.15">
      <c r="A62" s="4"/>
      <c r="B62" s="4"/>
      <c r="C62" s="4"/>
      <c r="D62" s="4"/>
      <c r="E62" s="4"/>
      <c r="F62" s="11"/>
      <c r="G62" s="4"/>
    </row>
    <row r="63" spans="1:7" ht="13.5" customHeight="1" x14ac:dyDescent="0.15">
      <c r="A63" s="161"/>
      <c r="B63" s="168" t="s">
        <v>10</v>
      </c>
      <c r="C63" s="6"/>
      <c r="D63" s="166" t="s">
        <v>11</v>
      </c>
      <c r="E63" s="6"/>
      <c r="F63" s="166" t="s">
        <v>12</v>
      </c>
      <c r="G63" s="6"/>
    </row>
    <row r="64" spans="1:7" x14ac:dyDescent="0.15">
      <c r="A64" s="161"/>
      <c r="B64" s="161"/>
      <c r="C64" s="33" t="s">
        <v>3</v>
      </c>
      <c r="D64" s="162"/>
      <c r="E64" s="33" t="s">
        <v>3</v>
      </c>
      <c r="F64" s="162"/>
      <c r="G64" s="33" t="s">
        <v>3</v>
      </c>
    </row>
    <row r="65" spans="1:7" s="4" customFormat="1" x14ac:dyDescent="0.15">
      <c r="A65" s="163" t="s">
        <v>120</v>
      </c>
      <c r="B65" s="41">
        <v>104</v>
      </c>
      <c r="C65" s="37">
        <v>0.10186092066601371</v>
      </c>
      <c r="D65" s="41">
        <v>94</v>
      </c>
      <c r="E65" s="37">
        <v>9.2066601371204704E-2</v>
      </c>
      <c r="F65" s="41">
        <v>34</v>
      </c>
      <c r="G65" s="37">
        <v>3.3300685602350638E-2</v>
      </c>
    </row>
    <row r="66" spans="1:7" x14ac:dyDescent="0.15">
      <c r="A66" s="162"/>
      <c r="B66" s="29">
        <v>2236</v>
      </c>
      <c r="C66" s="30">
        <v>9.6366849114338668E-2</v>
      </c>
      <c r="D66" s="29">
        <v>1357</v>
      </c>
      <c r="E66" s="30">
        <v>5.848381674783433E-2</v>
      </c>
      <c r="F66" s="29">
        <v>1373</v>
      </c>
      <c r="G66" s="30">
        <v>5.9173382752230316E-2</v>
      </c>
    </row>
    <row r="67" spans="1:7" s="4" customFormat="1" x14ac:dyDescent="0.15">
      <c r="A67" s="163" t="s">
        <v>6</v>
      </c>
      <c r="B67" s="41">
        <v>1</v>
      </c>
      <c r="C67" s="37">
        <v>9.0909090909090905E-3</v>
      </c>
      <c r="D67" s="41">
        <v>93</v>
      </c>
      <c r="E67" s="37">
        <v>0.84545454545454546</v>
      </c>
      <c r="F67" s="41">
        <v>3</v>
      </c>
      <c r="G67" s="37">
        <v>2.7272727272727271E-2</v>
      </c>
    </row>
    <row r="68" spans="1:7" ht="14.25" thickBot="1" x14ac:dyDescent="0.2">
      <c r="A68" s="162"/>
      <c r="B68" s="27">
        <v>12</v>
      </c>
      <c r="C68" s="28">
        <v>7.2332730560578659E-3</v>
      </c>
      <c r="D68" s="27">
        <v>1005</v>
      </c>
      <c r="E68" s="28">
        <v>0.60578661844484627</v>
      </c>
      <c r="F68" s="27">
        <v>218</v>
      </c>
      <c r="G68" s="32">
        <v>0.13140446051838456</v>
      </c>
    </row>
    <row r="69" spans="1:7" ht="14.25" thickTop="1" x14ac:dyDescent="0.15">
      <c r="A69" s="163" t="s">
        <v>2</v>
      </c>
      <c r="B69" s="40">
        <f>B65+B67</f>
        <v>105</v>
      </c>
      <c r="C69" s="38">
        <f>B69/$F$78</f>
        <v>9.2838196286472149E-2</v>
      </c>
      <c r="D69" s="40">
        <f>D65+D67</f>
        <v>187</v>
      </c>
      <c r="E69" s="38">
        <f>D69/$F$78</f>
        <v>0.16534040671971706</v>
      </c>
      <c r="F69" s="40">
        <f>F65+F67</f>
        <v>37</v>
      </c>
      <c r="G69" s="38">
        <f>F69/$F$78</f>
        <v>3.2714412024756855E-2</v>
      </c>
    </row>
    <row r="70" spans="1:7" x14ac:dyDescent="0.15">
      <c r="A70" s="162"/>
      <c r="B70" s="29">
        <f>B66+B68</f>
        <v>2248</v>
      </c>
      <c r="C70" s="30">
        <f>B70/$F$79</f>
        <v>9.0419113506556195E-2</v>
      </c>
      <c r="D70" s="29">
        <f>D66+D68</f>
        <v>2362</v>
      </c>
      <c r="E70" s="30">
        <f>D70/$F$79</f>
        <v>9.5004424422813927E-2</v>
      </c>
      <c r="F70" s="29">
        <f>F66+F68</f>
        <v>1591</v>
      </c>
      <c r="G70" s="30">
        <f>F70/$F$79</f>
        <v>6.3993242699702357E-2</v>
      </c>
    </row>
    <row r="71" spans="1:7" x14ac:dyDescent="0.15">
      <c r="A71" s="9"/>
      <c r="B71" s="9"/>
      <c r="C71" s="9"/>
      <c r="D71" s="9"/>
      <c r="E71" s="9"/>
      <c r="F71" s="9"/>
      <c r="G71" s="9"/>
    </row>
    <row r="72" spans="1:7" ht="13.5" customHeight="1" x14ac:dyDescent="0.15">
      <c r="A72" s="161"/>
      <c r="B72" s="168" t="s">
        <v>13</v>
      </c>
      <c r="C72" s="6"/>
      <c r="D72" s="166" t="s">
        <v>14</v>
      </c>
      <c r="E72" s="6"/>
      <c r="F72" s="166" t="s">
        <v>15</v>
      </c>
      <c r="G72" s="6"/>
    </row>
    <row r="73" spans="1:7" x14ac:dyDescent="0.15">
      <c r="A73" s="161"/>
      <c r="B73" s="161"/>
      <c r="C73" s="33" t="s">
        <v>3</v>
      </c>
      <c r="D73" s="162"/>
      <c r="E73" s="33" t="s">
        <v>3</v>
      </c>
      <c r="F73" s="162"/>
      <c r="G73" s="33" t="s">
        <v>3</v>
      </c>
    </row>
    <row r="74" spans="1:7" s="4" customFormat="1" x14ac:dyDescent="0.15">
      <c r="A74" s="163" t="s">
        <v>120</v>
      </c>
      <c r="B74" s="41">
        <v>77</v>
      </c>
      <c r="C74" s="37">
        <v>7.5416258570029385E-2</v>
      </c>
      <c r="D74" s="41">
        <v>3</v>
      </c>
      <c r="E74" s="37">
        <v>2.9382957884427031E-3</v>
      </c>
      <c r="F74" s="41">
        <v>1021</v>
      </c>
      <c r="G74" s="37">
        <v>1</v>
      </c>
    </row>
    <row r="75" spans="1:7" s="4" customFormat="1" x14ac:dyDescent="0.15">
      <c r="A75" s="162"/>
      <c r="B75" s="29">
        <v>3710</v>
      </c>
      <c r="C75" s="30">
        <v>0.15989311726931862</v>
      </c>
      <c r="D75" s="29">
        <v>244</v>
      </c>
      <c r="E75" s="30">
        <v>1.0515881567038745E-2</v>
      </c>
      <c r="F75" s="29">
        <v>23203</v>
      </c>
      <c r="G75" s="30">
        <v>1</v>
      </c>
    </row>
    <row r="76" spans="1:7" x14ac:dyDescent="0.15">
      <c r="A76" s="163" t="s">
        <v>6</v>
      </c>
      <c r="B76" s="41">
        <v>1</v>
      </c>
      <c r="C76" s="37">
        <v>9.0909090909090905E-3</v>
      </c>
      <c r="D76" s="41">
        <v>0</v>
      </c>
      <c r="E76" s="37">
        <v>0</v>
      </c>
      <c r="F76" s="41">
        <v>110</v>
      </c>
      <c r="G76" s="37">
        <v>1</v>
      </c>
    </row>
    <row r="77" spans="1:7" ht="14.25" thickBot="1" x14ac:dyDescent="0.2">
      <c r="A77" s="162"/>
      <c r="B77" s="31">
        <v>66</v>
      </c>
      <c r="C77" s="28">
        <v>3.9783001808318265E-2</v>
      </c>
      <c r="D77" s="31">
        <v>0</v>
      </c>
      <c r="E77" s="28">
        <v>0</v>
      </c>
      <c r="F77" s="31">
        <v>1659</v>
      </c>
      <c r="G77" s="28">
        <v>1</v>
      </c>
    </row>
    <row r="78" spans="1:7" ht="14.25" thickTop="1" x14ac:dyDescent="0.15">
      <c r="A78" s="163" t="s">
        <v>2</v>
      </c>
      <c r="B78" s="40">
        <f>B74+B76</f>
        <v>78</v>
      </c>
      <c r="C78" s="38">
        <f>B78/$F$78</f>
        <v>6.8965517241379309E-2</v>
      </c>
      <c r="D78" s="40">
        <f>D74+D76</f>
        <v>3</v>
      </c>
      <c r="E78" s="38">
        <f>D78/$F$78</f>
        <v>2.6525198938992041E-3</v>
      </c>
      <c r="F78" s="40">
        <f>F74+F76</f>
        <v>1131</v>
      </c>
      <c r="G78" s="38">
        <f>F78/$F$78</f>
        <v>1</v>
      </c>
    </row>
    <row r="79" spans="1:7" x14ac:dyDescent="0.15">
      <c r="A79" s="162"/>
      <c r="B79" s="29">
        <f>B75+B77</f>
        <v>3776</v>
      </c>
      <c r="C79" s="30">
        <f>B79/$F$79</f>
        <v>0.15187836859464243</v>
      </c>
      <c r="D79" s="29">
        <f>D75+D77</f>
        <v>244</v>
      </c>
      <c r="E79" s="30">
        <f>D79/$F$79</f>
        <v>9.8141742418148183E-3</v>
      </c>
      <c r="F79" s="29">
        <f>F75+F77</f>
        <v>24862</v>
      </c>
      <c r="G79" s="30">
        <f>F79/$F$79</f>
        <v>1</v>
      </c>
    </row>
    <row r="80" spans="1:7" x14ac:dyDescent="0.15">
      <c r="A80" s="4"/>
      <c r="B80" s="10" t="s">
        <v>140</v>
      </c>
      <c r="C80" s="10"/>
      <c r="D80" s="10"/>
      <c r="E80" s="10"/>
      <c r="F80" s="10"/>
      <c r="G80" s="4"/>
    </row>
    <row r="81" spans="1:9" x14ac:dyDescent="0.15">
      <c r="A81" s="4"/>
      <c r="B81" s="10" t="s">
        <v>136</v>
      </c>
      <c r="C81" s="10"/>
      <c r="D81" s="10"/>
      <c r="E81" s="10"/>
      <c r="F81" s="10"/>
      <c r="G81" s="4"/>
    </row>
    <row r="83" spans="1:9" x14ac:dyDescent="0.15">
      <c r="E83" s="66" t="s">
        <v>150</v>
      </c>
      <c r="F83" s="54" t="s">
        <v>151</v>
      </c>
      <c r="G83" s="54"/>
      <c r="H83" s="54"/>
      <c r="I83" s="54"/>
    </row>
    <row r="84" spans="1:9" x14ac:dyDescent="0.15">
      <c r="E84" s="54"/>
      <c r="F84" s="54" t="s">
        <v>152</v>
      </c>
      <c r="G84" s="54"/>
      <c r="H84" s="54"/>
      <c r="I84" s="54"/>
    </row>
  </sheetData>
  <mergeCells count="58">
    <mergeCell ref="D53:G53"/>
    <mergeCell ref="D54:D55"/>
    <mergeCell ref="A72:A73"/>
    <mergeCell ref="B72:B73"/>
    <mergeCell ref="D72:D73"/>
    <mergeCell ref="F72:F73"/>
    <mergeCell ref="B63:B64"/>
    <mergeCell ref="F63:F64"/>
    <mergeCell ref="D63:D64"/>
    <mergeCell ref="F54:F55"/>
    <mergeCell ref="A63:A64"/>
    <mergeCell ref="B54:B55"/>
    <mergeCell ref="A54:A55"/>
    <mergeCell ref="A1:F1"/>
    <mergeCell ref="D14:D15"/>
    <mergeCell ref="F14:F15"/>
    <mergeCell ref="A42:A43"/>
    <mergeCell ref="B42:B43"/>
    <mergeCell ref="A16:A17"/>
    <mergeCell ref="A18:A19"/>
    <mergeCell ref="D23:G23"/>
    <mergeCell ref="D33:D34"/>
    <mergeCell ref="F33:F34"/>
    <mergeCell ref="B14:B15"/>
    <mergeCell ref="A33:A34"/>
    <mergeCell ref="A37:A38"/>
    <mergeCell ref="D42:D43"/>
    <mergeCell ref="D24:D25"/>
    <mergeCell ref="F24:F25"/>
    <mergeCell ref="F42:F43"/>
    <mergeCell ref="B33:B34"/>
    <mergeCell ref="A24:A25"/>
    <mergeCell ref="B24:B25"/>
    <mergeCell ref="A26:A27"/>
    <mergeCell ref="A28:A29"/>
    <mergeCell ref="A30:A31"/>
    <mergeCell ref="A14:A15"/>
    <mergeCell ref="A20:A21"/>
    <mergeCell ref="A74:A75"/>
    <mergeCell ref="A76:A77"/>
    <mergeCell ref="A78:A79"/>
    <mergeCell ref="A56:A57"/>
    <mergeCell ref="A58:A59"/>
    <mergeCell ref="A60:A61"/>
    <mergeCell ref="A65:A66"/>
    <mergeCell ref="A67:A68"/>
    <mergeCell ref="A69:A70"/>
    <mergeCell ref="A48:A49"/>
    <mergeCell ref="A44:A45"/>
    <mergeCell ref="A46:A47"/>
    <mergeCell ref="A39:A40"/>
    <mergeCell ref="A35:A36"/>
    <mergeCell ref="A8:A9"/>
    <mergeCell ref="A10:A11"/>
    <mergeCell ref="A4:A5"/>
    <mergeCell ref="B4:B5"/>
    <mergeCell ref="C4:C5"/>
    <mergeCell ref="A6:A7"/>
  </mergeCells>
  <phoneticPr fontId="2"/>
  <printOptions horizontalCentered="1"/>
  <pageMargins left="0.78740157480314965" right="0.78740157480314965" top="0.94488188976377963" bottom="0.98425196850393704" header="0.51181102362204722" footer="0.51181102362204722"/>
  <pageSetup paperSize="9" scale="67" orientation="portrait" r:id="rId1"/>
  <headerFooter alignWithMargins="0"/>
  <ignoredErrors>
    <ignoredError sqref="C20:C21 D20:F20 C30:C31 E30:E31 C39:C40 E48:E49 C48:C49 D48:D49 C60:C61 E60:E61 C69:C70 E69:E70 C78:C79 E78:E79 D21 D30:D31 F30:F31 D39:D40 F39:F40 D60:D61 F60:F61 D69:D70 F69:F70 D78:D79 E39:E40 F48:F49 F78:F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view="pageBreakPreview" topLeftCell="A19" zoomScale="115" zoomScaleNormal="100" zoomScaleSheetLayoutView="115" workbookViewId="0">
      <pane xSplit="2" topLeftCell="C1" activePane="topRight" state="frozen"/>
      <selection activeCell="B3" sqref="B3"/>
      <selection pane="topRight" activeCell="D41" sqref="D41"/>
    </sheetView>
  </sheetViews>
  <sheetFormatPr defaultRowHeight="13.5" x14ac:dyDescent="0.15"/>
  <cols>
    <col min="1" max="2" width="16.625" style="1" customWidth="1"/>
    <col min="3" max="10" width="15.125" style="1" customWidth="1"/>
    <col min="11" max="16384" width="9" style="1"/>
  </cols>
  <sheetData>
    <row r="1" spans="1:10" x14ac:dyDescent="0.15">
      <c r="A1" s="12" t="str">
        <f>実施状況等!A1</f>
        <v>令和４年度地方公務員の再任用実施状況等調査結果の概要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15">
      <c r="A2" s="177"/>
      <c r="B2" s="177"/>
      <c r="C2" s="184" t="s">
        <v>18</v>
      </c>
      <c r="D2" s="2"/>
      <c r="E2" s="184" t="s">
        <v>19</v>
      </c>
      <c r="F2" s="2"/>
      <c r="G2" s="184" t="s">
        <v>20</v>
      </c>
      <c r="H2" s="2"/>
      <c r="I2" s="180" t="s">
        <v>21</v>
      </c>
      <c r="J2" s="2"/>
    </row>
    <row r="3" spans="1:10" x14ac:dyDescent="0.15">
      <c r="A3" s="177"/>
      <c r="B3" s="177"/>
      <c r="C3" s="185"/>
      <c r="D3" s="3" t="s">
        <v>3</v>
      </c>
      <c r="E3" s="185"/>
      <c r="F3" s="3" t="s">
        <v>3</v>
      </c>
      <c r="G3" s="185"/>
      <c r="H3" s="3" t="s">
        <v>3</v>
      </c>
      <c r="I3" s="181"/>
      <c r="J3" s="3" t="s">
        <v>3</v>
      </c>
    </row>
    <row r="4" spans="1:10" s="12" customFormat="1" x14ac:dyDescent="0.15">
      <c r="A4" s="177" t="s">
        <v>0</v>
      </c>
      <c r="B4" s="13" t="s">
        <v>137</v>
      </c>
      <c r="C4" s="43">
        <v>0</v>
      </c>
      <c r="D4" s="44">
        <v>0</v>
      </c>
      <c r="E4" s="43">
        <v>0</v>
      </c>
      <c r="F4" s="44">
        <v>0</v>
      </c>
      <c r="G4" s="43">
        <v>0</v>
      </c>
      <c r="H4" s="44">
        <v>0</v>
      </c>
      <c r="I4" s="43">
        <v>0</v>
      </c>
      <c r="J4" s="44">
        <v>0</v>
      </c>
    </row>
    <row r="5" spans="1:10" s="12" customFormat="1" x14ac:dyDescent="0.15">
      <c r="A5" s="177"/>
      <c r="B5" s="13" t="s">
        <v>22</v>
      </c>
      <c r="C5" s="43">
        <v>1</v>
      </c>
      <c r="D5" s="44">
        <v>9.7943192948090111E-4</v>
      </c>
      <c r="E5" s="43">
        <v>16</v>
      </c>
      <c r="F5" s="44">
        <v>1.5670910871694418E-2</v>
      </c>
      <c r="G5" s="43">
        <v>143</v>
      </c>
      <c r="H5" s="44">
        <v>0.14005876591576885</v>
      </c>
      <c r="I5" s="43">
        <v>221</v>
      </c>
      <c r="J5" s="44">
        <v>0.21645445641527913</v>
      </c>
    </row>
    <row r="6" spans="1:10" s="12" customFormat="1" x14ac:dyDescent="0.15">
      <c r="A6" s="177" t="s">
        <v>1</v>
      </c>
      <c r="B6" s="13" t="s">
        <v>137</v>
      </c>
      <c r="C6" s="43">
        <v>0</v>
      </c>
      <c r="D6" s="44">
        <v>0</v>
      </c>
      <c r="E6" s="43">
        <v>0</v>
      </c>
      <c r="F6" s="44">
        <v>0</v>
      </c>
      <c r="G6" s="43">
        <v>0</v>
      </c>
      <c r="H6" s="44">
        <v>0</v>
      </c>
      <c r="I6" s="43">
        <v>0</v>
      </c>
      <c r="J6" s="44">
        <v>0</v>
      </c>
    </row>
    <row r="7" spans="1:10" ht="14.25" thickBot="1" x14ac:dyDescent="0.2">
      <c r="A7" s="178"/>
      <c r="B7" s="14" t="s">
        <v>22</v>
      </c>
      <c r="C7" s="47">
        <v>0</v>
      </c>
      <c r="D7" s="48">
        <v>0</v>
      </c>
      <c r="E7" s="47">
        <v>2</v>
      </c>
      <c r="F7" s="48">
        <v>1.8181818181818181E-2</v>
      </c>
      <c r="G7" s="47">
        <v>28</v>
      </c>
      <c r="H7" s="48">
        <v>0.25454545454545452</v>
      </c>
      <c r="I7" s="47">
        <v>10</v>
      </c>
      <c r="J7" s="48">
        <v>9.0909090909090912E-2</v>
      </c>
    </row>
    <row r="8" spans="1:10" ht="14.25" thickTop="1" x14ac:dyDescent="0.15">
      <c r="A8" s="179" t="s">
        <v>2</v>
      </c>
      <c r="B8" s="15" t="s">
        <v>137</v>
      </c>
      <c r="C8" s="49">
        <f>C4+C6</f>
        <v>0</v>
      </c>
      <c r="D8" s="50">
        <f>C8/$I$41</f>
        <v>0</v>
      </c>
      <c r="E8" s="49">
        <f>E4+E6</f>
        <v>0</v>
      </c>
      <c r="F8" s="50">
        <f>E8/$I$41</f>
        <v>0</v>
      </c>
      <c r="G8" s="49">
        <f>G4+G6</f>
        <v>0</v>
      </c>
      <c r="H8" s="50">
        <f>G8/$I$41</f>
        <v>0</v>
      </c>
      <c r="I8" s="49">
        <f>I4+I6</f>
        <v>0</v>
      </c>
      <c r="J8" s="50">
        <f>I8/$I$41</f>
        <v>0</v>
      </c>
    </row>
    <row r="9" spans="1:10" x14ac:dyDescent="0.15">
      <c r="A9" s="177"/>
      <c r="B9" s="13" t="s">
        <v>122</v>
      </c>
      <c r="C9" s="49">
        <f>C5+C7</f>
        <v>1</v>
      </c>
      <c r="D9" s="50">
        <f>C9/$I$42</f>
        <v>8.8417329796640137E-4</v>
      </c>
      <c r="E9" s="49">
        <f>E5+E7</f>
        <v>18</v>
      </c>
      <c r="F9" s="50">
        <f>E9/$I$42</f>
        <v>1.5915119363395226E-2</v>
      </c>
      <c r="G9" s="43">
        <f>G5+G7</f>
        <v>171</v>
      </c>
      <c r="H9" s="44">
        <f>G9/$I$42</f>
        <v>0.15119363395225463</v>
      </c>
      <c r="I9" s="43">
        <f>I5+I7</f>
        <v>231</v>
      </c>
      <c r="J9" s="44">
        <f>I9/$I$42</f>
        <v>0.20424403183023873</v>
      </c>
    </row>
    <row r="10" spans="1:10" x14ac:dyDescent="0.15">
      <c r="A10" s="182" t="s">
        <v>16</v>
      </c>
      <c r="B10" s="16" t="s">
        <v>137</v>
      </c>
      <c r="C10" s="17">
        <v>0</v>
      </c>
      <c r="D10" s="18">
        <f>C10/$I$43</f>
        <v>0</v>
      </c>
      <c r="E10" s="17">
        <v>0</v>
      </c>
      <c r="F10" s="18">
        <f>E10/$I$43</f>
        <v>0</v>
      </c>
      <c r="G10" s="17">
        <v>3</v>
      </c>
      <c r="H10" s="18">
        <f>G10/$I$43</f>
        <v>3.3180335121384728E-5</v>
      </c>
      <c r="I10" s="17">
        <v>28</v>
      </c>
      <c r="J10" s="18">
        <f>I10/$I$43</f>
        <v>3.0968312779959078E-4</v>
      </c>
    </row>
    <row r="11" spans="1:10" s="12" customFormat="1" x14ac:dyDescent="0.15">
      <c r="A11" s="183"/>
      <c r="B11" s="19" t="s">
        <v>121</v>
      </c>
      <c r="C11" s="35">
        <v>41</v>
      </c>
      <c r="D11" s="18">
        <f>C11/$I$44</f>
        <v>7.5518962627323127E-4</v>
      </c>
      <c r="E11" s="35">
        <v>1549</v>
      </c>
      <c r="F11" s="18">
        <f>E11/$I$44</f>
        <v>2.8531432465786224E-2</v>
      </c>
      <c r="G11" s="35">
        <v>6732</v>
      </c>
      <c r="H11" s="18">
        <f>G11/$I$44</f>
        <v>0.1239984527822291</v>
      </c>
      <c r="I11" s="35">
        <v>7454</v>
      </c>
      <c r="J11" s="36">
        <f>I11/$I$44</f>
        <v>0.13729715790830893</v>
      </c>
    </row>
    <row r="12" spans="1:10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15">
      <c r="A13" s="177"/>
      <c r="B13" s="177"/>
      <c r="C13" s="180" t="s">
        <v>23</v>
      </c>
      <c r="D13" s="2"/>
      <c r="E13" s="180" t="s">
        <v>24</v>
      </c>
      <c r="F13" s="2"/>
      <c r="G13" s="180" t="s">
        <v>25</v>
      </c>
      <c r="H13" s="2"/>
      <c r="I13" s="180" t="s">
        <v>26</v>
      </c>
      <c r="J13" s="2"/>
    </row>
    <row r="14" spans="1:10" x14ac:dyDescent="0.15">
      <c r="A14" s="177"/>
      <c r="B14" s="177"/>
      <c r="C14" s="181"/>
      <c r="D14" s="3" t="s">
        <v>3</v>
      </c>
      <c r="E14" s="181"/>
      <c r="F14" s="3" t="s">
        <v>3</v>
      </c>
      <c r="G14" s="181"/>
      <c r="H14" s="3" t="s">
        <v>3</v>
      </c>
      <c r="I14" s="181"/>
      <c r="J14" s="3" t="s">
        <v>3</v>
      </c>
    </row>
    <row r="15" spans="1:10" s="12" customFormat="1" x14ac:dyDescent="0.15">
      <c r="A15" s="177" t="s">
        <v>0</v>
      </c>
      <c r="B15" s="13" t="s">
        <v>137</v>
      </c>
      <c r="C15" s="43">
        <v>0</v>
      </c>
      <c r="D15" s="44">
        <v>0</v>
      </c>
      <c r="E15" s="43">
        <v>5</v>
      </c>
      <c r="F15" s="44">
        <v>4.6168051708217915E-3</v>
      </c>
      <c r="G15" s="43">
        <v>48</v>
      </c>
      <c r="H15" s="44">
        <v>4.4321329639889197E-2</v>
      </c>
      <c r="I15" s="43">
        <v>40</v>
      </c>
      <c r="J15" s="44">
        <v>3.6934441366574332E-2</v>
      </c>
    </row>
    <row r="16" spans="1:10" x14ac:dyDescent="0.15">
      <c r="A16" s="177"/>
      <c r="B16" s="13" t="s">
        <v>22</v>
      </c>
      <c r="C16" s="43">
        <v>62</v>
      </c>
      <c r="D16" s="44">
        <v>6.0724779627815868E-2</v>
      </c>
      <c r="E16" s="43">
        <v>242</v>
      </c>
      <c r="F16" s="44">
        <v>0.23702252693437806</v>
      </c>
      <c r="G16" s="43">
        <v>252</v>
      </c>
      <c r="H16" s="44">
        <v>0.24681684622918706</v>
      </c>
      <c r="I16" s="43">
        <v>39</v>
      </c>
      <c r="J16" s="44">
        <v>3.8197845249755141E-2</v>
      </c>
    </row>
    <row r="17" spans="1:10" s="12" customFormat="1" x14ac:dyDescent="0.15">
      <c r="A17" s="177" t="s">
        <v>1</v>
      </c>
      <c r="B17" s="13" t="s">
        <v>137</v>
      </c>
      <c r="C17" s="43">
        <v>0</v>
      </c>
      <c r="D17" s="44">
        <v>0</v>
      </c>
      <c r="E17" s="43">
        <v>0</v>
      </c>
      <c r="F17" s="44">
        <v>0</v>
      </c>
      <c r="G17" s="43">
        <v>2</v>
      </c>
      <c r="H17" s="44">
        <v>3.7735849056603772E-2</v>
      </c>
      <c r="I17" s="43">
        <v>0</v>
      </c>
      <c r="J17" s="44">
        <v>0</v>
      </c>
    </row>
    <row r="18" spans="1:10" ht="14.25" thickBot="1" x14ac:dyDescent="0.2">
      <c r="A18" s="178"/>
      <c r="B18" s="14" t="s">
        <v>22</v>
      </c>
      <c r="C18" s="47">
        <v>12</v>
      </c>
      <c r="D18" s="48">
        <v>0.10909090909090909</v>
      </c>
      <c r="E18" s="47">
        <v>13</v>
      </c>
      <c r="F18" s="48">
        <v>0.11818181818181818</v>
      </c>
      <c r="G18" s="47">
        <v>34</v>
      </c>
      <c r="H18" s="48">
        <v>0.30909090909090908</v>
      </c>
      <c r="I18" s="47">
        <v>11</v>
      </c>
      <c r="J18" s="48">
        <v>0.1</v>
      </c>
    </row>
    <row r="19" spans="1:10" ht="14.25" thickTop="1" x14ac:dyDescent="0.15">
      <c r="A19" s="179" t="s">
        <v>2</v>
      </c>
      <c r="B19" s="15" t="s">
        <v>137</v>
      </c>
      <c r="C19" s="43">
        <f>C15+C17</f>
        <v>0</v>
      </c>
      <c r="D19" s="44">
        <f>C19/$I$41</f>
        <v>0</v>
      </c>
      <c r="E19" s="43">
        <f>E15+E17</f>
        <v>5</v>
      </c>
      <c r="F19" s="44">
        <f>E19/$I$41</f>
        <v>4.4014084507042256E-3</v>
      </c>
      <c r="G19" s="49">
        <f>G15+G17</f>
        <v>50</v>
      </c>
      <c r="H19" s="50">
        <f>G19/$I$41</f>
        <v>4.401408450704225E-2</v>
      </c>
      <c r="I19" s="49">
        <f>I15+I17</f>
        <v>40</v>
      </c>
      <c r="J19" s="50">
        <f>I19/$I$41</f>
        <v>3.5211267605633804E-2</v>
      </c>
    </row>
    <row r="20" spans="1:10" x14ac:dyDescent="0.15">
      <c r="A20" s="177"/>
      <c r="B20" s="13" t="s">
        <v>121</v>
      </c>
      <c r="C20" s="43">
        <f>C16+C18</f>
        <v>74</v>
      </c>
      <c r="D20" s="44">
        <f>C20/$I$42</f>
        <v>6.5428824049513709E-2</v>
      </c>
      <c r="E20" s="43">
        <f>E16+E18</f>
        <v>255</v>
      </c>
      <c r="F20" s="44">
        <f>E20/$I$42</f>
        <v>0.22546419098143236</v>
      </c>
      <c r="G20" s="43">
        <f>G16+G18</f>
        <v>286</v>
      </c>
      <c r="H20" s="44">
        <f>G20/$I$42</f>
        <v>0.25287356321839083</v>
      </c>
      <c r="I20" s="43">
        <f>I16+I18</f>
        <v>50</v>
      </c>
      <c r="J20" s="44">
        <f>I20/$I$42</f>
        <v>4.4208664898320073E-2</v>
      </c>
    </row>
    <row r="21" spans="1:10" x14ac:dyDescent="0.15">
      <c r="A21" s="182" t="s">
        <v>16</v>
      </c>
      <c r="B21" s="16" t="s">
        <v>137</v>
      </c>
      <c r="C21" s="17">
        <v>25</v>
      </c>
      <c r="D21" s="18">
        <f>C21/$I$43</f>
        <v>2.7650279267820604E-4</v>
      </c>
      <c r="E21" s="17">
        <v>866</v>
      </c>
      <c r="F21" s="18">
        <f>E21/$I$43</f>
        <v>9.5780567383730569E-3</v>
      </c>
      <c r="G21" s="17">
        <v>5893</v>
      </c>
      <c r="H21" s="18">
        <f>G21/$I$43</f>
        <v>6.5177238290106729E-2</v>
      </c>
      <c r="I21" s="17">
        <v>6505</v>
      </c>
      <c r="J21" s="18">
        <f>I21/$I$43</f>
        <v>7.1946026654869211E-2</v>
      </c>
    </row>
    <row r="22" spans="1:10" s="12" customFormat="1" x14ac:dyDescent="0.15">
      <c r="A22" s="183"/>
      <c r="B22" s="19" t="s">
        <v>121</v>
      </c>
      <c r="C22" s="35">
        <v>10993</v>
      </c>
      <c r="D22" s="36">
        <f>C22/$I$44</f>
        <v>0.20248291613711297</v>
      </c>
      <c r="E22" s="35">
        <v>8831</v>
      </c>
      <c r="F22" s="36">
        <f>E22/$I$44</f>
        <v>0.16266047779558307</v>
      </c>
      <c r="G22" s="35">
        <v>12789</v>
      </c>
      <c r="H22" s="18">
        <f>G22/$I$44</f>
        <v>0.23556390561971596</v>
      </c>
      <c r="I22" s="35">
        <v>4086</v>
      </c>
      <c r="J22" s="36">
        <f>I22/$I$44</f>
        <v>7.5261092998839582E-2</v>
      </c>
    </row>
    <row r="23" spans="1:10" x14ac:dyDescent="0.15">
      <c r="A23" s="12"/>
      <c r="B23" s="12"/>
      <c r="C23" s="12"/>
      <c r="D23" s="20"/>
      <c r="E23" s="12"/>
      <c r="F23" s="20"/>
      <c r="G23" s="12"/>
      <c r="H23" s="12"/>
      <c r="I23" s="12"/>
      <c r="J23" s="12"/>
    </row>
    <row r="24" spans="1:10" x14ac:dyDescent="0.15">
      <c r="A24" s="177"/>
      <c r="B24" s="177"/>
      <c r="C24" s="180" t="s">
        <v>27</v>
      </c>
      <c r="D24" s="2"/>
      <c r="E24" s="180" t="s">
        <v>28</v>
      </c>
      <c r="F24" s="2"/>
      <c r="G24" s="180" t="s">
        <v>29</v>
      </c>
      <c r="H24" s="2"/>
      <c r="I24" s="180" t="s">
        <v>30</v>
      </c>
      <c r="J24" s="2"/>
    </row>
    <row r="25" spans="1:10" x14ac:dyDescent="0.15">
      <c r="A25" s="177"/>
      <c r="B25" s="177"/>
      <c r="C25" s="181"/>
      <c r="D25" s="3" t="s">
        <v>3</v>
      </c>
      <c r="E25" s="181"/>
      <c r="F25" s="3" t="s">
        <v>3</v>
      </c>
      <c r="G25" s="181"/>
      <c r="H25" s="3" t="s">
        <v>3</v>
      </c>
      <c r="I25" s="181"/>
      <c r="J25" s="3" t="s">
        <v>3</v>
      </c>
    </row>
    <row r="26" spans="1:10" s="12" customFormat="1" x14ac:dyDescent="0.15">
      <c r="A26" s="177" t="s">
        <v>0</v>
      </c>
      <c r="B26" s="13" t="s">
        <v>137</v>
      </c>
      <c r="C26" s="43">
        <v>564</v>
      </c>
      <c r="D26" s="44">
        <v>0.52077562326869808</v>
      </c>
      <c r="E26" s="43">
        <v>140</v>
      </c>
      <c r="F26" s="44">
        <v>0.12927054478301014</v>
      </c>
      <c r="G26" s="43">
        <v>217</v>
      </c>
      <c r="H26" s="44">
        <v>0.20036934441366575</v>
      </c>
      <c r="I26" s="43">
        <v>62</v>
      </c>
      <c r="J26" s="44">
        <v>5.7248384118190214E-2</v>
      </c>
    </row>
    <row r="27" spans="1:10" s="12" customFormat="1" x14ac:dyDescent="0.15">
      <c r="A27" s="177"/>
      <c r="B27" s="13" t="s">
        <v>22</v>
      </c>
      <c r="C27" s="43">
        <v>28</v>
      </c>
      <c r="D27" s="44">
        <v>2.742409402546523E-2</v>
      </c>
      <c r="E27" s="43">
        <v>17</v>
      </c>
      <c r="F27" s="44">
        <v>1.6650342801175319E-2</v>
      </c>
      <c r="G27" s="43">
        <v>0</v>
      </c>
      <c r="H27" s="44">
        <v>0</v>
      </c>
      <c r="I27" s="43">
        <v>0</v>
      </c>
      <c r="J27" s="44">
        <v>0</v>
      </c>
    </row>
    <row r="28" spans="1:10" s="12" customFormat="1" x14ac:dyDescent="0.15">
      <c r="A28" s="177" t="s">
        <v>1</v>
      </c>
      <c r="B28" s="13" t="s">
        <v>137</v>
      </c>
      <c r="C28" s="43">
        <v>26</v>
      </c>
      <c r="D28" s="44">
        <v>0.49056603773584906</v>
      </c>
      <c r="E28" s="43">
        <v>17</v>
      </c>
      <c r="F28" s="44">
        <v>0.32075471698113206</v>
      </c>
      <c r="G28" s="43">
        <v>2</v>
      </c>
      <c r="H28" s="44">
        <v>3.7735849056603772E-2</v>
      </c>
      <c r="I28" s="43">
        <v>4</v>
      </c>
      <c r="J28" s="44">
        <v>7.5471698113207544E-2</v>
      </c>
    </row>
    <row r="29" spans="1:10" ht="14.25" thickBot="1" x14ac:dyDescent="0.2">
      <c r="A29" s="178"/>
      <c r="B29" s="14" t="s">
        <v>22</v>
      </c>
      <c r="C29" s="47">
        <v>0</v>
      </c>
      <c r="D29" s="48">
        <v>0</v>
      </c>
      <c r="E29" s="47">
        <v>0</v>
      </c>
      <c r="F29" s="48">
        <v>0</v>
      </c>
      <c r="G29" s="47">
        <v>0</v>
      </c>
      <c r="H29" s="48">
        <v>0</v>
      </c>
      <c r="I29" s="47">
        <v>0</v>
      </c>
      <c r="J29" s="48">
        <v>0</v>
      </c>
    </row>
    <row r="30" spans="1:10" ht="14.25" thickTop="1" x14ac:dyDescent="0.15">
      <c r="A30" s="179" t="s">
        <v>2</v>
      </c>
      <c r="B30" s="15" t="s">
        <v>137</v>
      </c>
      <c r="C30" s="49">
        <f>C26+C28</f>
        <v>590</v>
      </c>
      <c r="D30" s="50">
        <f>C30/$I$41</f>
        <v>0.51936619718309862</v>
      </c>
      <c r="E30" s="49">
        <f>E26+E28</f>
        <v>157</v>
      </c>
      <c r="F30" s="50">
        <f>E30/$I$41</f>
        <v>0.13820422535211269</v>
      </c>
      <c r="G30" s="49">
        <f>G26+G28</f>
        <v>219</v>
      </c>
      <c r="H30" s="50">
        <f>G30/$I$41</f>
        <v>0.19278169014084506</v>
      </c>
      <c r="I30" s="49">
        <f>I26+I28</f>
        <v>66</v>
      </c>
      <c r="J30" s="50">
        <f>I30/$I$41</f>
        <v>5.8098591549295774E-2</v>
      </c>
    </row>
    <row r="31" spans="1:10" x14ac:dyDescent="0.15">
      <c r="A31" s="177"/>
      <c r="B31" s="13" t="s">
        <v>121</v>
      </c>
      <c r="C31" s="43">
        <f>C27+C29</f>
        <v>28</v>
      </c>
      <c r="D31" s="44">
        <f>C31/$I$42</f>
        <v>2.475685234305924E-2</v>
      </c>
      <c r="E31" s="43">
        <f>E27+E29</f>
        <v>17</v>
      </c>
      <c r="F31" s="44">
        <f>E31/$I$42</f>
        <v>1.5030946065428824E-2</v>
      </c>
      <c r="G31" s="43">
        <f>G27+G29</f>
        <v>0</v>
      </c>
      <c r="H31" s="44">
        <f>G31/$I$42</f>
        <v>0</v>
      </c>
      <c r="I31" s="43">
        <f>I27+I29</f>
        <v>0</v>
      </c>
      <c r="J31" s="44">
        <f>I31/$I$42</f>
        <v>0</v>
      </c>
    </row>
    <row r="32" spans="1:10" s="12" customFormat="1" x14ac:dyDescent="0.15">
      <c r="A32" s="182" t="s">
        <v>16</v>
      </c>
      <c r="B32" s="16" t="s">
        <v>137</v>
      </c>
      <c r="C32" s="17">
        <v>20686</v>
      </c>
      <c r="D32" s="18">
        <f>C32/$I$43</f>
        <v>0.2287894707736548</v>
      </c>
      <c r="E32" s="17">
        <v>40892</v>
      </c>
      <c r="F32" s="18">
        <f>E32/$I$43</f>
        <v>0.45227008792788809</v>
      </c>
      <c r="G32" s="17">
        <v>9071</v>
      </c>
      <c r="H32" s="18">
        <f>G32/$I$43</f>
        <v>0.10032627329536029</v>
      </c>
      <c r="I32" s="17">
        <v>2860</v>
      </c>
      <c r="J32" s="18">
        <f>I32/$I$43</f>
        <v>3.1631919482386771E-2</v>
      </c>
    </row>
    <row r="33" spans="1:10" s="12" customFormat="1" x14ac:dyDescent="0.15">
      <c r="A33" s="183"/>
      <c r="B33" s="19" t="s">
        <v>121</v>
      </c>
      <c r="C33" s="35">
        <v>1347</v>
      </c>
      <c r="D33" s="36">
        <f>C33/$I$44</f>
        <v>2.4810742111952257E-2</v>
      </c>
      <c r="E33" s="35">
        <v>213</v>
      </c>
      <c r="F33" s="36">
        <f>E33/$I$44</f>
        <v>3.9233022047853233E-3</v>
      </c>
      <c r="G33" s="35">
        <v>195</v>
      </c>
      <c r="H33" s="36">
        <f>G33/$I$44</f>
        <v>3.5917555395921976E-3</v>
      </c>
      <c r="I33" s="35">
        <v>51</v>
      </c>
      <c r="J33" s="36">
        <f>I33/$I$44</f>
        <v>9.3938221804719011E-4</v>
      </c>
    </row>
    <row r="34" spans="1:10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15">
      <c r="A35" s="177"/>
      <c r="B35" s="177"/>
      <c r="C35" s="180" t="s">
        <v>31</v>
      </c>
      <c r="D35" s="2"/>
      <c r="E35" s="180" t="s">
        <v>32</v>
      </c>
      <c r="F35" s="2"/>
      <c r="G35" s="173" t="s">
        <v>33</v>
      </c>
      <c r="H35" s="2"/>
      <c r="I35" s="175" t="s">
        <v>34</v>
      </c>
      <c r="J35" s="2"/>
    </row>
    <row r="36" spans="1:10" x14ac:dyDescent="0.15">
      <c r="A36" s="177"/>
      <c r="B36" s="177"/>
      <c r="C36" s="181"/>
      <c r="D36" s="3" t="s">
        <v>3</v>
      </c>
      <c r="E36" s="181"/>
      <c r="F36" s="3" t="s">
        <v>3</v>
      </c>
      <c r="G36" s="174"/>
      <c r="H36" s="3" t="s">
        <v>3</v>
      </c>
      <c r="I36" s="176"/>
      <c r="J36" s="3" t="s">
        <v>3</v>
      </c>
    </row>
    <row r="37" spans="1:10" s="12" customFormat="1" x14ac:dyDescent="0.15">
      <c r="A37" s="177" t="s">
        <v>0</v>
      </c>
      <c r="B37" s="13" t="s">
        <v>137</v>
      </c>
      <c r="C37" s="43">
        <v>0</v>
      </c>
      <c r="D37" s="44">
        <v>0</v>
      </c>
      <c r="E37" s="43">
        <v>1</v>
      </c>
      <c r="F37" s="44">
        <v>9.2336103416435823E-4</v>
      </c>
      <c r="G37" s="43">
        <v>6</v>
      </c>
      <c r="H37" s="44">
        <v>5.5401662049861496E-3</v>
      </c>
      <c r="I37" s="46">
        <v>1083</v>
      </c>
      <c r="J37" s="44">
        <v>1</v>
      </c>
    </row>
    <row r="38" spans="1:10" s="12" customFormat="1" x14ac:dyDescent="0.15">
      <c r="A38" s="177"/>
      <c r="B38" s="13" t="s">
        <v>22</v>
      </c>
      <c r="C38" s="43">
        <v>0</v>
      </c>
      <c r="D38" s="44">
        <v>0</v>
      </c>
      <c r="E38" s="43">
        <v>0</v>
      </c>
      <c r="F38" s="44">
        <v>0</v>
      </c>
      <c r="G38" s="43">
        <v>0</v>
      </c>
      <c r="H38" s="44">
        <v>0</v>
      </c>
      <c r="I38" s="46">
        <v>1021</v>
      </c>
      <c r="J38" s="44">
        <v>1</v>
      </c>
    </row>
    <row r="39" spans="1:10" s="12" customFormat="1" x14ac:dyDescent="0.15">
      <c r="A39" s="177" t="s">
        <v>1</v>
      </c>
      <c r="B39" s="13" t="s">
        <v>137</v>
      </c>
      <c r="C39" s="43">
        <v>0</v>
      </c>
      <c r="D39" s="44">
        <v>0</v>
      </c>
      <c r="E39" s="43">
        <v>1</v>
      </c>
      <c r="F39" s="44">
        <v>1.8867924528301886E-2</v>
      </c>
      <c r="G39" s="43">
        <v>1</v>
      </c>
      <c r="H39" s="44">
        <v>1.8867924528301886E-2</v>
      </c>
      <c r="I39" s="46">
        <v>53</v>
      </c>
      <c r="J39" s="44">
        <v>1</v>
      </c>
    </row>
    <row r="40" spans="1:10" ht="14.25" thickBot="1" x14ac:dyDescent="0.2">
      <c r="A40" s="178"/>
      <c r="B40" s="14" t="s">
        <v>22</v>
      </c>
      <c r="C40" s="47">
        <v>0</v>
      </c>
      <c r="D40" s="48">
        <v>0</v>
      </c>
      <c r="E40" s="47">
        <v>0</v>
      </c>
      <c r="F40" s="48">
        <v>0</v>
      </c>
      <c r="G40" s="47">
        <v>0</v>
      </c>
      <c r="H40" s="48">
        <v>0</v>
      </c>
      <c r="I40" s="51">
        <v>110</v>
      </c>
      <c r="J40" s="48">
        <v>1</v>
      </c>
    </row>
    <row r="41" spans="1:10" ht="14.25" thickTop="1" x14ac:dyDescent="0.15">
      <c r="A41" s="179" t="s">
        <v>2</v>
      </c>
      <c r="B41" s="15" t="s">
        <v>137</v>
      </c>
      <c r="C41" s="49">
        <f>C37+C39</f>
        <v>0</v>
      </c>
      <c r="D41" s="50">
        <f>C41/$I$41</f>
        <v>0</v>
      </c>
      <c r="E41" s="49">
        <f>E37+E39</f>
        <v>2</v>
      </c>
      <c r="F41" s="50">
        <f>E41/$I$41</f>
        <v>1.7605633802816902E-3</v>
      </c>
      <c r="G41" s="52">
        <f>G37+G39</f>
        <v>7</v>
      </c>
      <c r="H41" s="50">
        <f>G41/$I$41</f>
        <v>6.1619718309859151E-3</v>
      </c>
      <c r="I41" s="53">
        <f t="shared" ref="I41:I43" si="0">C8+E8+G8+I8+C19+E19+G19+I19+C30+E30+G30+I30+C41+E41+G41</f>
        <v>1136</v>
      </c>
      <c r="J41" s="50">
        <f>I41/$I$41</f>
        <v>1</v>
      </c>
    </row>
    <row r="42" spans="1:10" x14ac:dyDescent="0.15">
      <c r="A42" s="177"/>
      <c r="B42" s="13" t="s">
        <v>121</v>
      </c>
      <c r="C42" s="43">
        <f>C38+C40</f>
        <v>0</v>
      </c>
      <c r="D42" s="44">
        <f>C42/$I$42</f>
        <v>0</v>
      </c>
      <c r="E42" s="43">
        <f>E38+E40</f>
        <v>0</v>
      </c>
      <c r="F42" s="44">
        <f>E42/$I$42</f>
        <v>0</v>
      </c>
      <c r="G42" s="45">
        <f>G38+G40</f>
        <v>0</v>
      </c>
      <c r="H42" s="44">
        <f>G42/$I$42</f>
        <v>0</v>
      </c>
      <c r="I42" s="46">
        <f t="shared" si="0"/>
        <v>1131</v>
      </c>
      <c r="J42" s="44">
        <f>I42/$I$42</f>
        <v>1</v>
      </c>
    </row>
    <row r="43" spans="1:10" s="12" customFormat="1" x14ac:dyDescent="0.15">
      <c r="A43" s="182" t="s">
        <v>16</v>
      </c>
      <c r="B43" s="16" t="s">
        <v>137</v>
      </c>
      <c r="C43" s="17">
        <v>689</v>
      </c>
      <c r="D43" s="18">
        <f>C43/$I$43</f>
        <v>7.6204169662113588E-3</v>
      </c>
      <c r="E43" s="17">
        <v>500</v>
      </c>
      <c r="F43" s="18">
        <f>E43/$I$43</f>
        <v>5.5300558535641212E-3</v>
      </c>
      <c r="G43" s="17">
        <v>2397</v>
      </c>
      <c r="H43" s="18">
        <f>G43/$I$43</f>
        <v>2.6511087761986397E-2</v>
      </c>
      <c r="I43" s="34">
        <f t="shared" si="0"/>
        <v>90415</v>
      </c>
      <c r="J43" s="18">
        <f>I43/$I$43</f>
        <v>1</v>
      </c>
    </row>
    <row r="44" spans="1:10" s="12" customFormat="1" x14ac:dyDescent="0.15">
      <c r="A44" s="183"/>
      <c r="B44" s="19" t="s">
        <v>121</v>
      </c>
      <c r="C44" s="35">
        <v>6</v>
      </c>
      <c r="D44" s="36">
        <f>C44/$I$44</f>
        <v>1.1051555506437532E-4</v>
      </c>
      <c r="E44" s="35">
        <v>4</v>
      </c>
      <c r="F44" s="36">
        <f>E44/$I$44</f>
        <v>7.367703670958354E-5</v>
      </c>
      <c r="G44" s="35">
        <v>0</v>
      </c>
      <c r="H44" s="36">
        <f>G44/$I$44</f>
        <v>0</v>
      </c>
      <c r="I44" s="34">
        <f>C11+E11+G11+I11+C22+E22+G22+I22+C33+E33+G33+I33+C44+E44+G44</f>
        <v>54291</v>
      </c>
      <c r="J44" s="18">
        <f>I44/$I$44</f>
        <v>1</v>
      </c>
    </row>
    <row r="45" spans="1:10" x14ac:dyDescent="0.15">
      <c r="A45" s="21"/>
      <c r="B45" s="22" t="s">
        <v>132</v>
      </c>
      <c r="C45" s="23"/>
      <c r="D45" s="24"/>
      <c r="E45" s="23"/>
      <c r="F45" s="24"/>
      <c r="G45" s="23"/>
      <c r="H45" s="24"/>
      <c r="I45" s="23"/>
      <c r="J45" s="24"/>
    </row>
    <row r="46" spans="1:10" x14ac:dyDescent="0.15">
      <c r="A46" s="12"/>
      <c r="B46" s="12" t="s">
        <v>119</v>
      </c>
      <c r="C46" s="12"/>
      <c r="D46" s="12"/>
      <c r="E46" s="25"/>
      <c r="F46" s="12"/>
      <c r="G46" s="12"/>
      <c r="H46" s="12"/>
      <c r="I46" s="12"/>
      <c r="J46" s="12"/>
    </row>
    <row r="47" spans="1:10" x14ac:dyDescent="0.15">
      <c r="A47" s="12"/>
      <c r="B47" s="26" t="s">
        <v>35</v>
      </c>
      <c r="C47" s="12"/>
      <c r="D47" s="12"/>
      <c r="E47" s="12"/>
      <c r="F47" s="12"/>
      <c r="G47" s="12"/>
      <c r="H47" s="12"/>
      <c r="I47" s="12"/>
      <c r="J47" s="12"/>
    </row>
  </sheetData>
  <mergeCells count="36">
    <mergeCell ref="I2:I3"/>
    <mergeCell ref="A6:A7"/>
    <mergeCell ref="A8:A9"/>
    <mergeCell ref="A10:A11"/>
    <mergeCell ref="A13:B14"/>
    <mergeCell ref="C13:C14"/>
    <mergeCell ref="A4:A5"/>
    <mergeCell ref="A2:B3"/>
    <mergeCell ref="C2:C3"/>
    <mergeCell ref="E2:E3"/>
    <mergeCell ref="G2:G3"/>
    <mergeCell ref="A26:A27"/>
    <mergeCell ref="G13:G14"/>
    <mergeCell ref="I13:I14"/>
    <mergeCell ref="A15:A16"/>
    <mergeCell ref="A17:A18"/>
    <mergeCell ref="A19:A20"/>
    <mergeCell ref="A21:A22"/>
    <mergeCell ref="E13:E14"/>
    <mergeCell ref="A24:B25"/>
    <mergeCell ref="C24:C25"/>
    <mergeCell ref="E24:E25"/>
    <mergeCell ref="G24:G25"/>
    <mergeCell ref="I24:I25"/>
    <mergeCell ref="A43:A44"/>
    <mergeCell ref="A28:A29"/>
    <mergeCell ref="A30:A31"/>
    <mergeCell ref="A32:A33"/>
    <mergeCell ref="A35:B36"/>
    <mergeCell ref="G35:G36"/>
    <mergeCell ref="I35:I36"/>
    <mergeCell ref="A37:A38"/>
    <mergeCell ref="A39:A40"/>
    <mergeCell ref="A41:A42"/>
    <mergeCell ref="C35:C36"/>
    <mergeCell ref="E35:E36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ignoredErrors>
    <ignoredError sqref="D8:F9 I44 H8:H9 D19:H20 D30:H31 D41:H42 I41:I42 I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9AE6-CF23-43D6-85FA-A67354BCAB26}">
  <dimension ref="A1:N76"/>
  <sheetViews>
    <sheetView showOutlineSymbols="0" view="pageBreakPreview" zoomScale="85" zoomScaleNormal="100" zoomScaleSheetLayoutView="85" workbookViewId="0">
      <pane ySplit="5" topLeftCell="A30" activePane="bottomLeft" state="frozen"/>
      <selection activeCell="B3" sqref="B3"/>
      <selection pane="bottomLeft" activeCell="K22" sqref="K22"/>
    </sheetView>
  </sheetViews>
  <sheetFormatPr defaultColWidth="12" defaultRowHeight="14.25" x14ac:dyDescent="0.15"/>
  <cols>
    <col min="1" max="1" width="4.25" style="67" customWidth="1"/>
    <col min="2" max="2" width="11.375" style="67" bestFit="1" customWidth="1"/>
    <col min="3" max="3" width="8.375" style="70" customWidth="1"/>
    <col min="4" max="6" width="9.75" style="70" customWidth="1"/>
    <col min="7" max="7" width="4.25" style="67" customWidth="1"/>
    <col min="8" max="8" width="12" style="67" customWidth="1"/>
    <col min="9" max="9" width="8.375" style="70" customWidth="1"/>
    <col min="10" max="12" width="9.75" style="70" customWidth="1"/>
    <col min="13" max="16384" width="12" style="67"/>
  </cols>
  <sheetData>
    <row r="1" spans="1:12" ht="15" customHeight="1" x14ac:dyDescent="0.15">
      <c r="A1" s="200" t="s">
        <v>181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x14ac:dyDescent="0.2">
      <c r="A2" s="68"/>
      <c r="B2" s="69"/>
      <c r="I2" s="71"/>
      <c r="J2" s="72"/>
    </row>
    <row r="3" spans="1:12" ht="15.75" thickBot="1" x14ac:dyDescent="0.25">
      <c r="A3" s="68" t="s">
        <v>153</v>
      </c>
      <c r="B3" s="69"/>
      <c r="I3" s="71"/>
      <c r="J3" s="72"/>
    </row>
    <row r="4" spans="1:12" ht="22.5" customHeight="1" x14ac:dyDescent="0.15">
      <c r="A4" s="201"/>
      <c r="B4" s="202"/>
      <c r="C4" s="205" t="s">
        <v>175</v>
      </c>
      <c r="D4" s="73"/>
      <c r="E4" s="73"/>
      <c r="F4" s="74"/>
      <c r="G4" s="201"/>
      <c r="H4" s="202"/>
      <c r="I4" s="205" t="s">
        <v>175</v>
      </c>
      <c r="J4" s="73"/>
      <c r="K4" s="73"/>
      <c r="L4" s="74"/>
    </row>
    <row r="5" spans="1:12" ht="28.5" customHeight="1" x14ac:dyDescent="0.15">
      <c r="A5" s="203"/>
      <c r="B5" s="204"/>
      <c r="C5" s="206"/>
      <c r="D5" s="126" t="s">
        <v>176</v>
      </c>
      <c r="E5" s="153" t="s">
        <v>185</v>
      </c>
      <c r="F5" s="154" t="s">
        <v>154</v>
      </c>
      <c r="G5" s="203"/>
      <c r="H5" s="204"/>
      <c r="I5" s="206"/>
      <c r="J5" s="153" t="s">
        <v>176</v>
      </c>
      <c r="K5" s="153" t="s">
        <v>185</v>
      </c>
      <c r="L5" s="154" t="s">
        <v>154</v>
      </c>
    </row>
    <row r="6" spans="1:12" ht="22.5" customHeight="1" x14ac:dyDescent="0.15">
      <c r="A6" s="76">
        <v>2</v>
      </c>
      <c r="B6" s="77" t="s">
        <v>36</v>
      </c>
      <c r="C6" s="78" t="s">
        <v>186</v>
      </c>
      <c r="D6" s="79" t="s">
        <v>187</v>
      </c>
      <c r="E6" s="79" t="s">
        <v>187</v>
      </c>
      <c r="F6" s="80" t="s">
        <v>186</v>
      </c>
      <c r="G6" s="76">
        <v>41</v>
      </c>
      <c r="H6" s="77" t="s">
        <v>37</v>
      </c>
      <c r="I6" s="142" t="s">
        <v>186</v>
      </c>
      <c r="J6" s="142" t="s">
        <v>187</v>
      </c>
      <c r="K6" s="142" t="s">
        <v>187</v>
      </c>
      <c r="L6" s="143" t="s">
        <v>186</v>
      </c>
    </row>
    <row r="7" spans="1:12" ht="22.5" customHeight="1" x14ac:dyDescent="0.15">
      <c r="A7" s="76">
        <v>3</v>
      </c>
      <c r="B7" s="77" t="s">
        <v>38</v>
      </c>
      <c r="C7" s="78" t="s">
        <v>186</v>
      </c>
      <c r="D7" s="81" t="s">
        <v>187</v>
      </c>
      <c r="E7" s="81" t="s">
        <v>187</v>
      </c>
      <c r="F7" s="82" t="s">
        <v>186</v>
      </c>
      <c r="G7" s="76">
        <v>42</v>
      </c>
      <c r="H7" s="77" t="s">
        <v>39</v>
      </c>
      <c r="I7" s="142" t="s">
        <v>186</v>
      </c>
      <c r="J7" s="142" t="s">
        <v>186</v>
      </c>
      <c r="K7" s="142" t="s">
        <v>187</v>
      </c>
      <c r="L7" s="143" t="s">
        <v>187</v>
      </c>
    </row>
    <row r="8" spans="1:12" ht="22.5" customHeight="1" x14ac:dyDescent="0.15">
      <c r="A8" s="76">
        <v>4</v>
      </c>
      <c r="B8" s="77" t="s">
        <v>40</v>
      </c>
      <c r="C8" s="78" t="s">
        <v>186</v>
      </c>
      <c r="D8" s="78" t="s">
        <v>187</v>
      </c>
      <c r="E8" s="78" t="s">
        <v>187</v>
      </c>
      <c r="F8" s="83" t="s">
        <v>186</v>
      </c>
      <c r="G8" s="76">
        <v>43</v>
      </c>
      <c r="H8" s="77" t="s">
        <v>41</v>
      </c>
      <c r="I8" s="142" t="s">
        <v>186</v>
      </c>
      <c r="J8" s="142" t="s">
        <v>187</v>
      </c>
      <c r="K8" s="142" t="s">
        <v>186</v>
      </c>
      <c r="L8" s="143" t="s">
        <v>187</v>
      </c>
    </row>
    <row r="9" spans="1:12" ht="22.5" customHeight="1" x14ac:dyDescent="0.15">
      <c r="A9" s="76">
        <v>5</v>
      </c>
      <c r="B9" s="77" t="s">
        <v>155</v>
      </c>
      <c r="C9" s="78" t="s">
        <v>186</v>
      </c>
      <c r="D9" s="78" t="s">
        <v>187</v>
      </c>
      <c r="E9" s="81" t="s">
        <v>187</v>
      </c>
      <c r="F9" s="83" t="s">
        <v>186</v>
      </c>
      <c r="G9" s="76">
        <v>44</v>
      </c>
      <c r="H9" s="77" t="s">
        <v>42</v>
      </c>
      <c r="I9" s="142" t="s">
        <v>186</v>
      </c>
      <c r="J9" s="142" t="s">
        <v>187</v>
      </c>
      <c r="K9" s="142" t="s">
        <v>187</v>
      </c>
      <c r="L9" s="143" t="s">
        <v>186</v>
      </c>
    </row>
    <row r="10" spans="1:12" ht="22.5" customHeight="1" x14ac:dyDescent="0.15">
      <c r="A10" s="76">
        <v>6</v>
      </c>
      <c r="B10" s="77" t="s">
        <v>43</v>
      </c>
      <c r="C10" s="78" t="s">
        <v>186</v>
      </c>
      <c r="D10" s="81" t="s">
        <v>187</v>
      </c>
      <c r="E10" s="81" t="s">
        <v>186</v>
      </c>
      <c r="F10" s="82" t="s">
        <v>187</v>
      </c>
      <c r="G10" s="76">
        <v>45</v>
      </c>
      <c r="H10" s="77" t="s">
        <v>44</v>
      </c>
      <c r="I10" s="142" t="s">
        <v>186</v>
      </c>
      <c r="J10" s="142" t="s">
        <v>187</v>
      </c>
      <c r="K10" s="142" t="s">
        <v>186</v>
      </c>
      <c r="L10" s="143" t="s">
        <v>187</v>
      </c>
    </row>
    <row r="11" spans="1:12" ht="22.5" customHeight="1" x14ac:dyDescent="0.15">
      <c r="A11" s="76">
        <v>7</v>
      </c>
      <c r="B11" s="77" t="s">
        <v>156</v>
      </c>
      <c r="C11" s="78" t="s">
        <v>186</v>
      </c>
      <c r="D11" s="81" t="s">
        <v>186</v>
      </c>
      <c r="E11" s="84" t="s">
        <v>187</v>
      </c>
      <c r="F11" s="85" t="s">
        <v>187</v>
      </c>
      <c r="G11" s="76">
        <v>46</v>
      </c>
      <c r="H11" s="77" t="s">
        <v>45</v>
      </c>
      <c r="I11" s="142" t="s">
        <v>186</v>
      </c>
      <c r="J11" s="142" t="s">
        <v>187</v>
      </c>
      <c r="K11" s="142" t="s">
        <v>187</v>
      </c>
      <c r="L11" s="143" t="s">
        <v>186</v>
      </c>
    </row>
    <row r="12" spans="1:12" ht="22.5" customHeight="1" x14ac:dyDescent="0.15">
      <c r="A12" s="76">
        <v>8</v>
      </c>
      <c r="B12" s="77" t="s">
        <v>46</v>
      </c>
      <c r="C12" s="78" t="s">
        <v>186</v>
      </c>
      <c r="D12" s="78" t="s">
        <v>186</v>
      </c>
      <c r="E12" s="84" t="s">
        <v>187</v>
      </c>
      <c r="F12" s="85" t="s">
        <v>187</v>
      </c>
      <c r="G12" s="76">
        <v>47</v>
      </c>
      <c r="H12" s="77" t="s">
        <v>47</v>
      </c>
      <c r="I12" s="142" t="s">
        <v>186</v>
      </c>
      <c r="J12" s="142" t="s">
        <v>186</v>
      </c>
      <c r="K12" s="142" t="s">
        <v>187</v>
      </c>
      <c r="L12" s="143" t="s">
        <v>187</v>
      </c>
    </row>
    <row r="13" spans="1:12" ht="22.5" customHeight="1" x14ac:dyDescent="0.15">
      <c r="A13" s="76">
        <v>9</v>
      </c>
      <c r="B13" s="77" t="s">
        <v>48</v>
      </c>
      <c r="C13" s="78" t="s">
        <v>186</v>
      </c>
      <c r="D13" s="86" t="s">
        <v>187</v>
      </c>
      <c r="E13" s="81" t="s">
        <v>187</v>
      </c>
      <c r="F13" s="141" t="s">
        <v>186</v>
      </c>
      <c r="G13" s="76">
        <v>48</v>
      </c>
      <c r="H13" s="77" t="s">
        <v>49</v>
      </c>
      <c r="I13" s="142" t="s">
        <v>186</v>
      </c>
      <c r="J13" s="142" t="s">
        <v>187</v>
      </c>
      <c r="K13" s="142" t="s">
        <v>187</v>
      </c>
      <c r="L13" s="143" t="s">
        <v>186</v>
      </c>
    </row>
    <row r="14" spans="1:12" ht="22.5" customHeight="1" x14ac:dyDescent="0.15">
      <c r="A14" s="76">
        <v>10</v>
      </c>
      <c r="B14" s="77" t="s">
        <v>50</v>
      </c>
      <c r="C14" s="78" t="s">
        <v>186</v>
      </c>
      <c r="D14" s="84" t="s">
        <v>187</v>
      </c>
      <c r="E14" s="84" t="s">
        <v>187</v>
      </c>
      <c r="F14" s="83" t="s">
        <v>186</v>
      </c>
      <c r="G14" s="76">
        <v>49</v>
      </c>
      <c r="H14" s="77" t="s">
        <v>51</v>
      </c>
      <c r="I14" s="142" t="s">
        <v>186</v>
      </c>
      <c r="J14" s="142" t="s">
        <v>187</v>
      </c>
      <c r="K14" s="142" t="s">
        <v>187</v>
      </c>
      <c r="L14" s="143" t="s">
        <v>186</v>
      </c>
    </row>
    <row r="15" spans="1:12" ht="22.5" customHeight="1" x14ac:dyDescent="0.15">
      <c r="A15" s="76">
        <v>11</v>
      </c>
      <c r="B15" s="77" t="s">
        <v>52</v>
      </c>
      <c r="C15" s="78" t="s">
        <v>186</v>
      </c>
      <c r="D15" s="84" t="s">
        <v>187</v>
      </c>
      <c r="E15" s="84" t="s">
        <v>187</v>
      </c>
      <c r="F15" s="83" t="s">
        <v>186</v>
      </c>
      <c r="G15" s="76">
        <v>50</v>
      </c>
      <c r="H15" s="77" t="s">
        <v>53</v>
      </c>
      <c r="I15" s="142" t="s">
        <v>186</v>
      </c>
      <c r="J15" s="142" t="s">
        <v>187</v>
      </c>
      <c r="K15" s="142" t="s">
        <v>187</v>
      </c>
      <c r="L15" s="143" t="s">
        <v>186</v>
      </c>
    </row>
    <row r="16" spans="1:12" ht="22.5" customHeight="1" x14ac:dyDescent="0.15">
      <c r="A16" s="76">
        <v>12</v>
      </c>
      <c r="B16" s="77" t="s">
        <v>54</v>
      </c>
      <c r="C16" s="78" t="s">
        <v>186</v>
      </c>
      <c r="D16" s="86" t="s">
        <v>187</v>
      </c>
      <c r="E16" s="86" t="s">
        <v>187</v>
      </c>
      <c r="F16" s="83" t="s">
        <v>186</v>
      </c>
      <c r="G16" s="76">
        <v>51</v>
      </c>
      <c r="H16" s="77" t="s">
        <v>157</v>
      </c>
      <c r="I16" s="142" t="s">
        <v>186</v>
      </c>
      <c r="J16" s="142" t="s">
        <v>187</v>
      </c>
      <c r="K16" s="142" t="s">
        <v>187</v>
      </c>
      <c r="L16" s="143" t="s">
        <v>186</v>
      </c>
    </row>
    <row r="17" spans="1:12" ht="22.5" customHeight="1" x14ac:dyDescent="0.15">
      <c r="A17" s="76">
        <v>13</v>
      </c>
      <c r="B17" s="77" t="s">
        <v>55</v>
      </c>
      <c r="C17" s="78" t="s">
        <v>186</v>
      </c>
      <c r="D17" s="84" t="s">
        <v>187</v>
      </c>
      <c r="E17" s="84" t="s">
        <v>187</v>
      </c>
      <c r="F17" s="83" t="s">
        <v>186</v>
      </c>
      <c r="G17" s="76">
        <v>52</v>
      </c>
      <c r="H17" s="77" t="s">
        <v>56</v>
      </c>
      <c r="I17" s="142" t="s">
        <v>186</v>
      </c>
      <c r="J17" s="142" t="s">
        <v>187</v>
      </c>
      <c r="K17" s="142" t="s">
        <v>186</v>
      </c>
      <c r="L17" s="143" t="s">
        <v>187</v>
      </c>
    </row>
    <row r="18" spans="1:12" ht="22.5" customHeight="1" x14ac:dyDescent="0.15">
      <c r="A18" s="76">
        <v>14</v>
      </c>
      <c r="B18" s="77" t="s">
        <v>57</v>
      </c>
      <c r="C18" s="78" t="s">
        <v>186</v>
      </c>
      <c r="D18" s="84" t="s">
        <v>187</v>
      </c>
      <c r="E18" s="84" t="s">
        <v>187</v>
      </c>
      <c r="F18" s="83" t="s">
        <v>186</v>
      </c>
      <c r="G18" s="76">
        <v>53</v>
      </c>
      <c r="H18" s="77" t="s">
        <v>58</v>
      </c>
      <c r="I18" s="142" t="s">
        <v>186</v>
      </c>
      <c r="J18" s="142" t="s">
        <v>187</v>
      </c>
      <c r="K18" s="142" t="s">
        <v>186</v>
      </c>
      <c r="L18" s="143" t="s">
        <v>187</v>
      </c>
    </row>
    <row r="19" spans="1:12" ht="22.5" customHeight="1" x14ac:dyDescent="0.15">
      <c r="A19" s="76">
        <v>15</v>
      </c>
      <c r="B19" s="77" t="s">
        <v>158</v>
      </c>
      <c r="C19" s="78" t="s">
        <v>186</v>
      </c>
      <c r="D19" s="86" t="s">
        <v>187</v>
      </c>
      <c r="E19" s="78" t="s">
        <v>186</v>
      </c>
      <c r="F19" s="87" t="s">
        <v>187</v>
      </c>
      <c r="G19" s="76">
        <v>54</v>
      </c>
      <c r="H19" s="77" t="s">
        <v>59</v>
      </c>
      <c r="I19" s="142" t="s">
        <v>186</v>
      </c>
      <c r="J19" s="142" t="s">
        <v>187</v>
      </c>
      <c r="K19" s="142" t="s">
        <v>186</v>
      </c>
      <c r="L19" s="143" t="s">
        <v>187</v>
      </c>
    </row>
    <row r="20" spans="1:12" ht="22.5" customHeight="1" x14ac:dyDescent="0.15">
      <c r="A20" s="76">
        <v>16</v>
      </c>
      <c r="B20" s="77" t="s">
        <v>60</v>
      </c>
      <c r="C20" s="78" t="s">
        <v>186</v>
      </c>
      <c r="D20" s="84" t="s">
        <v>187</v>
      </c>
      <c r="E20" s="84" t="s">
        <v>187</v>
      </c>
      <c r="F20" s="83" t="s">
        <v>186</v>
      </c>
      <c r="G20" s="76">
        <v>55</v>
      </c>
      <c r="H20" s="77" t="s">
        <v>61</v>
      </c>
      <c r="I20" s="142" t="s">
        <v>186</v>
      </c>
      <c r="J20" s="142" t="s">
        <v>187</v>
      </c>
      <c r="K20" s="142" t="s">
        <v>187</v>
      </c>
      <c r="L20" s="143" t="s">
        <v>186</v>
      </c>
    </row>
    <row r="21" spans="1:12" ht="22.5" customHeight="1" x14ac:dyDescent="0.15">
      <c r="A21" s="76">
        <v>17</v>
      </c>
      <c r="B21" s="77" t="s">
        <v>159</v>
      </c>
      <c r="C21" s="78" t="s">
        <v>186</v>
      </c>
      <c r="D21" s="84" t="s">
        <v>187</v>
      </c>
      <c r="E21" s="84" t="s">
        <v>187</v>
      </c>
      <c r="F21" s="83" t="s">
        <v>186</v>
      </c>
      <c r="G21" s="76">
        <v>56</v>
      </c>
      <c r="H21" s="77" t="s">
        <v>62</v>
      </c>
      <c r="I21" s="142" t="s">
        <v>186</v>
      </c>
      <c r="J21" s="142" t="s">
        <v>186</v>
      </c>
      <c r="K21" s="142" t="s">
        <v>187</v>
      </c>
      <c r="L21" s="143" t="s">
        <v>187</v>
      </c>
    </row>
    <row r="22" spans="1:12" ht="22.5" customHeight="1" x14ac:dyDescent="0.15">
      <c r="A22" s="76">
        <v>18</v>
      </c>
      <c r="B22" s="77" t="s">
        <v>63</v>
      </c>
      <c r="C22" s="78" t="s">
        <v>186</v>
      </c>
      <c r="D22" s="86" t="s">
        <v>187</v>
      </c>
      <c r="E22" s="86" t="s">
        <v>187</v>
      </c>
      <c r="F22" s="82" t="s">
        <v>186</v>
      </c>
      <c r="G22" s="76">
        <v>57</v>
      </c>
      <c r="H22" s="77" t="s">
        <v>64</v>
      </c>
      <c r="I22" s="142" t="s">
        <v>187</v>
      </c>
      <c r="J22" s="142" t="s">
        <v>187</v>
      </c>
      <c r="K22" s="142" t="s">
        <v>187</v>
      </c>
      <c r="L22" s="143" t="s">
        <v>187</v>
      </c>
    </row>
    <row r="23" spans="1:12" ht="22.5" customHeight="1" x14ac:dyDescent="0.15">
      <c r="A23" s="76">
        <v>19</v>
      </c>
      <c r="B23" s="77" t="s">
        <v>160</v>
      </c>
      <c r="C23" s="78" t="s">
        <v>186</v>
      </c>
      <c r="D23" s="84" t="s">
        <v>187</v>
      </c>
      <c r="E23" s="84" t="s">
        <v>187</v>
      </c>
      <c r="F23" s="83" t="s">
        <v>186</v>
      </c>
      <c r="G23" s="76">
        <v>58</v>
      </c>
      <c r="H23" s="77" t="s">
        <v>65</v>
      </c>
      <c r="I23" s="142" t="s">
        <v>186</v>
      </c>
      <c r="J23" s="142" t="s">
        <v>187</v>
      </c>
      <c r="K23" s="142" t="s">
        <v>186</v>
      </c>
      <c r="L23" s="143" t="s">
        <v>187</v>
      </c>
    </row>
    <row r="24" spans="1:12" ht="22.5" customHeight="1" x14ac:dyDescent="0.15">
      <c r="A24" s="76">
        <v>20</v>
      </c>
      <c r="B24" s="77" t="s">
        <v>66</v>
      </c>
      <c r="C24" s="78" t="s">
        <v>186</v>
      </c>
      <c r="D24" s="84" t="s">
        <v>187</v>
      </c>
      <c r="E24" s="84" t="s">
        <v>187</v>
      </c>
      <c r="F24" s="83" t="s">
        <v>186</v>
      </c>
      <c r="G24" s="76">
        <v>59</v>
      </c>
      <c r="H24" s="77" t="s">
        <v>67</v>
      </c>
      <c r="I24" s="142" t="s">
        <v>186</v>
      </c>
      <c r="J24" s="142" t="s">
        <v>186</v>
      </c>
      <c r="K24" s="142" t="s">
        <v>187</v>
      </c>
      <c r="L24" s="143" t="s">
        <v>187</v>
      </c>
    </row>
    <row r="25" spans="1:12" ht="22.5" customHeight="1" x14ac:dyDescent="0.15">
      <c r="A25" s="76">
        <v>21</v>
      </c>
      <c r="B25" s="77" t="s">
        <v>68</v>
      </c>
      <c r="C25" s="78" t="s">
        <v>186</v>
      </c>
      <c r="D25" s="86" t="s">
        <v>187</v>
      </c>
      <c r="E25" s="86" t="s">
        <v>187</v>
      </c>
      <c r="F25" s="82" t="s">
        <v>186</v>
      </c>
      <c r="G25" s="76">
        <v>60</v>
      </c>
      <c r="H25" s="77" t="s">
        <v>69</v>
      </c>
      <c r="I25" s="142" t="s">
        <v>186</v>
      </c>
      <c r="J25" s="142" t="s">
        <v>187</v>
      </c>
      <c r="K25" s="142" t="s">
        <v>187</v>
      </c>
      <c r="L25" s="143" t="s">
        <v>186</v>
      </c>
    </row>
    <row r="26" spans="1:12" ht="22.5" customHeight="1" x14ac:dyDescent="0.15">
      <c r="A26" s="76">
        <v>22</v>
      </c>
      <c r="B26" s="77" t="s">
        <v>70</v>
      </c>
      <c r="C26" s="78" t="s">
        <v>186</v>
      </c>
      <c r="D26" s="84" t="s">
        <v>187</v>
      </c>
      <c r="E26" s="84" t="s">
        <v>187</v>
      </c>
      <c r="F26" s="83" t="s">
        <v>186</v>
      </c>
      <c r="G26" s="76">
        <v>61</v>
      </c>
      <c r="H26" s="77" t="s">
        <v>71</v>
      </c>
      <c r="I26" s="142" t="s">
        <v>186</v>
      </c>
      <c r="J26" s="142" t="s">
        <v>187</v>
      </c>
      <c r="K26" s="142" t="s">
        <v>187</v>
      </c>
      <c r="L26" s="143" t="s">
        <v>186</v>
      </c>
    </row>
    <row r="27" spans="1:12" ht="22.5" customHeight="1" x14ac:dyDescent="0.15">
      <c r="A27" s="76">
        <v>23</v>
      </c>
      <c r="B27" s="77" t="s">
        <v>72</v>
      </c>
      <c r="C27" s="78" t="s">
        <v>186</v>
      </c>
      <c r="D27" s="86" t="s">
        <v>187</v>
      </c>
      <c r="E27" s="86" t="s">
        <v>187</v>
      </c>
      <c r="F27" s="82" t="s">
        <v>186</v>
      </c>
      <c r="G27" s="76">
        <v>62</v>
      </c>
      <c r="H27" s="77" t="s">
        <v>73</v>
      </c>
      <c r="I27" s="142" t="s">
        <v>186</v>
      </c>
      <c r="J27" s="142" t="s">
        <v>187</v>
      </c>
      <c r="K27" s="142" t="s">
        <v>187</v>
      </c>
      <c r="L27" s="143" t="s">
        <v>186</v>
      </c>
    </row>
    <row r="28" spans="1:12" ht="22.5" customHeight="1" x14ac:dyDescent="0.15">
      <c r="A28" s="76">
        <v>24</v>
      </c>
      <c r="B28" s="77" t="s">
        <v>74</v>
      </c>
      <c r="C28" s="78" t="s">
        <v>186</v>
      </c>
      <c r="D28" s="84" t="s">
        <v>187</v>
      </c>
      <c r="E28" s="84" t="s">
        <v>187</v>
      </c>
      <c r="F28" s="83" t="s">
        <v>186</v>
      </c>
      <c r="G28" s="76">
        <v>63</v>
      </c>
      <c r="H28" s="77" t="s">
        <v>75</v>
      </c>
      <c r="I28" s="142" t="s">
        <v>186</v>
      </c>
      <c r="J28" s="142" t="s">
        <v>187</v>
      </c>
      <c r="K28" s="142" t="s">
        <v>187</v>
      </c>
      <c r="L28" s="143" t="s">
        <v>186</v>
      </c>
    </row>
    <row r="29" spans="1:12" ht="22.5" customHeight="1" thickBot="1" x14ac:dyDescent="0.2">
      <c r="A29" s="76">
        <v>25</v>
      </c>
      <c r="B29" s="77" t="s">
        <v>76</v>
      </c>
      <c r="C29" s="78" t="s">
        <v>186</v>
      </c>
      <c r="D29" s="84" t="s">
        <v>187</v>
      </c>
      <c r="E29" s="84" t="s">
        <v>187</v>
      </c>
      <c r="F29" s="83" t="s">
        <v>186</v>
      </c>
      <c r="G29" s="88"/>
      <c r="H29" s="89" t="s">
        <v>161</v>
      </c>
      <c r="I29" s="90">
        <f>COUNTIF(I6:I28,"○")</f>
        <v>22</v>
      </c>
      <c r="J29" s="90">
        <f>COUNTIF(J6:J28,"○")</f>
        <v>4</v>
      </c>
      <c r="K29" s="90">
        <f>COUNTIF(K6:K28,"○")</f>
        <v>6</v>
      </c>
      <c r="L29" s="91">
        <f>COUNTIF(L6:L28,"○")</f>
        <v>12</v>
      </c>
    </row>
    <row r="30" spans="1:12" ht="22.5" customHeight="1" thickBot="1" x14ac:dyDescent="0.25">
      <c r="A30" s="76">
        <v>26</v>
      </c>
      <c r="B30" s="77" t="s">
        <v>77</v>
      </c>
      <c r="C30" s="78" t="s">
        <v>186</v>
      </c>
      <c r="D30" s="86" t="s">
        <v>187</v>
      </c>
      <c r="E30" s="86" t="s">
        <v>187</v>
      </c>
      <c r="F30" s="82" t="s">
        <v>186</v>
      </c>
      <c r="J30" s="92"/>
    </row>
    <row r="31" spans="1:12" ht="22.5" customHeight="1" x14ac:dyDescent="0.2">
      <c r="A31" s="76">
        <v>27</v>
      </c>
      <c r="B31" s="77" t="s">
        <v>78</v>
      </c>
      <c r="C31" s="78" t="s">
        <v>186</v>
      </c>
      <c r="D31" s="84" t="s">
        <v>187</v>
      </c>
      <c r="E31" s="78" t="s">
        <v>186</v>
      </c>
      <c r="F31" s="85" t="s">
        <v>187</v>
      </c>
      <c r="G31" s="93"/>
      <c r="H31" s="186"/>
      <c r="I31" s="194" t="s">
        <v>175</v>
      </c>
      <c r="J31" s="94"/>
      <c r="K31" s="94"/>
      <c r="L31" s="95"/>
    </row>
    <row r="32" spans="1:12" ht="24.75" customHeight="1" thickBot="1" x14ac:dyDescent="0.2">
      <c r="A32" s="76">
        <v>28</v>
      </c>
      <c r="B32" s="77" t="s">
        <v>79</v>
      </c>
      <c r="C32" s="78" t="s">
        <v>186</v>
      </c>
      <c r="D32" s="84" t="s">
        <v>187</v>
      </c>
      <c r="E32" s="84" t="s">
        <v>187</v>
      </c>
      <c r="F32" s="82" t="s">
        <v>186</v>
      </c>
      <c r="G32" s="96"/>
      <c r="H32" s="187"/>
      <c r="I32" s="195"/>
      <c r="J32" s="139" t="s">
        <v>176</v>
      </c>
      <c r="K32" s="155" t="s">
        <v>185</v>
      </c>
      <c r="L32" s="156" t="s">
        <v>154</v>
      </c>
    </row>
    <row r="33" spans="1:14" ht="22.5" customHeight="1" x14ac:dyDescent="0.15">
      <c r="A33" s="76">
        <v>29</v>
      </c>
      <c r="B33" s="77" t="s">
        <v>162</v>
      </c>
      <c r="C33" s="78" t="s">
        <v>186</v>
      </c>
      <c r="D33" s="86" t="s">
        <v>187</v>
      </c>
      <c r="E33" s="86" t="s">
        <v>187</v>
      </c>
      <c r="F33" s="82" t="s">
        <v>186</v>
      </c>
      <c r="G33" s="97"/>
      <c r="H33" s="196" t="s">
        <v>163</v>
      </c>
      <c r="I33" s="98">
        <f>C45</f>
        <v>39</v>
      </c>
      <c r="J33" s="98">
        <f>D45</f>
        <v>3</v>
      </c>
      <c r="K33" s="98">
        <f>E45</f>
        <v>6</v>
      </c>
      <c r="L33" s="99">
        <f>F45</f>
        <v>30</v>
      </c>
    </row>
    <row r="34" spans="1:14" ht="22.5" customHeight="1" thickBot="1" x14ac:dyDescent="0.2">
      <c r="A34" s="76">
        <v>30</v>
      </c>
      <c r="B34" s="77" t="s">
        <v>80</v>
      </c>
      <c r="C34" s="78" t="s">
        <v>186</v>
      </c>
      <c r="D34" s="84" t="s">
        <v>187</v>
      </c>
      <c r="E34" s="84" t="s">
        <v>187</v>
      </c>
      <c r="F34" s="83" t="s">
        <v>186</v>
      </c>
      <c r="H34" s="197"/>
      <c r="I34" s="100">
        <f>I33/39</f>
        <v>1</v>
      </c>
      <c r="J34" s="100">
        <f>J33/39</f>
        <v>7.6923076923076927E-2</v>
      </c>
      <c r="K34" s="100">
        <f>K33/39</f>
        <v>0.15384615384615385</v>
      </c>
      <c r="L34" s="101">
        <f>L33/39</f>
        <v>0.76923076923076927</v>
      </c>
    </row>
    <row r="35" spans="1:14" ht="22.5" customHeight="1" x14ac:dyDescent="0.15">
      <c r="A35" s="76">
        <v>31</v>
      </c>
      <c r="B35" s="77" t="s">
        <v>81</v>
      </c>
      <c r="C35" s="78" t="s">
        <v>186</v>
      </c>
      <c r="D35" s="84" t="s">
        <v>187</v>
      </c>
      <c r="E35" s="84" t="s">
        <v>187</v>
      </c>
      <c r="F35" s="83" t="s">
        <v>186</v>
      </c>
      <c r="H35" s="196" t="s">
        <v>164</v>
      </c>
      <c r="I35" s="98">
        <f>I29</f>
        <v>22</v>
      </c>
      <c r="J35" s="102">
        <f>J29</f>
        <v>4</v>
      </c>
      <c r="K35" s="98">
        <f>K29</f>
        <v>6</v>
      </c>
      <c r="L35" s="99">
        <f>L29</f>
        <v>12</v>
      </c>
    </row>
    <row r="36" spans="1:14" ht="22.5" customHeight="1" thickBot="1" x14ac:dyDescent="0.2">
      <c r="A36" s="76">
        <v>32</v>
      </c>
      <c r="B36" s="77" t="s">
        <v>82</v>
      </c>
      <c r="C36" s="78" t="s">
        <v>186</v>
      </c>
      <c r="D36" s="84" t="s">
        <v>187</v>
      </c>
      <c r="E36" s="84" t="s">
        <v>187</v>
      </c>
      <c r="F36" s="83" t="s">
        <v>186</v>
      </c>
      <c r="H36" s="198"/>
      <c r="I36" s="103">
        <f>I35/23</f>
        <v>0.95652173913043481</v>
      </c>
      <c r="J36" s="103">
        <f>J35/23</f>
        <v>0.17391304347826086</v>
      </c>
      <c r="K36" s="103">
        <f>K35/23</f>
        <v>0.2608695652173913</v>
      </c>
      <c r="L36" s="104">
        <f>L35/23</f>
        <v>0.52173913043478259</v>
      </c>
    </row>
    <row r="37" spans="1:14" ht="22.5" customHeight="1" x14ac:dyDescent="0.15">
      <c r="A37" s="76">
        <v>33</v>
      </c>
      <c r="B37" s="77" t="s">
        <v>83</v>
      </c>
      <c r="C37" s="78" t="s">
        <v>186</v>
      </c>
      <c r="D37" s="84" t="s">
        <v>187</v>
      </c>
      <c r="E37" s="78" t="s">
        <v>186</v>
      </c>
      <c r="F37" s="85" t="s">
        <v>187</v>
      </c>
      <c r="H37" s="196" t="s">
        <v>165</v>
      </c>
      <c r="I37" s="98">
        <f>C45+I29</f>
        <v>61</v>
      </c>
      <c r="J37" s="98">
        <f>D45+J29</f>
        <v>7</v>
      </c>
      <c r="K37" s="98">
        <f>E45+K29</f>
        <v>12</v>
      </c>
      <c r="L37" s="99">
        <f>F45+L29</f>
        <v>42</v>
      </c>
    </row>
    <row r="38" spans="1:14" ht="22.5" customHeight="1" thickBot="1" x14ac:dyDescent="0.2">
      <c r="A38" s="76">
        <v>34</v>
      </c>
      <c r="B38" s="77" t="s">
        <v>84</v>
      </c>
      <c r="C38" s="78" t="s">
        <v>186</v>
      </c>
      <c r="D38" s="78" t="s">
        <v>187</v>
      </c>
      <c r="E38" s="86" t="s">
        <v>187</v>
      </c>
      <c r="F38" s="140" t="s">
        <v>186</v>
      </c>
      <c r="H38" s="199"/>
      <c r="I38" s="100">
        <f>I37/62</f>
        <v>0.9838709677419355</v>
      </c>
      <c r="J38" s="100">
        <f>J37/62</f>
        <v>0.11290322580645161</v>
      </c>
      <c r="K38" s="100">
        <f>K37/62</f>
        <v>0.19354838709677419</v>
      </c>
      <c r="L38" s="101">
        <f>L37/62</f>
        <v>0.67741935483870963</v>
      </c>
    </row>
    <row r="39" spans="1:14" ht="22.5" customHeight="1" x14ac:dyDescent="0.2">
      <c r="A39" s="76">
        <v>35</v>
      </c>
      <c r="B39" s="77" t="s">
        <v>85</v>
      </c>
      <c r="C39" s="78" t="s">
        <v>186</v>
      </c>
      <c r="D39" s="84" t="s">
        <v>187</v>
      </c>
      <c r="E39" s="78" t="s">
        <v>186</v>
      </c>
      <c r="F39" s="85" t="s">
        <v>187</v>
      </c>
      <c r="J39" s="92"/>
    </row>
    <row r="40" spans="1:14" ht="22.5" customHeight="1" thickBot="1" x14ac:dyDescent="0.25">
      <c r="A40" s="76">
        <v>36</v>
      </c>
      <c r="B40" s="77" t="s">
        <v>86</v>
      </c>
      <c r="C40" s="78" t="s">
        <v>186</v>
      </c>
      <c r="D40" s="84" t="s">
        <v>187</v>
      </c>
      <c r="E40" s="78" t="s">
        <v>186</v>
      </c>
      <c r="F40" s="85" t="s">
        <v>187</v>
      </c>
      <c r="H40" s="67" t="s">
        <v>166</v>
      </c>
      <c r="J40" s="92"/>
    </row>
    <row r="41" spans="1:14" ht="22.5" customHeight="1" x14ac:dyDescent="0.15">
      <c r="A41" s="76">
        <v>37</v>
      </c>
      <c r="B41" s="77" t="s">
        <v>87</v>
      </c>
      <c r="C41" s="78" t="s">
        <v>186</v>
      </c>
      <c r="D41" s="86" t="s">
        <v>187</v>
      </c>
      <c r="E41" s="86" t="s">
        <v>187</v>
      </c>
      <c r="F41" s="82" t="s">
        <v>186</v>
      </c>
      <c r="H41" s="186"/>
      <c r="I41" s="188" t="s">
        <v>175</v>
      </c>
      <c r="J41" s="144"/>
      <c r="K41" s="144"/>
      <c r="L41" s="144"/>
    </row>
    <row r="42" spans="1:14" ht="22.5" customHeight="1" thickBot="1" x14ac:dyDescent="0.2">
      <c r="A42" s="76">
        <v>38</v>
      </c>
      <c r="B42" s="77" t="s">
        <v>88</v>
      </c>
      <c r="C42" s="78" t="s">
        <v>186</v>
      </c>
      <c r="D42" s="84" t="s">
        <v>187</v>
      </c>
      <c r="E42" s="84" t="s">
        <v>187</v>
      </c>
      <c r="F42" s="83" t="s">
        <v>186</v>
      </c>
      <c r="H42" s="187"/>
      <c r="I42" s="189"/>
      <c r="J42" s="145"/>
      <c r="K42" s="146"/>
      <c r="L42" s="144"/>
    </row>
    <row r="43" spans="1:14" ht="22.5" customHeight="1" x14ac:dyDescent="0.15">
      <c r="A43" s="76">
        <v>39</v>
      </c>
      <c r="B43" s="77" t="s">
        <v>167</v>
      </c>
      <c r="C43" s="78" t="s">
        <v>186</v>
      </c>
      <c r="D43" s="78" t="s">
        <v>186</v>
      </c>
      <c r="E43" s="84" t="s">
        <v>187</v>
      </c>
      <c r="F43" s="83" t="s">
        <v>187</v>
      </c>
      <c r="H43" s="190" t="s">
        <v>168</v>
      </c>
      <c r="I43" s="149">
        <v>777</v>
      </c>
      <c r="J43" s="147"/>
      <c r="K43" s="147"/>
      <c r="L43" s="147"/>
    </row>
    <row r="44" spans="1:14" ht="22.5" customHeight="1" thickBot="1" x14ac:dyDescent="0.2">
      <c r="A44" s="105">
        <v>40</v>
      </c>
      <c r="B44" s="106" t="s">
        <v>169</v>
      </c>
      <c r="C44" s="78" t="s">
        <v>186</v>
      </c>
      <c r="D44" s="107" t="s">
        <v>187</v>
      </c>
      <c r="E44" s="107" t="s">
        <v>187</v>
      </c>
      <c r="F44" s="83" t="s">
        <v>186</v>
      </c>
      <c r="H44" s="191"/>
      <c r="I44" s="108">
        <f>I43/795</f>
        <v>0.97735849056603774</v>
      </c>
      <c r="J44" s="148"/>
      <c r="K44" s="148"/>
      <c r="L44" s="148"/>
      <c r="M44" s="97"/>
      <c r="N44" s="97"/>
    </row>
    <row r="45" spans="1:14" ht="22.5" customHeight="1" thickBot="1" x14ac:dyDescent="0.2">
      <c r="A45" s="109"/>
      <c r="B45" s="89" t="s">
        <v>170</v>
      </c>
      <c r="C45" s="90">
        <f>COUNTIF(C6:C44,"○")</f>
        <v>39</v>
      </c>
      <c r="D45" s="90">
        <f>COUNTIF(D6:D44,"○")</f>
        <v>3</v>
      </c>
      <c r="E45" s="90">
        <f>COUNTIF(E6:E44,"○")</f>
        <v>6</v>
      </c>
      <c r="F45" s="91">
        <f>COUNTIF(F6:F44,"○")</f>
        <v>30</v>
      </c>
      <c r="H45" s="192" t="s">
        <v>164</v>
      </c>
      <c r="I45" s="150">
        <v>800</v>
      </c>
      <c r="J45" s="147"/>
      <c r="K45" s="147"/>
      <c r="L45" s="147"/>
    </row>
    <row r="46" spans="1:14" ht="22.5" customHeight="1" thickBot="1" x14ac:dyDescent="0.2">
      <c r="A46" s="110"/>
      <c r="B46" s="96"/>
      <c r="H46" s="193"/>
      <c r="I46" s="108">
        <f>I45/926</f>
        <v>0.86393088552915764</v>
      </c>
      <c r="J46" s="148"/>
      <c r="K46" s="148"/>
      <c r="L46" s="148"/>
    </row>
    <row r="47" spans="1:14" ht="22.5" customHeight="1" x14ac:dyDescent="0.15">
      <c r="A47" s="111"/>
      <c r="B47" s="69"/>
      <c r="H47" s="192" t="s">
        <v>171</v>
      </c>
      <c r="I47" s="150">
        <f>I43+I45</f>
        <v>1577</v>
      </c>
      <c r="J47" s="147"/>
      <c r="K47" s="147"/>
      <c r="L47" s="147"/>
    </row>
    <row r="48" spans="1:14" ht="22.5" customHeight="1" thickBot="1" x14ac:dyDescent="0.25">
      <c r="A48" s="112"/>
      <c r="B48" s="69"/>
      <c r="H48" s="193"/>
      <c r="I48" s="108">
        <f>I47/1721</f>
        <v>0.91632771644392796</v>
      </c>
      <c r="J48" s="148"/>
      <c r="K48" s="148"/>
      <c r="L48" s="148"/>
    </row>
    <row r="49" spans="1:11" ht="22.5" customHeight="1" x14ac:dyDescent="0.2">
      <c r="A49" s="112"/>
      <c r="B49" s="69"/>
      <c r="H49" s="113" t="s">
        <v>172</v>
      </c>
      <c r="I49" s="114"/>
      <c r="J49" s="92"/>
      <c r="K49" s="114"/>
    </row>
    <row r="50" spans="1:11" ht="24" customHeight="1" x14ac:dyDescent="0.2">
      <c r="A50" s="112"/>
      <c r="B50" s="115"/>
      <c r="I50" s="114"/>
      <c r="J50" s="92"/>
      <c r="K50" s="114"/>
    </row>
    <row r="51" spans="1:11" ht="24" customHeight="1" x14ac:dyDescent="0.2">
      <c r="A51" s="116"/>
      <c r="B51" s="115"/>
      <c r="G51" s="116"/>
      <c r="H51" s="116"/>
      <c r="I51" s="118"/>
      <c r="J51" s="118"/>
      <c r="K51" s="114"/>
    </row>
    <row r="52" spans="1:11" ht="24" customHeight="1" x14ac:dyDescent="0.2">
      <c r="A52" s="116"/>
      <c r="B52" s="115"/>
      <c r="I52" s="114"/>
      <c r="J52" s="118"/>
      <c r="K52" s="114"/>
    </row>
    <row r="53" spans="1:11" ht="24" customHeight="1" x14ac:dyDescent="0.2">
      <c r="A53" s="119"/>
      <c r="B53" s="115"/>
      <c r="J53" s="117"/>
    </row>
    <row r="54" spans="1:11" ht="24" customHeight="1" x14ac:dyDescent="0.2">
      <c r="A54" s="119"/>
      <c r="B54" s="115"/>
      <c r="J54" s="117"/>
    </row>
    <row r="55" spans="1:11" ht="15" x14ac:dyDescent="0.2">
      <c r="A55" s="116"/>
      <c r="B55" s="69"/>
      <c r="J55" s="117"/>
    </row>
    <row r="56" spans="1:11" ht="15" x14ac:dyDescent="0.2">
      <c r="A56" s="116"/>
      <c r="J56" s="117"/>
    </row>
    <row r="57" spans="1:11" ht="15" x14ac:dyDescent="0.2">
      <c r="A57" s="116"/>
      <c r="J57" s="117"/>
    </row>
    <row r="58" spans="1:11" ht="15" x14ac:dyDescent="0.2">
      <c r="A58" s="116"/>
      <c r="J58" s="117"/>
    </row>
    <row r="59" spans="1:11" ht="15" x14ac:dyDescent="0.2">
      <c r="A59" s="116"/>
      <c r="J59" s="117"/>
    </row>
    <row r="60" spans="1:11" ht="15" x14ac:dyDescent="0.2">
      <c r="A60" s="116"/>
      <c r="J60" s="117"/>
    </row>
    <row r="61" spans="1:11" ht="15" x14ac:dyDescent="0.2">
      <c r="A61" s="116"/>
      <c r="J61" s="117"/>
    </row>
    <row r="62" spans="1:11" ht="15" x14ac:dyDescent="0.2">
      <c r="A62" s="116"/>
      <c r="J62" s="117"/>
    </row>
    <row r="63" spans="1:11" ht="15" x14ac:dyDescent="0.2">
      <c r="A63" s="116"/>
      <c r="J63" s="117"/>
    </row>
    <row r="64" spans="1:11" ht="15" x14ac:dyDescent="0.2">
      <c r="A64" s="116"/>
      <c r="J64" s="117"/>
    </row>
    <row r="65" spans="1:10" ht="15" x14ac:dyDescent="0.2">
      <c r="A65" s="116"/>
      <c r="J65" s="117"/>
    </row>
    <row r="66" spans="1:10" ht="15" x14ac:dyDescent="0.2">
      <c r="A66" s="116"/>
      <c r="J66" s="117"/>
    </row>
    <row r="67" spans="1:10" ht="15" x14ac:dyDescent="0.2">
      <c r="A67" s="116"/>
      <c r="J67" s="117"/>
    </row>
    <row r="68" spans="1:10" ht="15" x14ac:dyDescent="0.2">
      <c r="A68" s="116"/>
      <c r="J68" s="117"/>
    </row>
    <row r="69" spans="1:10" ht="15" x14ac:dyDescent="0.2">
      <c r="A69" s="116"/>
      <c r="J69" s="117"/>
    </row>
    <row r="70" spans="1:10" ht="15" x14ac:dyDescent="0.2">
      <c r="A70" s="116"/>
      <c r="J70" s="117"/>
    </row>
    <row r="71" spans="1:10" ht="15" x14ac:dyDescent="0.2">
      <c r="A71" s="116"/>
    </row>
    <row r="72" spans="1:10" ht="15" x14ac:dyDescent="0.2">
      <c r="A72" s="116"/>
    </row>
    <row r="73" spans="1:10" ht="15" x14ac:dyDescent="0.2">
      <c r="A73" s="116"/>
    </row>
    <row r="74" spans="1:10" ht="15" x14ac:dyDescent="0.2">
      <c r="A74" s="116"/>
    </row>
    <row r="75" spans="1:10" ht="15" x14ac:dyDescent="0.2">
      <c r="A75" s="116"/>
    </row>
    <row r="76" spans="1:10" ht="15" x14ac:dyDescent="0.2">
      <c r="A76" s="116"/>
      <c r="B76" s="116"/>
      <c r="C76" s="117"/>
      <c r="D76" s="117"/>
      <c r="E76" s="117"/>
      <c r="F76" s="117"/>
    </row>
  </sheetData>
  <mergeCells count="15">
    <mergeCell ref="A1:L1"/>
    <mergeCell ref="A4:B5"/>
    <mergeCell ref="C4:C5"/>
    <mergeCell ref="G4:H5"/>
    <mergeCell ref="I4:I5"/>
    <mergeCell ref="H31:H32"/>
    <mergeCell ref="I31:I32"/>
    <mergeCell ref="H33:H34"/>
    <mergeCell ref="H35:H36"/>
    <mergeCell ref="H37:H38"/>
    <mergeCell ref="H41:H42"/>
    <mergeCell ref="I41:I42"/>
    <mergeCell ref="H43:H44"/>
    <mergeCell ref="H45:H46"/>
    <mergeCell ref="H47:H48"/>
  </mergeCells>
  <phoneticPr fontId="2"/>
  <printOptions horizontalCentered="1" verticalCentered="1"/>
  <pageMargins left="0.94488188976377963" right="0.94488188976377963" top="0.78740157480314965" bottom="0.78740157480314965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D064-1CE9-4DC8-9747-CC32C9AF8A61}">
  <dimension ref="A1:IO107"/>
  <sheetViews>
    <sheetView showOutlineSymbols="0" view="pageBreakPreview" topLeftCell="B1" zoomScale="70" zoomScaleNormal="100" zoomScaleSheetLayoutView="70" workbookViewId="0">
      <pane ySplit="5" topLeftCell="A6" activePane="bottomLeft" state="frozen"/>
      <selection activeCell="B3" sqref="B3"/>
      <selection pane="bottomLeft" activeCell="D6" sqref="D6:G51"/>
    </sheetView>
  </sheetViews>
  <sheetFormatPr defaultColWidth="12" defaultRowHeight="15" x14ac:dyDescent="0.2"/>
  <cols>
    <col min="1" max="1" width="3.5" style="120" hidden="1" customWidth="1"/>
    <col min="2" max="2" width="4.125" style="120" customWidth="1"/>
    <col min="3" max="3" width="38" style="120" customWidth="1"/>
    <col min="4" max="4" width="11.875" style="137" customWidth="1"/>
    <col min="5" max="7" width="11.875" style="124" customWidth="1"/>
    <col min="8" max="249" width="12" style="120" customWidth="1"/>
    <col min="250" max="16384" width="12" style="138"/>
  </cols>
  <sheetData>
    <row r="1" spans="1:241" x14ac:dyDescent="0.2">
      <c r="A1" s="120" t="s">
        <v>173</v>
      </c>
      <c r="B1" s="207" t="s">
        <v>180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241" ht="11.25" customHeight="1" x14ac:dyDescent="0.2">
      <c r="B2" s="208"/>
      <c r="C2" s="208"/>
      <c r="D2" s="208"/>
      <c r="E2" s="208"/>
      <c r="F2" s="208"/>
      <c r="G2" s="208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</row>
    <row r="3" spans="1:241" ht="15.75" thickBot="1" x14ac:dyDescent="0.25">
      <c r="A3" s="121"/>
      <c r="B3" s="122" t="s">
        <v>174</v>
      </c>
      <c r="C3" s="122"/>
      <c r="D3" s="123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</row>
    <row r="4" spans="1:241" x14ac:dyDescent="0.2">
      <c r="A4" s="125"/>
      <c r="B4" s="209"/>
      <c r="C4" s="210"/>
      <c r="D4" s="194" t="s">
        <v>175</v>
      </c>
      <c r="E4" s="94"/>
      <c r="F4" s="94"/>
      <c r="G4" s="95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</row>
    <row r="5" spans="1:241" ht="29.25" customHeight="1" x14ac:dyDescent="0.2">
      <c r="A5" s="125"/>
      <c r="B5" s="211"/>
      <c r="C5" s="212"/>
      <c r="D5" s="213"/>
      <c r="E5" s="126" t="s">
        <v>176</v>
      </c>
      <c r="F5" s="126" t="s">
        <v>177</v>
      </c>
      <c r="G5" s="75" t="s">
        <v>154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</row>
    <row r="6" spans="1:241" x14ac:dyDescent="0.2">
      <c r="A6" s="127"/>
      <c r="B6" s="128">
        <v>1</v>
      </c>
      <c r="C6" s="129" t="s">
        <v>89</v>
      </c>
      <c r="D6" s="130" t="s">
        <v>187</v>
      </c>
      <c r="E6" s="130" t="s">
        <v>187</v>
      </c>
      <c r="F6" s="130" t="s">
        <v>187</v>
      </c>
      <c r="G6" s="152" t="s">
        <v>187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</row>
    <row r="7" spans="1:241" x14ac:dyDescent="0.2">
      <c r="A7" s="127"/>
      <c r="B7" s="128">
        <v>2</v>
      </c>
      <c r="C7" s="129" t="s">
        <v>90</v>
      </c>
      <c r="D7" s="130" t="s">
        <v>186</v>
      </c>
      <c r="E7" s="130" t="s">
        <v>187</v>
      </c>
      <c r="F7" s="130" t="s">
        <v>186</v>
      </c>
      <c r="G7" s="152" t="s">
        <v>187</v>
      </c>
      <c r="H7" s="15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</row>
    <row r="8" spans="1:241" x14ac:dyDescent="0.2">
      <c r="A8" s="127"/>
      <c r="B8" s="128">
        <v>3</v>
      </c>
      <c r="C8" s="129" t="s">
        <v>91</v>
      </c>
      <c r="D8" s="130" t="s">
        <v>186</v>
      </c>
      <c r="E8" s="130" t="s">
        <v>186</v>
      </c>
      <c r="F8" s="130" t="s">
        <v>187</v>
      </c>
      <c r="G8" s="152" t="s">
        <v>187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</row>
    <row r="9" spans="1:241" x14ac:dyDescent="0.2">
      <c r="A9" s="127"/>
      <c r="B9" s="128">
        <v>4</v>
      </c>
      <c r="C9" s="129" t="s">
        <v>123</v>
      </c>
      <c r="D9" s="130" t="s">
        <v>186</v>
      </c>
      <c r="E9" s="130" t="s">
        <v>187</v>
      </c>
      <c r="F9" s="130" t="s">
        <v>187</v>
      </c>
      <c r="G9" s="152" t="s">
        <v>186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</row>
    <row r="10" spans="1:241" x14ac:dyDescent="0.2">
      <c r="A10" s="127"/>
      <c r="B10" s="128">
        <v>5</v>
      </c>
      <c r="C10" s="129" t="s">
        <v>92</v>
      </c>
      <c r="D10" s="130" t="s">
        <v>186</v>
      </c>
      <c r="E10" s="130" t="s">
        <v>187</v>
      </c>
      <c r="F10" s="130" t="s">
        <v>186</v>
      </c>
      <c r="G10" s="152" t="s">
        <v>187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</row>
    <row r="11" spans="1:241" x14ac:dyDescent="0.2">
      <c r="A11" s="127"/>
      <c r="B11" s="128">
        <v>6</v>
      </c>
      <c r="C11" s="129" t="s">
        <v>124</v>
      </c>
      <c r="D11" s="130" t="s">
        <v>187</v>
      </c>
      <c r="E11" s="130" t="s">
        <v>187</v>
      </c>
      <c r="F11" s="130" t="s">
        <v>187</v>
      </c>
      <c r="G11" s="152" t="s">
        <v>187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</row>
    <row r="12" spans="1:241" x14ac:dyDescent="0.2">
      <c r="A12" s="127"/>
      <c r="B12" s="128">
        <v>7</v>
      </c>
      <c r="C12" s="129" t="s">
        <v>93</v>
      </c>
      <c r="D12" s="130" t="s">
        <v>187</v>
      </c>
      <c r="E12" s="130" t="s">
        <v>187</v>
      </c>
      <c r="F12" s="130" t="s">
        <v>187</v>
      </c>
      <c r="G12" s="152" t="s">
        <v>187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</row>
    <row r="13" spans="1:241" x14ac:dyDescent="0.2">
      <c r="A13" s="127"/>
      <c r="B13" s="128">
        <v>8</v>
      </c>
      <c r="C13" s="129" t="s">
        <v>94</v>
      </c>
      <c r="D13" s="130" t="s">
        <v>187</v>
      </c>
      <c r="E13" s="130" t="s">
        <v>187</v>
      </c>
      <c r="F13" s="130" t="s">
        <v>187</v>
      </c>
      <c r="G13" s="152" t="s">
        <v>187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</row>
    <row r="14" spans="1:241" x14ac:dyDescent="0.2">
      <c r="A14" s="127"/>
      <c r="B14" s="128">
        <v>9</v>
      </c>
      <c r="C14" s="129" t="s">
        <v>95</v>
      </c>
      <c r="D14" s="130" t="s">
        <v>186</v>
      </c>
      <c r="E14" s="130" t="s">
        <v>186</v>
      </c>
      <c r="F14" s="130" t="s">
        <v>187</v>
      </c>
      <c r="G14" s="152" t="s">
        <v>187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</row>
    <row r="15" spans="1:241" x14ac:dyDescent="0.2">
      <c r="A15" s="127"/>
      <c r="B15" s="128">
        <v>10</v>
      </c>
      <c r="C15" s="129" t="s">
        <v>96</v>
      </c>
      <c r="D15" s="130" t="s">
        <v>187</v>
      </c>
      <c r="E15" s="130" t="s">
        <v>187</v>
      </c>
      <c r="F15" s="130" t="s">
        <v>187</v>
      </c>
      <c r="G15" s="152" t="s">
        <v>187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</row>
    <row r="16" spans="1:241" x14ac:dyDescent="0.2">
      <c r="A16" s="127"/>
      <c r="B16" s="128">
        <v>11</v>
      </c>
      <c r="C16" s="129" t="s">
        <v>97</v>
      </c>
      <c r="D16" s="130" t="s">
        <v>187</v>
      </c>
      <c r="E16" s="130" t="s">
        <v>187</v>
      </c>
      <c r="F16" s="130" t="s">
        <v>187</v>
      </c>
      <c r="G16" s="152" t="s">
        <v>187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</row>
    <row r="17" spans="1:241" x14ac:dyDescent="0.2">
      <c r="A17" s="127"/>
      <c r="B17" s="128">
        <v>12</v>
      </c>
      <c r="C17" s="129" t="s">
        <v>98</v>
      </c>
      <c r="D17" s="130" t="s">
        <v>186</v>
      </c>
      <c r="E17" s="130" t="s">
        <v>186</v>
      </c>
      <c r="F17" s="130" t="s">
        <v>187</v>
      </c>
      <c r="G17" s="152" t="s">
        <v>187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</row>
    <row r="18" spans="1:241" x14ac:dyDescent="0.2">
      <c r="A18" s="127"/>
      <c r="B18" s="128">
        <v>13</v>
      </c>
      <c r="C18" s="129" t="s">
        <v>125</v>
      </c>
      <c r="D18" s="130" t="s">
        <v>187</v>
      </c>
      <c r="E18" s="130" t="s">
        <v>187</v>
      </c>
      <c r="F18" s="130" t="s">
        <v>187</v>
      </c>
      <c r="G18" s="152" t="s">
        <v>187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</row>
    <row r="19" spans="1:241" x14ac:dyDescent="0.2">
      <c r="A19" s="127"/>
      <c r="B19" s="128">
        <v>14</v>
      </c>
      <c r="C19" s="129" t="s">
        <v>99</v>
      </c>
      <c r="D19" s="130" t="s">
        <v>187</v>
      </c>
      <c r="E19" s="130" t="s">
        <v>187</v>
      </c>
      <c r="F19" s="130" t="s">
        <v>187</v>
      </c>
      <c r="G19" s="152" t="s">
        <v>187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</row>
    <row r="20" spans="1:241" x14ac:dyDescent="0.2">
      <c r="A20" s="127"/>
      <c r="B20" s="128">
        <v>15</v>
      </c>
      <c r="C20" s="129" t="s">
        <v>126</v>
      </c>
      <c r="D20" s="130" t="s">
        <v>186</v>
      </c>
      <c r="E20" s="130" t="s">
        <v>187</v>
      </c>
      <c r="F20" s="130" t="s">
        <v>187</v>
      </c>
      <c r="G20" s="152" t="s">
        <v>186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</row>
    <row r="21" spans="1:241" x14ac:dyDescent="0.2">
      <c r="A21" s="127"/>
      <c r="B21" s="128">
        <v>16</v>
      </c>
      <c r="C21" s="129" t="s">
        <v>183</v>
      </c>
      <c r="D21" s="130" t="s">
        <v>186</v>
      </c>
      <c r="E21" s="130" t="s">
        <v>187</v>
      </c>
      <c r="F21" s="130" t="s">
        <v>187</v>
      </c>
      <c r="G21" s="152" t="s">
        <v>186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</row>
    <row r="22" spans="1:241" x14ac:dyDescent="0.2">
      <c r="A22" s="127"/>
      <c r="B22" s="128">
        <v>17</v>
      </c>
      <c r="C22" s="129" t="s">
        <v>127</v>
      </c>
      <c r="D22" s="130" t="s">
        <v>187</v>
      </c>
      <c r="E22" s="130" t="s">
        <v>187</v>
      </c>
      <c r="F22" s="130" t="s">
        <v>187</v>
      </c>
      <c r="G22" s="152" t="s">
        <v>187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</row>
    <row r="23" spans="1:241" x14ac:dyDescent="0.2">
      <c r="A23" s="127"/>
      <c r="B23" s="128">
        <v>18</v>
      </c>
      <c r="C23" s="129" t="s">
        <v>184</v>
      </c>
      <c r="D23" s="130" t="s">
        <v>187</v>
      </c>
      <c r="E23" s="130" t="s">
        <v>187</v>
      </c>
      <c r="F23" s="130" t="s">
        <v>187</v>
      </c>
      <c r="G23" s="152" t="s">
        <v>187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</row>
    <row r="24" spans="1:241" x14ac:dyDescent="0.2">
      <c r="A24" s="127"/>
      <c r="B24" s="128">
        <v>19</v>
      </c>
      <c r="C24" s="129" t="s">
        <v>100</v>
      </c>
      <c r="D24" s="130" t="s">
        <v>186</v>
      </c>
      <c r="E24" s="130" t="s">
        <v>187</v>
      </c>
      <c r="F24" s="130" t="s">
        <v>187</v>
      </c>
      <c r="G24" s="152" t="s">
        <v>186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</row>
    <row r="25" spans="1:241" x14ac:dyDescent="0.2">
      <c r="A25" s="127"/>
      <c r="B25" s="128">
        <v>20</v>
      </c>
      <c r="C25" s="129" t="s">
        <v>101</v>
      </c>
      <c r="D25" s="130" t="s">
        <v>187</v>
      </c>
      <c r="E25" s="130" t="s">
        <v>187</v>
      </c>
      <c r="F25" s="130" t="s">
        <v>187</v>
      </c>
      <c r="G25" s="152" t="s">
        <v>187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</row>
    <row r="26" spans="1:241" x14ac:dyDescent="0.2">
      <c r="A26" s="127"/>
      <c r="B26" s="128">
        <v>21</v>
      </c>
      <c r="C26" s="131" t="s">
        <v>135</v>
      </c>
      <c r="D26" s="130" t="s">
        <v>187</v>
      </c>
      <c r="E26" s="130" t="s">
        <v>187</v>
      </c>
      <c r="F26" s="130" t="s">
        <v>187</v>
      </c>
      <c r="G26" s="152" t="s">
        <v>187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</row>
    <row r="27" spans="1:241" x14ac:dyDescent="0.2">
      <c r="A27" s="127"/>
      <c r="B27" s="128">
        <v>22</v>
      </c>
      <c r="C27" s="129" t="s">
        <v>102</v>
      </c>
      <c r="D27" s="130" t="s">
        <v>186</v>
      </c>
      <c r="E27" s="130" t="s">
        <v>187</v>
      </c>
      <c r="F27" s="130" t="s">
        <v>186</v>
      </c>
      <c r="G27" s="152" t="s">
        <v>187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</row>
    <row r="28" spans="1:241" x14ac:dyDescent="0.2">
      <c r="A28" s="127"/>
      <c r="B28" s="128">
        <v>23</v>
      </c>
      <c r="C28" s="129" t="s">
        <v>178</v>
      </c>
      <c r="D28" s="130" t="s">
        <v>186</v>
      </c>
      <c r="E28" s="130" t="s">
        <v>187</v>
      </c>
      <c r="F28" s="130" t="s">
        <v>187</v>
      </c>
      <c r="G28" s="152" t="s">
        <v>186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</row>
    <row r="29" spans="1:241" x14ac:dyDescent="0.2">
      <c r="A29" s="127"/>
      <c r="B29" s="128">
        <v>24</v>
      </c>
      <c r="C29" s="129" t="s">
        <v>103</v>
      </c>
      <c r="D29" s="130" t="s">
        <v>186</v>
      </c>
      <c r="E29" s="130" t="s">
        <v>186</v>
      </c>
      <c r="F29" s="130" t="s">
        <v>187</v>
      </c>
      <c r="G29" s="152" t="s">
        <v>187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</row>
    <row r="30" spans="1:241" x14ac:dyDescent="0.2">
      <c r="A30" s="127"/>
      <c r="B30" s="128">
        <v>25</v>
      </c>
      <c r="C30" s="129" t="s">
        <v>104</v>
      </c>
      <c r="D30" s="130" t="s">
        <v>186</v>
      </c>
      <c r="E30" s="130" t="s">
        <v>186</v>
      </c>
      <c r="F30" s="130" t="s">
        <v>187</v>
      </c>
      <c r="G30" s="152" t="s">
        <v>187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</row>
    <row r="31" spans="1:241" x14ac:dyDescent="0.2">
      <c r="A31" s="127"/>
      <c r="B31" s="128">
        <v>26</v>
      </c>
      <c r="C31" s="129" t="s">
        <v>105</v>
      </c>
      <c r="D31" s="130" t="s">
        <v>186</v>
      </c>
      <c r="E31" s="130" t="s">
        <v>186</v>
      </c>
      <c r="F31" s="130" t="s">
        <v>187</v>
      </c>
      <c r="G31" s="152" t="s">
        <v>187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</row>
    <row r="32" spans="1:241" x14ac:dyDescent="0.2">
      <c r="A32" s="127"/>
      <c r="B32" s="128">
        <v>27</v>
      </c>
      <c r="C32" s="129" t="s">
        <v>128</v>
      </c>
      <c r="D32" s="130" t="s">
        <v>186</v>
      </c>
      <c r="E32" s="130" t="s">
        <v>187</v>
      </c>
      <c r="F32" s="130" t="s">
        <v>186</v>
      </c>
      <c r="G32" s="152" t="s">
        <v>187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</row>
    <row r="33" spans="1:241" x14ac:dyDescent="0.2">
      <c r="A33" s="127"/>
      <c r="B33" s="128">
        <v>28</v>
      </c>
      <c r="C33" s="129" t="s">
        <v>106</v>
      </c>
      <c r="D33" s="130" t="s">
        <v>186</v>
      </c>
      <c r="E33" s="130" t="s">
        <v>187</v>
      </c>
      <c r="F33" s="130" t="s">
        <v>186</v>
      </c>
      <c r="G33" s="152" t="s">
        <v>187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</row>
    <row r="34" spans="1:241" x14ac:dyDescent="0.2">
      <c r="A34" s="127"/>
      <c r="B34" s="128">
        <v>29</v>
      </c>
      <c r="C34" s="129" t="s">
        <v>107</v>
      </c>
      <c r="D34" s="130" t="s">
        <v>186</v>
      </c>
      <c r="E34" s="130" t="s">
        <v>187</v>
      </c>
      <c r="F34" s="130" t="s">
        <v>186</v>
      </c>
      <c r="G34" s="152" t="s">
        <v>187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</row>
    <row r="35" spans="1:241" x14ac:dyDescent="0.2">
      <c r="A35" s="127"/>
      <c r="B35" s="128">
        <v>30</v>
      </c>
      <c r="C35" s="129" t="s">
        <v>108</v>
      </c>
      <c r="D35" s="130" t="s">
        <v>186</v>
      </c>
      <c r="E35" s="130" t="s">
        <v>187</v>
      </c>
      <c r="F35" s="130" t="s">
        <v>186</v>
      </c>
      <c r="G35" s="152" t="s">
        <v>187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</row>
    <row r="36" spans="1:241" x14ac:dyDescent="0.2">
      <c r="A36" s="127"/>
      <c r="B36" s="128">
        <v>31</v>
      </c>
      <c r="C36" s="129" t="s">
        <v>109</v>
      </c>
      <c r="D36" s="130" t="s">
        <v>186</v>
      </c>
      <c r="E36" s="130" t="s">
        <v>187</v>
      </c>
      <c r="F36" s="130" t="s">
        <v>186</v>
      </c>
      <c r="G36" s="152" t="s">
        <v>187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</row>
    <row r="37" spans="1:241" x14ac:dyDescent="0.2">
      <c r="A37" s="127"/>
      <c r="B37" s="128">
        <v>32</v>
      </c>
      <c r="C37" s="129" t="s">
        <v>110</v>
      </c>
      <c r="D37" s="130" t="s">
        <v>186</v>
      </c>
      <c r="E37" s="130" t="s">
        <v>186</v>
      </c>
      <c r="F37" s="130" t="s">
        <v>187</v>
      </c>
      <c r="G37" s="152" t="s">
        <v>187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</row>
    <row r="38" spans="1:241" x14ac:dyDescent="0.2">
      <c r="A38" s="127"/>
      <c r="B38" s="128">
        <v>33</v>
      </c>
      <c r="C38" s="129" t="s">
        <v>111</v>
      </c>
      <c r="D38" s="130" t="s">
        <v>186</v>
      </c>
      <c r="E38" s="130" t="s">
        <v>186</v>
      </c>
      <c r="F38" s="130" t="s">
        <v>187</v>
      </c>
      <c r="G38" s="152" t="s">
        <v>187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</row>
    <row r="39" spans="1:241" x14ac:dyDescent="0.2">
      <c r="A39" s="127"/>
      <c r="B39" s="128">
        <v>34</v>
      </c>
      <c r="C39" s="129" t="s">
        <v>112</v>
      </c>
      <c r="D39" s="130" t="s">
        <v>186</v>
      </c>
      <c r="E39" s="130" t="s">
        <v>187</v>
      </c>
      <c r="F39" s="130" t="s">
        <v>186</v>
      </c>
      <c r="G39" s="152" t="s">
        <v>187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</row>
    <row r="40" spans="1:241" x14ac:dyDescent="0.2">
      <c r="A40" s="127"/>
      <c r="B40" s="128">
        <v>35</v>
      </c>
      <c r="C40" s="129" t="s">
        <v>130</v>
      </c>
      <c r="D40" s="130" t="s">
        <v>187</v>
      </c>
      <c r="E40" s="130" t="s">
        <v>187</v>
      </c>
      <c r="F40" s="130" t="s">
        <v>187</v>
      </c>
      <c r="G40" s="152" t="s">
        <v>187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</row>
    <row r="41" spans="1:241" x14ac:dyDescent="0.2">
      <c r="A41" s="127"/>
      <c r="B41" s="128">
        <v>36</v>
      </c>
      <c r="C41" s="129" t="s">
        <v>113</v>
      </c>
      <c r="D41" s="130" t="s">
        <v>187</v>
      </c>
      <c r="E41" s="130" t="s">
        <v>187</v>
      </c>
      <c r="F41" s="130" t="s">
        <v>187</v>
      </c>
      <c r="G41" s="152" t="s">
        <v>187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</row>
    <row r="42" spans="1:241" x14ac:dyDescent="0.2">
      <c r="A42" s="127"/>
      <c r="B42" s="128">
        <v>37</v>
      </c>
      <c r="C42" s="129" t="s">
        <v>114</v>
      </c>
      <c r="D42" s="130" t="s">
        <v>187</v>
      </c>
      <c r="E42" s="130" t="s">
        <v>187</v>
      </c>
      <c r="F42" s="130" t="s">
        <v>187</v>
      </c>
      <c r="G42" s="152" t="s">
        <v>187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</row>
    <row r="43" spans="1:241" x14ac:dyDescent="0.2">
      <c r="A43" s="127"/>
      <c r="B43" s="128">
        <v>38</v>
      </c>
      <c r="C43" s="129" t="s">
        <v>115</v>
      </c>
      <c r="D43" s="130" t="s">
        <v>187</v>
      </c>
      <c r="E43" s="130" t="s">
        <v>187</v>
      </c>
      <c r="F43" s="130" t="s">
        <v>187</v>
      </c>
      <c r="G43" s="152" t="s">
        <v>187</v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</row>
    <row r="44" spans="1:241" x14ac:dyDescent="0.2">
      <c r="A44" s="127"/>
      <c r="B44" s="128">
        <v>39</v>
      </c>
      <c r="C44" s="129" t="s">
        <v>131</v>
      </c>
      <c r="D44" s="130" t="s">
        <v>187</v>
      </c>
      <c r="E44" s="130" t="s">
        <v>187</v>
      </c>
      <c r="F44" s="130" t="s">
        <v>187</v>
      </c>
      <c r="G44" s="152" t="s">
        <v>187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</row>
    <row r="45" spans="1:241" x14ac:dyDescent="0.2">
      <c r="A45" s="127"/>
      <c r="B45" s="128">
        <v>40</v>
      </c>
      <c r="C45" s="129" t="s">
        <v>116</v>
      </c>
      <c r="D45" s="130" t="s">
        <v>186</v>
      </c>
      <c r="E45" s="130" t="s">
        <v>186</v>
      </c>
      <c r="F45" s="130" t="s">
        <v>187</v>
      </c>
      <c r="G45" s="152" t="s">
        <v>187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</row>
    <row r="46" spans="1:241" x14ac:dyDescent="0.2">
      <c r="A46" s="127"/>
      <c r="B46" s="128">
        <v>41</v>
      </c>
      <c r="C46" s="129" t="s">
        <v>117</v>
      </c>
      <c r="D46" s="130" t="s">
        <v>187</v>
      </c>
      <c r="E46" s="130" t="s">
        <v>187</v>
      </c>
      <c r="F46" s="130" t="s">
        <v>187</v>
      </c>
      <c r="G46" s="152" t="s">
        <v>187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</row>
    <row r="47" spans="1:241" x14ac:dyDescent="0.2">
      <c r="A47" s="127"/>
      <c r="B47" s="128">
        <v>42</v>
      </c>
      <c r="C47" s="131" t="s">
        <v>179</v>
      </c>
      <c r="D47" s="130" t="s">
        <v>186</v>
      </c>
      <c r="E47" s="130" t="s">
        <v>187</v>
      </c>
      <c r="F47" s="130" t="s">
        <v>186</v>
      </c>
      <c r="G47" s="152" t="s">
        <v>187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</row>
    <row r="48" spans="1:241" x14ac:dyDescent="0.2">
      <c r="A48" s="127"/>
      <c r="B48" s="128">
        <v>43</v>
      </c>
      <c r="C48" s="131" t="s">
        <v>118</v>
      </c>
      <c r="D48" s="130" t="s">
        <v>186</v>
      </c>
      <c r="E48" s="130" t="s">
        <v>187</v>
      </c>
      <c r="F48" s="130" t="s">
        <v>187</v>
      </c>
      <c r="G48" s="152" t="s">
        <v>186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</row>
    <row r="49" spans="1:241" s="120" customFormat="1" ht="14.25" x14ac:dyDescent="0.15">
      <c r="A49" s="121"/>
      <c r="B49" s="128">
        <v>44</v>
      </c>
      <c r="C49" s="131" t="s">
        <v>129</v>
      </c>
      <c r="D49" s="130" t="s">
        <v>186</v>
      </c>
      <c r="E49" s="130" t="s">
        <v>187</v>
      </c>
      <c r="F49" s="130" t="s">
        <v>187</v>
      </c>
      <c r="G49" s="152" t="s">
        <v>186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</row>
    <row r="50" spans="1:241" s="120" customFormat="1" ht="14.25" x14ac:dyDescent="0.15">
      <c r="A50" s="121"/>
      <c r="B50" s="128">
        <v>45</v>
      </c>
      <c r="C50" s="131" t="s">
        <v>134</v>
      </c>
      <c r="D50" s="130" t="s">
        <v>187</v>
      </c>
      <c r="E50" s="130" t="s">
        <v>187</v>
      </c>
      <c r="F50" s="130" t="s">
        <v>187</v>
      </c>
      <c r="G50" s="152" t="s">
        <v>187</v>
      </c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</row>
    <row r="51" spans="1:241" s="120" customFormat="1" ht="14.25" x14ac:dyDescent="0.15">
      <c r="A51" s="121"/>
      <c r="B51" s="128">
        <v>46</v>
      </c>
      <c r="C51" s="131" t="s">
        <v>182</v>
      </c>
      <c r="D51" s="130" t="s">
        <v>187</v>
      </c>
      <c r="E51" s="130" t="s">
        <v>187</v>
      </c>
      <c r="F51" s="130" t="s">
        <v>187</v>
      </c>
      <c r="G51" s="152" t="s">
        <v>187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</row>
    <row r="52" spans="1:241" s="120" customFormat="1" thickBot="1" x14ac:dyDescent="0.2">
      <c r="A52" s="121"/>
      <c r="B52" s="132"/>
      <c r="C52" s="133" t="s">
        <v>2</v>
      </c>
      <c r="D52" s="90">
        <f>COUNTIF(D6:D51,"○")</f>
        <v>26</v>
      </c>
      <c r="E52" s="90">
        <f>COUNTIF(E6:E51,"○")</f>
        <v>9</v>
      </c>
      <c r="F52" s="90">
        <f>COUNTIF(F6:F51,"○")</f>
        <v>10</v>
      </c>
      <c r="G52" s="91">
        <f>COUNTIF(G6:G51,"○")</f>
        <v>7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</row>
    <row r="53" spans="1:241" s="120" customFormat="1" ht="17.25" x14ac:dyDescent="0.2">
      <c r="A53" s="121"/>
      <c r="B53" s="134"/>
      <c r="C53" s="121"/>
      <c r="D53" s="135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</row>
    <row r="54" spans="1:241" s="120" customFormat="1" ht="15.95" customHeight="1" x14ac:dyDescent="0.15">
      <c r="A54" s="121"/>
      <c r="B54" s="121"/>
      <c r="C54" s="121"/>
      <c r="D54" s="136"/>
      <c r="E54" s="124"/>
      <c r="F54" s="124"/>
      <c r="G54" s="124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</row>
    <row r="55" spans="1:241" s="120" customFormat="1" ht="17.25" x14ac:dyDescent="0.2">
      <c r="A55" s="121"/>
      <c r="B55" s="121"/>
      <c r="C55" s="134"/>
      <c r="D55" s="136"/>
      <c r="E55" s="124"/>
      <c r="F55" s="124"/>
      <c r="G55" s="124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</row>
    <row r="56" spans="1:241" s="120" customFormat="1" ht="14.25" x14ac:dyDescent="0.15">
      <c r="A56" s="121"/>
      <c r="B56" s="121"/>
      <c r="C56" s="121"/>
      <c r="D56" s="136"/>
      <c r="E56" s="124"/>
      <c r="F56" s="124"/>
      <c r="G56" s="124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</row>
    <row r="57" spans="1:241" s="120" customFormat="1" ht="14.25" x14ac:dyDescent="0.15">
      <c r="A57" s="121"/>
      <c r="D57" s="136"/>
      <c r="E57" s="124"/>
      <c r="F57" s="124"/>
      <c r="G57" s="124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</row>
    <row r="58" spans="1:241" s="120" customFormat="1" ht="14.25" x14ac:dyDescent="0.15">
      <c r="A58" s="121"/>
      <c r="B58" s="121"/>
      <c r="C58" s="121"/>
      <c r="D58" s="136"/>
      <c r="E58" s="124"/>
      <c r="F58" s="124"/>
      <c r="G58" s="124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</row>
    <row r="59" spans="1:241" s="120" customFormat="1" ht="14.25" x14ac:dyDescent="0.15">
      <c r="A59" s="121"/>
      <c r="B59" s="121"/>
      <c r="C59" s="121"/>
      <c r="D59" s="136"/>
      <c r="E59" s="124"/>
      <c r="F59" s="124"/>
      <c r="G59" s="124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</row>
    <row r="60" spans="1:241" s="120" customFormat="1" ht="14.25" x14ac:dyDescent="0.15">
      <c r="A60" s="121"/>
      <c r="B60" s="121"/>
      <c r="C60" s="121"/>
      <c r="D60" s="136"/>
      <c r="E60" s="124"/>
      <c r="F60" s="124"/>
      <c r="G60" s="124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</row>
    <row r="61" spans="1:241" s="120" customFormat="1" ht="14.25" x14ac:dyDescent="0.15">
      <c r="A61" s="121"/>
      <c r="B61" s="121"/>
      <c r="C61" s="121"/>
      <c r="D61" s="136"/>
      <c r="E61" s="124"/>
      <c r="F61" s="124"/>
      <c r="G61" s="124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</row>
    <row r="62" spans="1:241" s="120" customFormat="1" ht="14.25" x14ac:dyDescent="0.15">
      <c r="A62" s="121"/>
      <c r="B62" s="121"/>
      <c r="C62" s="121"/>
      <c r="D62" s="136"/>
      <c r="E62" s="124"/>
      <c r="F62" s="124"/>
      <c r="G62" s="124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</row>
    <row r="63" spans="1:241" s="120" customFormat="1" ht="14.25" x14ac:dyDescent="0.15">
      <c r="A63" s="121"/>
      <c r="B63" s="121"/>
      <c r="C63" s="121"/>
      <c r="D63" s="136"/>
      <c r="E63" s="124"/>
      <c r="F63" s="124"/>
      <c r="G63" s="124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</row>
    <row r="64" spans="1:241" s="120" customFormat="1" ht="14.25" x14ac:dyDescent="0.15">
      <c r="A64" s="121"/>
      <c r="B64" s="121"/>
      <c r="C64" s="121"/>
      <c r="D64" s="136"/>
      <c r="E64" s="124"/>
      <c r="F64" s="124"/>
      <c r="G64" s="124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</row>
    <row r="65" spans="1:241" s="120" customFormat="1" ht="14.25" x14ac:dyDescent="0.15">
      <c r="A65" s="121"/>
      <c r="B65" s="121"/>
      <c r="C65" s="121"/>
      <c r="D65" s="136"/>
      <c r="E65" s="124"/>
      <c r="F65" s="124"/>
      <c r="G65" s="124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</row>
    <row r="66" spans="1:241" s="120" customFormat="1" ht="14.25" x14ac:dyDescent="0.15">
      <c r="A66" s="121"/>
      <c r="B66" s="121"/>
      <c r="C66" s="121"/>
      <c r="D66" s="136"/>
      <c r="E66" s="124"/>
      <c r="F66" s="124"/>
      <c r="G66" s="124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</row>
    <row r="67" spans="1:241" s="120" customFormat="1" ht="14.25" x14ac:dyDescent="0.15">
      <c r="A67" s="121"/>
      <c r="B67" s="121"/>
      <c r="C67" s="121"/>
      <c r="D67" s="136"/>
      <c r="E67" s="124"/>
      <c r="F67" s="124"/>
      <c r="G67" s="124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</row>
    <row r="68" spans="1:241" s="120" customFormat="1" ht="14.25" x14ac:dyDescent="0.15">
      <c r="A68" s="121"/>
      <c r="B68" s="121"/>
      <c r="C68" s="121"/>
      <c r="D68" s="136"/>
      <c r="E68" s="124"/>
      <c r="F68" s="124"/>
      <c r="G68" s="124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</row>
    <row r="69" spans="1:241" s="120" customFormat="1" ht="14.25" x14ac:dyDescent="0.15">
      <c r="A69" s="121"/>
      <c r="B69" s="121"/>
      <c r="C69" s="121"/>
      <c r="D69" s="136"/>
      <c r="E69" s="124"/>
      <c r="F69" s="124"/>
      <c r="G69" s="124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</row>
    <row r="70" spans="1:241" s="120" customFormat="1" ht="14.25" x14ac:dyDescent="0.15">
      <c r="A70" s="121"/>
      <c r="B70" s="121"/>
      <c r="C70" s="121"/>
      <c r="D70" s="136"/>
      <c r="E70" s="124"/>
      <c r="F70" s="124"/>
      <c r="G70" s="124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</row>
    <row r="71" spans="1:241" s="120" customFormat="1" ht="14.25" x14ac:dyDescent="0.15">
      <c r="A71" s="121"/>
      <c r="B71" s="121"/>
      <c r="C71" s="121"/>
      <c r="D71" s="136"/>
      <c r="E71" s="124"/>
      <c r="F71" s="124"/>
      <c r="G71" s="124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</row>
    <row r="72" spans="1:241" s="120" customFormat="1" ht="14.25" x14ac:dyDescent="0.15">
      <c r="A72" s="121"/>
      <c r="B72" s="121"/>
      <c r="C72" s="121"/>
      <c r="D72" s="136"/>
      <c r="E72" s="124"/>
      <c r="F72" s="124"/>
      <c r="G72" s="124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</row>
    <row r="73" spans="1:241" s="120" customFormat="1" ht="14.25" x14ac:dyDescent="0.15">
      <c r="A73" s="121"/>
      <c r="B73" s="121"/>
      <c r="C73" s="121"/>
      <c r="D73" s="136"/>
      <c r="E73" s="124"/>
      <c r="F73" s="124"/>
      <c r="G73" s="124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</row>
    <row r="74" spans="1:241" s="120" customFormat="1" ht="14.25" x14ac:dyDescent="0.15">
      <c r="A74" s="121"/>
      <c r="B74" s="121"/>
      <c r="C74" s="121"/>
      <c r="D74" s="136"/>
      <c r="E74" s="124"/>
      <c r="F74" s="124"/>
      <c r="G74" s="124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</row>
    <row r="75" spans="1:241" s="120" customFormat="1" ht="14.25" x14ac:dyDescent="0.15">
      <c r="A75" s="121"/>
      <c r="B75" s="121"/>
      <c r="C75" s="121"/>
      <c r="D75" s="136"/>
      <c r="E75" s="124"/>
      <c r="F75" s="124"/>
      <c r="G75" s="124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</row>
    <row r="76" spans="1:241" s="120" customFormat="1" ht="14.25" x14ac:dyDescent="0.15">
      <c r="A76" s="121"/>
      <c r="B76" s="121"/>
      <c r="C76" s="121"/>
      <c r="D76" s="136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</row>
    <row r="77" spans="1:241" s="120" customFormat="1" ht="14.25" x14ac:dyDescent="0.15">
      <c r="A77" s="121"/>
      <c r="B77" s="121"/>
      <c r="C77" s="121"/>
      <c r="D77" s="136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1"/>
      <c r="IE77" s="121"/>
      <c r="IF77" s="121"/>
      <c r="IG77" s="121"/>
    </row>
    <row r="78" spans="1:241" s="120" customFormat="1" ht="14.25" x14ac:dyDescent="0.15">
      <c r="A78" s="121"/>
      <c r="B78" s="121"/>
      <c r="C78" s="121"/>
      <c r="D78" s="136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1"/>
      <c r="IE78" s="121"/>
      <c r="IF78" s="121"/>
      <c r="IG78" s="121"/>
    </row>
    <row r="79" spans="1:241" s="120" customFormat="1" ht="14.25" x14ac:dyDescent="0.15">
      <c r="A79" s="121"/>
      <c r="B79" s="121"/>
      <c r="C79" s="121"/>
      <c r="D79" s="136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</row>
    <row r="80" spans="1:241" s="120" customFormat="1" ht="14.25" x14ac:dyDescent="0.15">
      <c r="A80" s="121"/>
      <c r="B80" s="121"/>
      <c r="C80" s="121"/>
      <c r="D80" s="136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</row>
    <row r="81" spans="1:241" s="120" customFormat="1" ht="14.25" x14ac:dyDescent="0.15">
      <c r="A81" s="121"/>
      <c r="B81" s="121"/>
      <c r="C81" s="121"/>
      <c r="D81" s="136"/>
      <c r="E81" s="124"/>
      <c r="F81" s="124"/>
      <c r="G81" s="124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</row>
    <row r="82" spans="1:241" s="120" customFormat="1" ht="14.25" x14ac:dyDescent="0.15">
      <c r="A82" s="121"/>
      <c r="B82" s="121"/>
      <c r="C82" s="121"/>
      <c r="D82" s="136"/>
      <c r="E82" s="124"/>
      <c r="F82" s="124"/>
      <c r="G82" s="124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</row>
    <row r="83" spans="1:241" s="120" customFormat="1" ht="14.25" x14ac:dyDescent="0.15">
      <c r="A83" s="121"/>
      <c r="B83" s="121"/>
      <c r="C83" s="121"/>
      <c r="D83" s="136"/>
      <c r="E83" s="124"/>
      <c r="F83" s="124"/>
      <c r="G83" s="124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</row>
    <row r="84" spans="1:241" s="120" customFormat="1" ht="14.25" x14ac:dyDescent="0.15">
      <c r="A84" s="121"/>
      <c r="B84" s="121"/>
      <c r="C84" s="121"/>
      <c r="D84" s="136"/>
      <c r="E84" s="124"/>
      <c r="F84" s="124"/>
      <c r="G84" s="124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1"/>
      <c r="HP84" s="121"/>
      <c r="HQ84" s="121"/>
      <c r="HR84" s="121"/>
      <c r="HS84" s="121"/>
      <c r="HT84" s="121"/>
      <c r="HU84" s="121"/>
      <c r="HV84" s="121"/>
      <c r="HW84" s="121"/>
      <c r="HX84" s="121"/>
      <c r="HY84" s="121"/>
      <c r="HZ84" s="121"/>
      <c r="IA84" s="121"/>
      <c r="IB84" s="121"/>
      <c r="IC84" s="121"/>
      <c r="ID84" s="121"/>
      <c r="IE84" s="121"/>
      <c r="IF84" s="121"/>
      <c r="IG84" s="121"/>
    </row>
    <row r="85" spans="1:241" s="120" customFormat="1" ht="14.25" x14ac:dyDescent="0.15">
      <c r="A85" s="121"/>
      <c r="B85" s="121"/>
      <c r="C85" s="121"/>
      <c r="D85" s="136"/>
      <c r="E85" s="124"/>
      <c r="F85" s="124"/>
      <c r="G85" s="124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</row>
    <row r="86" spans="1:241" s="120" customFormat="1" ht="14.25" x14ac:dyDescent="0.15">
      <c r="A86" s="121"/>
      <c r="B86" s="121"/>
      <c r="C86" s="121"/>
      <c r="D86" s="136"/>
      <c r="E86" s="124"/>
      <c r="F86" s="124"/>
      <c r="G86" s="124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</row>
    <row r="87" spans="1:241" s="120" customFormat="1" ht="14.25" x14ac:dyDescent="0.15">
      <c r="A87" s="121"/>
      <c r="B87" s="121"/>
      <c r="C87" s="121"/>
      <c r="D87" s="136"/>
      <c r="E87" s="124"/>
      <c r="F87" s="124"/>
      <c r="G87" s="124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</row>
    <row r="88" spans="1:241" s="120" customFormat="1" ht="14.25" x14ac:dyDescent="0.15">
      <c r="A88" s="121"/>
      <c r="B88" s="121"/>
      <c r="C88" s="121"/>
      <c r="D88" s="136"/>
      <c r="E88" s="124"/>
      <c r="F88" s="124"/>
      <c r="G88" s="124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</row>
    <row r="89" spans="1:241" s="120" customFormat="1" ht="14.25" x14ac:dyDescent="0.15">
      <c r="A89" s="121"/>
      <c r="B89" s="121"/>
      <c r="C89" s="121"/>
      <c r="D89" s="136"/>
      <c r="E89" s="124"/>
      <c r="F89" s="124"/>
      <c r="G89" s="124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</row>
    <row r="90" spans="1:241" s="120" customFormat="1" ht="14.25" x14ac:dyDescent="0.15">
      <c r="A90" s="121"/>
      <c r="B90" s="121"/>
      <c r="C90" s="121"/>
      <c r="D90" s="136"/>
      <c r="E90" s="124"/>
      <c r="F90" s="124"/>
      <c r="G90" s="124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</row>
    <row r="91" spans="1:241" s="120" customFormat="1" ht="14.25" x14ac:dyDescent="0.15">
      <c r="A91" s="121"/>
      <c r="B91" s="121"/>
      <c r="C91" s="121"/>
      <c r="D91" s="136"/>
      <c r="E91" s="124"/>
      <c r="F91" s="124"/>
      <c r="G91" s="124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  <c r="HV91" s="121"/>
      <c r="HW91" s="121"/>
      <c r="HX91" s="121"/>
      <c r="HY91" s="121"/>
      <c r="HZ91" s="121"/>
      <c r="IA91" s="121"/>
      <c r="IB91" s="121"/>
      <c r="IC91" s="121"/>
      <c r="ID91" s="121"/>
      <c r="IE91" s="121"/>
      <c r="IF91" s="121"/>
      <c r="IG91" s="121"/>
    </row>
    <row r="92" spans="1:241" s="120" customFormat="1" ht="14.25" x14ac:dyDescent="0.15">
      <c r="A92" s="121"/>
      <c r="B92" s="121"/>
      <c r="C92" s="121"/>
      <c r="D92" s="136"/>
      <c r="E92" s="124"/>
      <c r="F92" s="124"/>
      <c r="G92" s="124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</row>
    <row r="93" spans="1:241" s="120" customFormat="1" ht="14.25" x14ac:dyDescent="0.15">
      <c r="A93" s="121"/>
      <c r="B93" s="121"/>
      <c r="C93" s="121"/>
      <c r="D93" s="136"/>
      <c r="E93" s="124"/>
      <c r="F93" s="124"/>
      <c r="G93" s="124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</row>
    <row r="94" spans="1:241" s="120" customFormat="1" ht="14.25" x14ac:dyDescent="0.15">
      <c r="A94" s="121"/>
      <c r="B94" s="121"/>
      <c r="C94" s="121"/>
      <c r="D94" s="136"/>
      <c r="E94" s="124"/>
      <c r="F94" s="124"/>
      <c r="G94" s="124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</row>
    <row r="95" spans="1:241" s="120" customFormat="1" ht="14.25" x14ac:dyDescent="0.15">
      <c r="A95" s="121"/>
      <c r="B95" s="121"/>
      <c r="C95" s="121"/>
      <c r="D95" s="136"/>
      <c r="E95" s="124"/>
      <c r="F95" s="124"/>
      <c r="G95" s="124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  <c r="HV95" s="121"/>
      <c r="HW95" s="121"/>
      <c r="HX95" s="121"/>
      <c r="HY95" s="121"/>
      <c r="HZ95" s="121"/>
      <c r="IA95" s="121"/>
      <c r="IB95" s="121"/>
      <c r="IC95" s="121"/>
      <c r="ID95" s="121"/>
      <c r="IE95" s="121"/>
      <c r="IF95" s="121"/>
      <c r="IG95" s="121"/>
    </row>
    <row r="96" spans="1:241" s="120" customFormat="1" ht="14.25" x14ac:dyDescent="0.15">
      <c r="A96" s="121"/>
      <c r="B96" s="121"/>
      <c r="C96" s="121"/>
      <c r="D96" s="136"/>
      <c r="E96" s="124"/>
      <c r="F96" s="124"/>
      <c r="G96" s="124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</row>
    <row r="97" spans="1:241" s="120" customFormat="1" ht="14.25" x14ac:dyDescent="0.15">
      <c r="A97" s="121"/>
      <c r="B97" s="121"/>
      <c r="C97" s="121"/>
      <c r="D97" s="136"/>
      <c r="E97" s="124"/>
      <c r="F97" s="124"/>
      <c r="G97" s="124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</row>
    <row r="98" spans="1:241" s="120" customFormat="1" ht="14.25" x14ac:dyDescent="0.15">
      <c r="A98" s="121"/>
      <c r="B98" s="121"/>
      <c r="C98" s="121"/>
      <c r="D98" s="136"/>
      <c r="E98" s="124"/>
      <c r="F98" s="124"/>
      <c r="G98" s="124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</row>
    <row r="99" spans="1:241" s="120" customFormat="1" ht="14.25" x14ac:dyDescent="0.15">
      <c r="A99" s="121"/>
      <c r="B99" s="121"/>
      <c r="C99" s="121"/>
      <c r="D99" s="136"/>
      <c r="E99" s="124"/>
      <c r="F99" s="124"/>
      <c r="G99" s="124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</row>
    <row r="100" spans="1:241" s="120" customFormat="1" ht="14.25" x14ac:dyDescent="0.15">
      <c r="A100" s="121"/>
      <c r="B100" s="121"/>
      <c r="C100" s="121"/>
      <c r="D100" s="136"/>
      <c r="E100" s="124"/>
      <c r="F100" s="124"/>
      <c r="G100" s="124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</row>
    <row r="101" spans="1:241" s="120" customFormat="1" ht="14.25" x14ac:dyDescent="0.15">
      <c r="A101" s="121"/>
      <c r="B101" s="121"/>
      <c r="C101" s="121"/>
      <c r="D101" s="136"/>
      <c r="E101" s="124"/>
      <c r="F101" s="124"/>
      <c r="G101" s="124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</row>
    <row r="102" spans="1:241" s="120" customFormat="1" ht="14.25" x14ac:dyDescent="0.15">
      <c r="A102" s="121"/>
      <c r="B102" s="121"/>
      <c r="C102" s="121"/>
      <c r="D102" s="136"/>
      <c r="E102" s="124"/>
      <c r="F102" s="124"/>
      <c r="G102" s="124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</row>
    <row r="103" spans="1:241" s="120" customFormat="1" ht="14.25" x14ac:dyDescent="0.15">
      <c r="A103" s="121"/>
      <c r="B103" s="121"/>
      <c r="C103" s="121"/>
      <c r="D103" s="136"/>
      <c r="E103" s="124"/>
      <c r="F103" s="124"/>
      <c r="G103" s="124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</row>
    <row r="104" spans="1:241" s="120" customFormat="1" ht="14.25" x14ac:dyDescent="0.15">
      <c r="A104" s="121"/>
      <c r="B104" s="121"/>
      <c r="C104" s="121"/>
      <c r="D104" s="136"/>
      <c r="E104" s="124"/>
      <c r="F104" s="124"/>
      <c r="G104" s="124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</row>
    <row r="105" spans="1:241" s="120" customFormat="1" ht="14.25" x14ac:dyDescent="0.15">
      <c r="A105" s="121"/>
      <c r="B105" s="121"/>
      <c r="C105" s="121"/>
      <c r="D105" s="136"/>
      <c r="E105" s="124"/>
      <c r="F105" s="124"/>
      <c r="G105" s="124"/>
      <c r="H105" s="121"/>
      <c r="I105" s="121"/>
      <c r="J105" s="121"/>
      <c r="K105" s="121"/>
      <c r="L105" s="121"/>
      <c r="M105" s="121"/>
    </row>
    <row r="106" spans="1:241" s="120" customFormat="1" ht="14.25" x14ac:dyDescent="0.15">
      <c r="D106" s="136"/>
      <c r="E106" s="124"/>
      <c r="F106" s="124"/>
      <c r="G106" s="124"/>
    </row>
    <row r="107" spans="1:241" s="120" customFormat="1" ht="14.25" x14ac:dyDescent="0.15">
      <c r="D107" s="136"/>
      <c r="E107" s="124"/>
      <c r="F107" s="124"/>
      <c r="G107" s="124"/>
    </row>
  </sheetData>
  <mergeCells count="4">
    <mergeCell ref="B1:N1"/>
    <mergeCell ref="B2:G2"/>
    <mergeCell ref="B4:C5"/>
    <mergeCell ref="D4:D5"/>
  </mergeCells>
  <phoneticPr fontId="2"/>
  <printOptions horizontalCentered="1"/>
  <pageMargins left="0.51181102362204722" right="0.51181102362204722" top="0.98425196850393704" bottom="0.51181102362204722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実施状況等</vt:lpstr>
      <vt:lpstr>給与月額別採用数</vt:lpstr>
      <vt:lpstr>【市町村】実施状況</vt:lpstr>
      <vt:lpstr>【一組等】実施状況</vt:lpstr>
      <vt:lpstr>【一組等】実施状況!Print_Area</vt:lpstr>
      <vt:lpstr>【市町村】実施状況!Print_Area</vt:lpstr>
      <vt:lpstr>実施状況等!Print_Area</vt:lpstr>
      <vt:lpstr>【一組等】実施状況!Print_Titles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藤﨑胤海</cp:lastModifiedBy>
  <cp:lastPrinted>2024-01-23T08:51:57Z</cp:lastPrinted>
  <dcterms:created xsi:type="dcterms:W3CDTF">2010-03-10T08:06:09Z</dcterms:created>
  <dcterms:modified xsi:type="dcterms:W3CDTF">2024-01-26T08:30:02Z</dcterms:modified>
</cp:coreProperties>
</file>