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8010" tabRatio="681" activeTab="0"/>
  </bookViews>
  <sheets>
    <sheet name="訪問介護（４級地）" sheetId="1" r:id="rId1"/>
    <sheet name="訪問介護（５級地）" sheetId="2" r:id="rId2"/>
    <sheet name="訪問介護（６級地）" sheetId="3" r:id="rId3"/>
    <sheet name="訪問介護（７級地）" sheetId="4" r:id="rId4"/>
    <sheet name="訪問介護（その他）" sheetId="5" r:id="rId5"/>
  </sheets>
  <definedNames>
    <definedName name="_xlnm.Print_Area" localSheetId="0">'訪問介護（４級地）'!$A$1:$H$55</definedName>
    <definedName name="_xlnm.Print_Area" localSheetId="1">'訪問介護（５級地）'!$A$1:$H$55</definedName>
    <definedName name="_xlnm.Print_Area" localSheetId="2">'訪問介護（６級地）'!$A$1:$H$55</definedName>
    <definedName name="_xlnm.Print_Area" localSheetId="3">'訪問介護（７級地）'!$A$1:$H$55</definedName>
    <definedName name="_xlnm.Print_Area" localSheetId="4">'訪問介護（その他）'!$A$1:$H$55</definedName>
  </definedNames>
  <calcPr fullCalcOnLoad="1"/>
</workbook>
</file>

<file path=xl/sharedStrings.xml><?xml version="1.0" encoding="utf-8"?>
<sst xmlns="http://schemas.openxmlformats.org/spreadsheetml/2006/main" count="546" uniqueCount="104">
  <si>
    <t>訪問介護費</t>
  </si>
  <si>
    <t>身体介護</t>
  </si>
  <si>
    <t>20分未満</t>
  </si>
  <si>
    <t>20分以上30分未満</t>
  </si>
  <si>
    <t>30分以上１時間未満</t>
  </si>
  <si>
    <t>１時間以上</t>
  </si>
  <si>
    <t>１時間を超えて30分を増すごとに</t>
  </si>
  <si>
    <t>生活援助</t>
  </si>
  <si>
    <t>20分以上45分未満</t>
  </si>
  <si>
    <t>45分以上</t>
  </si>
  <si>
    <r>
      <t xml:space="preserve">通院等乗降介助
</t>
    </r>
    <r>
      <rPr>
        <sz val="8"/>
        <rFont val="ＭＳ Ｐ明朝"/>
        <family val="1"/>
      </rPr>
      <t>※届出がある場合に算定</t>
    </r>
  </si>
  <si>
    <t>１回につき</t>
  </si>
  <si>
    <t>身体介護と生活援助が混在する場合（身体介護の基本利用料に右の料金を加算）</t>
  </si>
  <si>
    <t>生活援助２０分以上</t>
  </si>
  <si>
    <t>生活援助４５分以上</t>
  </si>
  <si>
    <t>生活援助７０分以上</t>
  </si>
  <si>
    <r>
      <t>＊　夜間（</t>
    </r>
    <r>
      <rPr>
        <sz val="10"/>
        <rFont val="Century"/>
        <family val="1"/>
      </rPr>
      <t>18:00</t>
    </r>
    <r>
      <rPr>
        <sz val="10"/>
        <rFont val="ＭＳ 明朝"/>
        <family val="1"/>
      </rPr>
      <t>～</t>
    </r>
    <r>
      <rPr>
        <sz val="10"/>
        <rFont val="Century"/>
        <family val="1"/>
      </rPr>
      <t>22:00</t>
    </r>
    <r>
      <rPr>
        <sz val="10"/>
        <rFont val="ＭＳ 明朝"/>
        <family val="1"/>
      </rPr>
      <t>）又は早朝（</t>
    </r>
    <r>
      <rPr>
        <sz val="10"/>
        <rFont val="Century"/>
        <family val="1"/>
      </rPr>
      <t>6:00</t>
    </r>
    <r>
      <rPr>
        <sz val="10"/>
        <rFont val="ＭＳ 明朝"/>
        <family val="1"/>
      </rPr>
      <t>～</t>
    </r>
    <r>
      <rPr>
        <sz val="10"/>
        <rFont val="Century"/>
        <family val="1"/>
      </rPr>
      <t>8:00</t>
    </r>
    <r>
      <rPr>
        <sz val="10"/>
        <rFont val="ＭＳ 明朝"/>
        <family val="1"/>
      </rPr>
      <t>）の場合　</t>
    </r>
    <r>
      <rPr>
        <sz val="10"/>
        <rFont val="Century"/>
        <family val="1"/>
      </rPr>
      <t xml:space="preserve">             </t>
    </r>
  </si>
  <si>
    <t>上記単位数の25％増</t>
  </si>
  <si>
    <r>
      <t>＊　深夜（</t>
    </r>
    <r>
      <rPr>
        <sz val="10"/>
        <rFont val="Century"/>
        <family val="1"/>
      </rPr>
      <t>22:00</t>
    </r>
    <r>
      <rPr>
        <sz val="10"/>
        <rFont val="ＭＳ 明朝"/>
        <family val="1"/>
      </rPr>
      <t>～</t>
    </r>
    <r>
      <rPr>
        <sz val="10"/>
        <rFont val="Century"/>
        <family val="1"/>
      </rPr>
      <t>6:00</t>
    </r>
    <r>
      <rPr>
        <sz val="10"/>
        <rFont val="ＭＳ 明朝"/>
        <family val="1"/>
      </rPr>
      <t>）の場合　　　　　　　　　　　　　　　　　　</t>
    </r>
  </si>
  <si>
    <t>上記単位数の50％増</t>
  </si>
  <si>
    <r>
      <t>＊　訪問介護員２名派遣の場合　　　　　　　　　　　　　　　　　　　　　　　</t>
    </r>
  </si>
  <si>
    <t>上記単位数　×　200/100　</t>
  </si>
  <si>
    <t>【その他加算】</t>
  </si>
  <si>
    <t>初回加算</t>
  </si>
  <si>
    <t>1月につき</t>
  </si>
  <si>
    <t>＋200</t>
  </si>
  <si>
    <t>緊急時訪問介護加算</t>
  </si>
  <si>
    <t>1回につき（身体介護について算定）</t>
  </si>
  <si>
    <t>＋100</t>
  </si>
  <si>
    <t>生活機能向上連携加算</t>
  </si>
  <si>
    <t>介護職員処遇改善加算</t>
  </si>
  <si>
    <t>要件</t>
  </si>
  <si>
    <t>加算（Ⅰ）</t>
  </si>
  <si>
    <t>加算（Ⅱ）</t>
  </si>
  <si>
    <t>加算（Ⅲ）</t>
  </si>
  <si>
    <t>(単位数)　　１単位</t>
  </si>
  <si>
    <t>10.70円</t>
  </si>
  <si>
    <t>費用額</t>
  </si>
  <si>
    <t>利用者負担額</t>
  </si>
  <si>
    <t>（10割）</t>
  </si>
  <si>
    <t>１割</t>
  </si>
  <si>
    <t>２割</t>
  </si>
  <si>
    <t>10.42円</t>
  </si>
  <si>
    <t>10.21円</t>
  </si>
  <si>
    <t>10.21円</t>
  </si>
  <si>
    <t>10円</t>
  </si>
  <si>
    <t>10円</t>
  </si>
  <si>
    <t>左の単位数×1単位の単価</t>
  </si>
  <si>
    <t>キャリアパス要件Ⅰ、キャリアパス要件Ⅱ、キャリアパス要件Ⅲ、職場環境等要件の全てを満たす対象事業者</t>
  </si>
  <si>
    <t>キャリアパス要件Ⅰ、キャリアパス要件Ⅱ及び職場環境等要件を全て満たす対象事業者</t>
  </si>
  <si>
    <t>キャリアパス要件Ⅰ又はキャリアパス要件Ⅱのどちらかを満たすことに加え、職場環境等要件を満たす対象事業者</t>
  </si>
  <si>
    <r>
      <t xml:space="preserve">介護報酬総単位数×１３．７％
</t>
    </r>
    <r>
      <rPr>
        <sz val="8"/>
        <rFont val="ＭＳ Ｐ明朝"/>
        <family val="1"/>
      </rPr>
      <t>※1単位未満の端数は四捨五入</t>
    </r>
  </si>
  <si>
    <r>
      <t xml:space="preserve">介護報酬総単位数×１０．０％
</t>
    </r>
    <r>
      <rPr>
        <sz val="8"/>
        <rFont val="ＭＳ Ｐ明朝"/>
        <family val="1"/>
      </rPr>
      <t>※1単位未満の端数は四捨五入</t>
    </r>
  </si>
  <si>
    <r>
      <t xml:space="preserve">介護報酬総単位数×５．５％
</t>
    </r>
    <r>
      <rPr>
        <sz val="8"/>
        <rFont val="ＭＳ Ｐ明朝"/>
        <family val="1"/>
      </rPr>
      <t>※1単位未満の端数は四捨五入</t>
    </r>
  </si>
  <si>
    <t>３割</t>
  </si>
  <si>
    <t>＋100</t>
  </si>
  <si>
    <t>＋２00</t>
  </si>
  <si>
    <t>＋２00</t>
  </si>
  <si>
    <t>（Ⅱ）　1月につき</t>
  </si>
  <si>
    <t>10.84円</t>
  </si>
  <si>
    <t>（Ⅰ）　１月につき</t>
  </si>
  <si>
    <t>利用料（10割）</t>
  </si>
  <si>
    <t>介護職員等特定処遇
改善加算</t>
  </si>
  <si>
    <t>加算（Ⅱ）</t>
  </si>
  <si>
    <t>認知症専門ケア加算</t>
  </si>
  <si>
    <t>＋3</t>
  </si>
  <si>
    <t>＋4</t>
  </si>
  <si>
    <r>
      <t xml:space="preserve">介護報酬総単位数×６．３％
</t>
    </r>
    <r>
      <rPr>
        <sz val="8"/>
        <rFont val="ＭＳ Ｐ明朝"/>
        <family val="1"/>
      </rPr>
      <t>※1単位未満の端数は四捨五入</t>
    </r>
  </si>
  <si>
    <r>
      <t xml:space="preserve">介護報酬総単位数×４．２％
</t>
    </r>
    <r>
      <rPr>
        <sz val="8"/>
        <rFont val="ＭＳ Ｐ明朝"/>
        <family val="1"/>
      </rPr>
      <t>※1単位未満の端数は四捨五入</t>
    </r>
  </si>
  <si>
    <r>
      <t>１月につき（利用者ごとに、当該月の介護報酬総単位数※について算定）　</t>
    </r>
    <r>
      <rPr>
        <sz val="10"/>
        <rFont val="ＭＳ Ｐ明朝"/>
        <family val="1"/>
      </rPr>
      <t>※基本サービス費＋各種加算・減算の単位数</t>
    </r>
  </si>
  <si>
    <t>（Ⅰ）　１日につき</t>
  </si>
  <si>
    <t>（Ⅱ）　1日につき</t>
  </si>
  <si>
    <t>処遇改善加算のいずれかを算定し、加算の職場環境要件、見える化要件及び介護福祉士の配置要件を満たす対象事業者</t>
  </si>
  <si>
    <t>処遇改善加算のいずれかを算定し、加算の職場環境要件及び見える化要件を満たす対象事業者</t>
  </si>
  <si>
    <t>要件</t>
  </si>
  <si>
    <t>処遇改善加算のいずれかを取得し、加算額の2/3以上を職員のベースアップ等に使用する対象事業者</t>
  </si>
  <si>
    <t>左の単位数×1単位の単価</t>
  </si>
  <si>
    <t>介護職員等ベースアップ等支援加算</t>
  </si>
  <si>
    <t>利用料（１０割）</t>
  </si>
  <si>
    <t>+82</t>
  </si>
  <si>
    <r>
      <t>１月につき（利用者ごとに、当該月の介護報酬総単位数※について算定）　</t>
    </r>
    <r>
      <rPr>
        <sz val="10"/>
        <rFont val="ＭＳ Ｐ明朝"/>
        <family val="1"/>
      </rPr>
      <t>※基本サービス費+各種加算・減算の単位数</t>
    </r>
  </si>
  <si>
    <r>
      <t xml:space="preserve">介護報酬総単位数×２．４％
</t>
    </r>
    <r>
      <rPr>
        <sz val="8"/>
        <rFont val="ＭＳ Ｐ明朝"/>
        <family val="1"/>
      </rPr>
      <t>※1単位未満の端数は四捨五入</t>
    </r>
  </si>
  <si>
    <t>注1）　介護職員処遇改善加算（Ⅳ）及び（Ⅴ）は令和３年３月末で廃止されたが、令和３年３月末時点で算定している事業所について
　　　は、令和４年３月末まで算定できる。
注2）　介護職員処遇改善加算、介護職員等特定処遇改善加算及び介護職員等ベースアップ等支援加算については、利用者ごとに、
　　　当該月の介護報酬総単位数について算定するものなので、「利用料」欄には具体的な数字は入れず、記載例のとおり記載のこと。</t>
  </si>
  <si>
    <t>口腔連携強化加算</t>
  </si>
  <si>
    <t>１月につき</t>
  </si>
  <si>
    <t>＋50</t>
  </si>
  <si>
    <r>
      <rPr>
        <b/>
        <sz val="18"/>
        <rFont val="ＭＳ Ｐゴシック"/>
        <family val="3"/>
      </rPr>
      <t xml:space="preserve">訪問介護事業所　料金表　（その他地域）
</t>
    </r>
    <r>
      <rPr>
        <b/>
        <sz val="11"/>
        <rFont val="ＭＳ Ｐゴシック"/>
        <family val="3"/>
      </rPr>
      <t>（秩父市、本庄市、嵐山町、小川町、ときがわ町、横瀬町、皆野町、長瀞町、小鹿野町、東秩父村、美里町、神川町、上里町）</t>
    </r>
  </si>
  <si>
    <r>
      <rPr>
        <b/>
        <sz val="18"/>
        <rFont val="ＭＳ Ｐゴシック"/>
        <family val="3"/>
      </rPr>
      <t xml:space="preserve">訪問介護事業所　料金表　（７級地）
</t>
    </r>
    <r>
      <rPr>
        <b/>
        <sz val="12"/>
        <rFont val="ＭＳ Ｐゴシック"/>
        <family val="3"/>
      </rPr>
      <t>（熊谷市、深谷市、日高市、毛呂山町、越生町、滑川町、川島町、吉見町、鳩山町、寄居町）</t>
    </r>
  </si>
  <si>
    <r>
      <t>注</t>
    </r>
    <r>
      <rPr>
        <sz val="10"/>
        <color indexed="8"/>
        <rFont val="ＭＳ 明朝"/>
        <family val="1"/>
      </rPr>
      <t>　同一建物減算に該当する場合（同一敷地内50人以上）　　　　　　　　　　　　　　　　　　　　　上記単位数の15％減</t>
    </r>
  </si>
  <si>
    <t>　</t>
  </si>
  <si>
    <r>
      <t>注</t>
    </r>
    <r>
      <rPr>
        <sz val="10"/>
        <color indexed="10"/>
        <rFont val="ＭＳ 明朝"/>
        <family val="1"/>
      </rPr>
      <t>　高齢者虐待防止措置未実施減算　　　　　　　　　　　　　　　　　　　　　　　　　　　　　　　上記単位数の 1％減</t>
    </r>
  </si>
  <si>
    <r>
      <t>注</t>
    </r>
    <r>
      <rPr>
        <sz val="10"/>
        <color indexed="10"/>
        <rFont val="ＭＳ 明朝"/>
        <family val="1"/>
      </rPr>
      <t>　業務継続計画未策定減算（業務継続計画未策定減算については令和７年４月１日から適用する。）　上記単位数の 1％減</t>
    </r>
  </si>
  <si>
    <r>
      <t>注</t>
    </r>
    <r>
      <rPr>
        <sz val="10"/>
        <color indexed="10"/>
        <rFont val="ＭＳ 明朝"/>
        <family val="1"/>
      </rPr>
      <t>　同一建物減算に該当する場合（同一敷地50人未満かつ前6月の提供総数の90％以上）　　　　　　　 上記単位数の12％減</t>
    </r>
  </si>
  <si>
    <r>
      <t>注</t>
    </r>
    <r>
      <rPr>
        <sz val="10"/>
        <color indexed="8"/>
        <rFont val="ＭＳ 明朝"/>
        <family val="1"/>
      </rPr>
      <t>　同一建物減算に該当する場合（同一敷地50人未満又は同一建物20人以上）　　　　　　　　　　　　上記単位数の10％減　　　　　　　　　　</t>
    </r>
  </si>
  <si>
    <r>
      <t>注</t>
    </r>
    <r>
      <rPr>
        <sz val="10"/>
        <rFont val="ＭＳ 明朝"/>
        <family val="1"/>
      </rPr>
      <t>　特定事業所加算（Ⅴ）を算定する場合　　　　　　　　　　　　　　　　　　　　　　　　　　　　上記単位数の 3％増</t>
    </r>
  </si>
  <si>
    <r>
      <t>注</t>
    </r>
    <r>
      <rPr>
        <sz val="10"/>
        <rFont val="ＭＳ 明朝"/>
        <family val="1"/>
      </rPr>
      <t xml:space="preserve">　特定事業所加算（Ⅳ）を算定する場合　　　　　　　　　　　　　　　　　　　　　　　　　　　　上記単位数の </t>
    </r>
    <r>
      <rPr>
        <sz val="10"/>
        <color indexed="10"/>
        <rFont val="ＭＳ 明朝"/>
        <family val="1"/>
      </rPr>
      <t>3</t>
    </r>
    <r>
      <rPr>
        <sz val="10"/>
        <rFont val="ＭＳ 明朝"/>
        <family val="1"/>
      </rPr>
      <t>％増</t>
    </r>
  </si>
  <si>
    <r>
      <t>注</t>
    </r>
    <r>
      <rPr>
        <sz val="10"/>
        <rFont val="ＭＳ 明朝"/>
        <family val="1"/>
      </rPr>
      <t>　特定事業所加算（Ⅲ）を算定する場合　　　　　　　　　　　　　　　　　　　　　　　　　　　　上記単位数の10％増　　　　　　</t>
    </r>
  </si>
  <si>
    <r>
      <t>注</t>
    </r>
    <r>
      <rPr>
        <sz val="10"/>
        <rFont val="ＭＳ 明朝"/>
        <family val="1"/>
      </rPr>
      <t>　特定事業所加算（Ⅱ）を算定する場合　　　　　　　　　　　　　　　　　　　　　　　　　　　　上記単位数の10％増　</t>
    </r>
  </si>
  <si>
    <r>
      <t>注　</t>
    </r>
    <r>
      <rPr>
        <sz val="10"/>
        <rFont val="ＭＳ 明朝"/>
        <family val="1"/>
      </rPr>
      <t>特定事業所加算（Ⅰ）を算定する場合　　　　　　　　　　　　　　　　　　　　　　　　　　　　上記単位数の20％増</t>
    </r>
    <r>
      <rPr>
        <sz val="10"/>
        <rFont val="HG創英角ﾎﾟｯﾌﾟ体"/>
        <family val="3"/>
      </rPr>
      <t>　　　</t>
    </r>
  </si>
  <si>
    <r>
      <rPr>
        <b/>
        <sz val="18"/>
        <rFont val="ＭＳ Ｐゴシック"/>
        <family val="3"/>
      </rPr>
      <t xml:space="preserve">訪問介護事業所　料金表　（４級地）
</t>
    </r>
    <r>
      <rPr>
        <b/>
        <sz val="12"/>
        <rFont val="ＭＳ Ｐゴシック"/>
        <family val="3"/>
      </rPr>
      <t>（朝霞市、志木市）</t>
    </r>
  </si>
  <si>
    <r>
      <rPr>
        <b/>
        <sz val="18"/>
        <rFont val="ＭＳ Ｐゴシック"/>
        <family val="3"/>
      </rPr>
      <t xml:space="preserve">訪問介護事業所　料金表　（５級地）
</t>
    </r>
    <r>
      <rPr>
        <b/>
        <sz val="12"/>
        <rFont val="ＭＳ Ｐゴシック"/>
        <family val="3"/>
      </rPr>
      <t>（</t>
    </r>
    <r>
      <rPr>
        <b/>
        <sz val="12"/>
        <color indexed="10"/>
        <rFont val="ＭＳ Ｐゴシック"/>
        <family val="3"/>
      </rPr>
      <t>草加市、戸田市、八潮市、</t>
    </r>
    <r>
      <rPr>
        <b/>
        <sz val="12"/>
        <rFont val="ＭＳ Ｐゴシック"/>
        <family val="3"/>
      </rPr>
      <t>新座市、ふじみ野市）</t>
    </r>
  </si>
  <si>
    <r>
      <rPr>
        <b/>
        <sz val="18"/>
        <rFont val="ＭＳ Ｐゴシック"/>
        <family val="3"/>
      </rPr>
      <t xml:space="preserve">訪問介護事業所　料金表　（６級地）
</t>
    </r>
    <r>
      <rPr>
        <b/>
        <sz val="10"/>
        <rFont val="ＭＳ Ｐゴシック"/>
        <family val="3"/>
      </rPr>
      <t>（行田市、所沢市、飯能市、加須市、東松山市、春日部市、狭山市、羽生市、鴻巣市、上尾市、蕨市、入間市、桶川市、久喜市、北本市、富士見市、三郷市、蓮田市、坂戸市、幸手市、鶴ヶ島市、吉川市、白岡市、伊奈町、三芳町、宮代町、杉戸町、松伏町）</t>
    </r>
  </si>
  <si>
    <t>単位数</t>
  </si>
  <si>
    <t>単位数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</si>
</sst>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\ "/>
    <numFmt numFmtId="177" formatCode="#,##0_ 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2"/>
      <name val="HG創英角ﾎﾟｯﾌﾟ体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HG創英角ﾎﾟｯﾌﾟ体"/>
      <family val="3"/>
    </font>
    <font>
      <sz val="10"/>
      <name val="ＭＳ 明朝"/>
      <family val="1"/>
    </font>
    <font>
      <sz val="10"/>
      <name val="Century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i/>
      <u val="double"/>
      <sz val="11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明朝"/>
      <family val="1"/>
    </font>
    <font>
      <b/>
      <u val="double"/>
      <sz val="11"/>
      <name val="ＭＳ Ｐゴシック"/>
      <family val="3"/>
    </font>
    <font>
      <sz val="10"/>
      <color indexed="10"/>
      <name val="ＭＳ 明朝"/>
      <family val="1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11"/>
      <color indexed="10"/>
      <name val="ＭＳ Ｐ明朝"/>
      <family val="1"/>
    </font>
    <font>
      <sz val="10"/>
      <color indexed="8"/>
      <name val="HG創英角ﾎﾟｯﾌﾟ体"/>
      <family val="3"/>
    </font>
    <font>
      <sz val="10"/>
      <color indexed="10"/>
      <name val="HG創英角ﾎﾟｯﾌﾟ体"/>
      <family val="3"/>
    </font>
    <font>
      <sz val="10.5"/>
      <color indexed="8"/>
      <name val="HG丸ｺﾞｼｯｸM-PRO"/>
      <family val="3"/>
    </font>
    <font>
      <b/>
      <u val="single"/>
      <sz val="10.5"/>
      <color indexed="8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8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0"/>
      <color rgb="FFFF0000"/>
      <name val="ＭＳ Ｐゴシック"/>
      <family val="3"/>
    </font>
    <font>
      <b/>
      <sz val="11"/>
      <color rgb="FFFF0000"/>
      <name val="ＭＳ Ｐ明朝"/>
      <family val="1"/>
    </font>
    <font>
      <sz val="10"/>
      <color theme="1"/>
      <name val="HG創英角ﾎﾟｯﾌﾟ体"/>
      <family val="3"/>
    </font>
    <font>
      <sz val="10"/>
      <color rgb="FFFF0000"/>
      <name val="HG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hair"/>
      <bottom style="hair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thin"/>
      <right style="hair"/>
      <top style="hair"/>
      <bottom style="double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double"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/>
      <top style="medium"/>
      <bottom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double"/>
      <bottom style="thin"/>
    </border>
    <border>
      <left style="thin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/>
      <top style="hair"/>
      <bottom/>
    </border>
    <border>
      <left style="hair"/>
      <right style="hair"/>
      <top style="hair"/>
      <bottom>
        <color indexed="63"/>
      </bottom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hair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53" fillId="0" borderId="0" applyFont="0" applyFill="0" applyBorder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justify"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176" fontId="0" fillId="33" borderId="16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0" xfId="0" applyFont="1" applyBorder="1" applyAlignment="1">
      <alignment vertical="center"/>
    </xf>
    <xf numFmtId="176" fontId="0" fillId="33" borderId="21" xfId="0" applyNumberFormat="1" applyFont="1" applyFill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left" vertical="center" wrapText="1" indent="2"/>
    </xf>
    <xf numFmtId="0" fontId="7" fillId="0" borderId="24" xfId="0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 indent="2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176" fontId="9" fillId="33" borderId="36" xfId="0" applyNumberFormat="1" applyFont="1" applyFill="1" applyBorder="1" applyAlignment="1">
      <alignment horizontal="right" vertical="center" wrapText="1"/>
    </xf>
    <xf numFmtId="176" fontId="9" fillId="33" borderId="37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176" fontId="9" fillId="33" borderId="39" xfId="0" applyNumberFormat="1" applyFont="1" applyFill="1" applyBorder="1" applyAlignment="1">
      <alignment horizontal="right" vertical="center" wrapText="1"/>
    </xf>
    <xf numFmtId="176" fontId="9" fillId="33" borderId="40" xfId="0" applyNumberFormat="1" applyFont="1" applyFill="1" applyBorder="1" applyAlignment="1">
      <alignment horizontal="right" vertical="center" wrapText="1"/>
    </xf>
    <xf numFmtId="176" fontId="9" fillId="33" borderId="41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vertical="center"/>
    </xf>
    <xf numFmtId="176" fontId="0" fillId="33" borderId="42" xfId="0" applyNumberFormat="1" applyFont="1" applyFill="1" applyBorder="1" applyAlignment="1">
      <alignment horizontal="right" vertical="center" wrapText="1"/>
    </xf>
    <xf numFmtId="176" fontId="9" fillId="33" borderId="43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49" fontId="20" fillId="0" borderId="20" xfId="0" applyNumberFormat="1" applyFont="1" applyBorder="1" applyAlignment="1">
      <alignment horizontal="right" vertical="center"/>
    </xf>
    <xf numFmtId="49" fontId="20" fillId="0" borderId="15" xfId="0" applyNumberFormat="1" applyFont="1" applyBorder="1" applyAlignment="1">
      <alignment horizontal="right" vertical="center"/>
    </xf>
    <xf numFmtId="49" fontId="20" fillId="0" borderId="13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vertical="center" wrapText="1"/>
    </xf>
    <xf numFmtId="0" fontId="7" fillId="0" borderId="44" xfId="0" applyFont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horizontal="right" vertical="center" wrapText="1"/>
    </xf>
    <xf numFmtId="176" fontId="9" fillId="0" borderId="44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/>
    </xf>
    <xf numFmtId="0" fontId="8" fillId="0" borderId="19" xfId="0" applyFont="1" applyBorder="1" applyAlignment="1">
      <alignment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left" vertical="center" wrapText="1" indent="2"/>
    </xf>
    <xf numFmtId="0" fontId="70" fillId="0" borderId="13" xfId="0" applyFont="1" applyBorder="1" applyAlignment="1">
      <alignment vertical="center"/>
    </xf>
    <xf numFmtId="0" fontId="70" fillId="0" borderId="47" xfId="0" applyFont="1" applyBorder="1" applyAlignment="1">
      <alignment vertical="center"/>
    </xf>
    <xf numFmtId="0" fontId="70" fillId="0" borderId="48" xfId="0" applyFont="1" applyBorder="1" applyAlignment="1">
      <alignment horizontal="center" vertical="center"/>
    </xf>
    <xf numFmtId="176" fontId="9" fillId="33" borderId="49" xfId="0" applyNumberFormat="1" applyFont="1" applyFill="1" applyBorder="1" applyAlignment="1">
      <alignment horizontal="right" vertical="center" wrapText="1"/>
    </xf>
    <xf numFmtId="176" fontId="9" fillId="33" borderId="50" xfId="0" applyNumberFormat="1" applyFont="1" applyFill="1" applyBorder="1" applyAlignment="1">
      <alignment horizontal="right" vertical="center" wrapText="1"/>
    </xf>
    <xf numFmtId="176" fontId="9" fillId="33" borderId="51" xfId="0" applyNumberFormat="1" applyFont="1" applyFill="1" applyBorder="1" applyAlignment="1">
      <alignment horizontal="right" vertical="center" wrapText="1"/>
    </xf>
    <xf numFmtId="176" fontId="9" fillId="33" borderId="52" xfId="0" applyNumberFormat="1" applyFont="1" applyFill="1" applyBorder="1" applyAlignment="1">
      <alignment horizontal="right" vertical="center" wrapText="1"/>
    </xf>
    <xf numFmtId="176" fontId="9" fillId="33" borderId="53" xfId="0" applyNumberFormat="1" applyFont="1" applyFill="1" applyBorder="1" applyAlignment="1">
      <alignment horizontal="right" vertical="center" wrapText="1"/>
    </xf>
    <xf numFmtId="49" fontId="20" fillId="0" borderId="47" xfId="0" applyNumberFormat="1" applyFont="1" applyBorder="1" applyAlignment="1">
      <alignment horizontal="right" vertical="center"/>
    </xf>
    <xf numFmtId="176" fontId="0" fillId="33" borderId="54" xfId="0" applyNumberFormat="1" applyFont="1" applyFill="1" applyBorder="1" applyAlignment="1">
      <alignment horizontal="right" vertical="center" wrapText="1"/>
    </xf>
    <xf numFmtId="176" fontId="9" fillId="33" borderId="55" xfId="0" applyNumberFormat="1" applyFont="1" applyFill="1" applyBorder="1" applyAlignment="1">
      <alignment horizontal="right" vertical="center" wrapText="1"/>
    </xf>
    <xf numFmtId="0" fontId="7" fillId="0" borderId="56" xfId="0" applyFont="1" applyBorder="1" applyAlignment="1">
      <alignment horizontal="center" vertical="center"/>
    </xf>
    <xf numFmtId="0" fontId="22" fillId="0" borderId="44" xfId="0" applyFont="1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57" xfId="0" applyFont="1" applyFill="1" applyBorder="1" applyAlignment="1">
      <alignment horizontal="center" vertical="center" wrapText="1"/>
    </xf>
    <xf numFmtId="49" fontId="71" fillId="6" borderId="12" xfId="0" applyNumberFormat="1" applyFont="1" applyFill="1" applyBorder="1" applyAlignment="1">
      <alignment horizontal="right" vertical="center"/>
    </xf>
    <xf numFmtId="0" fontId="71" fillId="6" borderId="15" xfId="0" applyFont="1" applyFill="1" applyBorder="1" applyAlignment="1">
      <alignment vertical="center"/>
    </xf>
    <xf numFmtId="0" fontId="71" fillId="6" borderId="58" xfId="0" applyFont="1" applyFill="1" applyBorder="1" applyAlignment="1">
      <alignment vertical="center"/>
    </xf>
    <xf numFmtId="0" fontId="71" fillId="6" borderId="10" xfId="0" applyFont="1" applyFill="1" applyBorder="1" applyAlignment="1">
      <alignment vertical="center"/>
    </xf>
    <xf numFmtId="0" fontId="71" fillId="6" borderId="59" xfId="0" applyFont="1" applyFill="1" applyBorder="1" applyAlignment="1">
      <alignment vertical="center"/>
    </xf>
    <xf numFmtId="176" fontId="72" fillId="33" borderId="60" xfId="0" applyNumberFormat="1" applyFont="1" applyFill="1" applyBorder="1" applyAlignment="1">
      <alignment horizontal="right" vertical="center" wrapText="1"/>
    </xf>
    <xf numFmtId="176" fontId="73" fillId="33" borderId="60" xfId="0" applyNumberFormat="1" applyFont="1" applyFill="1" applyBorder="1" applyAlignment="1">
      <alignment horizontal="right" vertical="center" wrapText="1"/>
    </xf>
    <xf numFmtId="176" fontId="73" fillId="33" borderId="39" xfId="0" applyNumberFormat="1" applyFont="1" applyFill="1" applyBorder="1" applyAlignment="1">
      <alignment horizontal="right" vertical="center" wrapText="1"/>
    </xf>
    <xf numFmtId="176" fontId="73" fillId="33" borderId="61" xfId="0" applyNumberFormat="1" applyFont="1" applyFill="1" applyBorder="1" applyAlignment="1">
      <alignment horizontal="right" vertical="center" wrapText="1"/>
    </xf>
    <xf numFmtId="176" fontId="72" fillId="33" borderId="18" xfId="0" applyNumberFormat="1" applyFont="1" applyFill="1" applyBorder="1" applyAlignment="1">
      <alignment horizontal="right" vertical="center" wrapText="1"/>
    </xf>
    <xf numFmtId="176" fontId="73" fillId="33" borderId="18" xfId="0" applyNumberFormat="1" applyFont="1" applyFill="1" applyBorder="1" applyAlignment="1">
      <alignment horizontal="right" vertical="center" wrapText="1"/>
    </xf>
    <xf numFmtId="176" fontId="73" fillId="33" borderId="62" xfId="0" applyNumberFormat="1" applyFont="1" applyFill="1" applyBorder="1" applyAlignment="1">
      <alignment horizontal="right" vertical="center" wrapText="1"/>
    </xf>
    <xf numFmtId="176" fontId="72" fillId="33" borderId="63" xfId="0" applyNumberFormat="1" applyFont="1" applyFill="1" applyBorder="1" applyAlignment="1">
      <alignment horizontal="right" vertical="center" wrapText="1"/>
    </xf>
    <xf numFmtId="176" fontId="73" fillId="33" borderId="42" xfId="0" applyNumberFormat="1" applyFont="1" applyFill="1" applyBorder="1" applyAlignment="1">
      <alignment horizontal="right" vertical="center" wrapText="1"/>
    </xf>
    <xf numFmtId="176" fontId="73" fillId="33" borderId="64" xfId="0" applyNumberFormat="1" applyFont="1" applyFill="1" applyBorder="1" applyAlignment="1">
      <alignment horizontal="right" vertical="center" wrapText="1"/>
    </xf>
    <xf numFmtId="176" fontId="73" fillId="33" borderId="65" xfId="0" applyNumberFormat="1" applyFont="1" applyFill="1" applyBorder="1" applyAlignment="1">
      <alignment horizontal="right" vertical="center" wrapText="1"/>
    </xf>
    <xf numFmtId="176" fontId="72" fillId="33" borderId="66" xfId="0" applyNumberFormat="1" applyFont="1" applyFill="1" applyBorder="1" applyAlignment="1">
      <alignment horizontal="right" vertical="center" wrapText="1"/>
    </xf>
    <xf numFmtId="176" fontId="73" fillId="33" borderId="66" xfId="0" applyNumberFormat="1" applyFont="1" applyFill="1" applyBorder="1" applyAlignment="1">
      <alignment horizontal="right" vertical="center" wrapText="1"/>
    </xf>
    <xf numFmtId="176" fontId="73" fillId="33" borderId="67" xfId="0" applyNumberFormat="1" applyFont="1" applyFill="1" applyBorder="1" applyAlignment="1">
      <alignment horizontal="right" vertical="center" wrapText="1"/>
    </xf>
    <xf numFmtId="176" fontId="73" fillId="33" borderId="68" xfId="0" applyNumberFormat="1" applyFont="1" applyFill="1" applyBorder="1" applyAlignment="1">
      <alignment horizontal="right" vertical="center" wrapText="1"/>
    </xf>
    <xf numFmtId="0" fontId="71" fillId="6" borderId="23" xfId="0" applyFont="1" applyFill="1" applyBorder="1" applyAlignment="1">
      <alignment vertical="center"/>
    </xf>
    <xf numFmtId="0" fontId="71" fillId="6" borderId="11" xfId="0" applyFont="1" applyFill="1" applyBorder="1" applyAlignment="1">
      <alignment vertical="center"/>
    </xf>
    <xf numFmtId="0" fontId="71" fillId="6" borderId="13" xfId="0" applyFont="1" applyFill="1" applyBorder="1" applyAlignment="1">
      <alignment vertical="center"/>
    </xf>
    <xf numFmtId="0" fontId="71" fillId="6" borderId="12" xfId="0" applyFont="1" applyFill="1" applyBorder="1" applyAlignment="1">
      <alignment vertical="center"/>
    </xf>
    <xf numFmtId="176" fontId="73" fillId="33" borderId="69" xfId="0" applyNumberFormat="1" applyFont="1" applyFill="1" applyBorder="1" applyAlignment="1">
      <alignment horizontal="right" vertical="center" wrapText="1"/>
    </xf>
    <xf numFmtId="176" fontId="73" fillId="33" borderId="70" xfId="0" applyNumberFormat="1" applyFont="1" applyFill="1" applyBorder="1" applyAlignment="1">
      <alignment horizontal="right" vertical="center" wrapText="1"/>
    </xf>
    <xf numFmtId="176" fontId="73" fillId="33" borderId="48" xfId="0" applyNumberFormat="1" applyFont="1" applyFill="1" applyBorder="1" applyAlignment="1">
      <alignment horizontal="right" vertical="center" wrapText="1"/>
    </xf>
    <xf numFmtId="176" fontId="72" fillId="33" borderId="16" xfId="0" applyNumberFormat="1" applyFont="1" applyFill="1" applyBorder="1" applyAlignment="1">
      <alignment horizontal="right" vertical="center" wrapText="1"/>
    </xf>
    <xf numFmtId="176" fontId="73" fillId="33" borderId="16" xfId="0" applyNumberFormat="1" applyFont="1" applyFill="1" applyBorder="1" applyAlignment="1">
      <alignment horizontal="right" vertical="center" wrapText="1"/>
    </xf>
    <xf numFmtId="176" fontId="73" fillId="33" borderId="40" xfId="0" applyNumberFormat="1" applyFont="1" applyFill="1" applyBorder="1" applyAlignment="1">
      <alignment horizontal="right" vertical="center" wrapText="1"/>
    </xf>
    <xf numFmtId="176" fontId="73" fillId="33" borderId="49" xfId="0" applyNumberFormat="1" applyFont="1" applyFill="1" applyBorder="1" applyAlignment="1">
      <alignment horizontal="right" vertical="center" wrapText="1"/>
    </xf>
    <xf numFmtId="176" fontId="73" fillId="33" borderId="50" xfId="0" applyNumberFormat="1" applyFont="1" applyFill="1" applyBorder="1" applyAlignment="1">
      <alignment horizontal="right" vertical="center" wrapText="1"/>
    </xf>
    <xf numFmtId="176" fontId="72" fillId="33" borderId="71" xfId="0" applyNumberFormat="1" applyFont="1" applyFill="1" applyBorder="1" applyAlignment="1">
      <alignment horizontal="right" vertical="center" wrapText="1"/>
    </xf>
    <xf numFmtId="176" fontId="73" fillId="33" borderId="54" xfId="0" applyNumberFormat="1" applyFont="1" applyFill="1" applyBorder="1" applyAlignment="1">
      <alignment horizontal="right" vertical="center" wrapText="1"/>
    </xf>
    <xf numFmtId="176" fontId="73" fillId="33" borderId="51" xfId="0" applyNumberFormat="1" applyFont="1" applyFill="1" applyBorder="1" applyAlignment="1">
      <alignment horizontal="right" vertical="center" wrapText="1"/>
    </xf>
    <xf numFmtId="176" fontId="73" fillId="33" borderId="52" xfId="0" applyNumberFormat="1" applyFont="1" applyFill="1" applyBorder="1" applyAlignment="1">
      <alignment horizontal="right" vertical="center" wrapText="1"/>
    </xf>
    <xf numFmtId="0" fontId="7" fillId="0" borderId="7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176" fontId="0" fillId="33" borderId="60" xfId="0" applyNumberFormat="1" applyFont="1" applyFill="1" applyBorder="1" applyAlignment="1">
      <alignment horizontal="right" vertical="center" wrapText="1"/>
    </xf>
    <xf numFmtId="176" fontId="9" fillId="33" borderId="73" xfId="0" applyNumberFormat="1" applyFont="1" applyFill="1" applyBorder="1" applyAlignment="1">
      <alignment horizontal="right" vertical="center" wrapText="1"/>
    </xf>
    <xf numFmtId="0" fontId="14" fillId="0" borderId="47" xfId="0" applyFont="1" applyFill="1" applyBorder="1" applyAlignment="1">
      <alignment horizontal="left" vertical="center" wrapText="1" indent="2"/>
    </xf>
    <xf numFmtId="0" fontId="7" fillId="0" borderId="15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vertical="top" wrapText="1"/>
    </xf>
    <xf numFmtId="0" fontId="14" fillId="0" borderId="75" xfId="0" applyFont="1" applyFill="1" applyBorder="1" applyAlignment="1">
      <alignment horizontal="left" vertical="center" wrapText="1" indent="2"/>
    </xf>
    <xf numFmtId="49" fontId="20" fillId="0" borderId="23" xfId="0" applyNumberFormat="1" applyFont="1" applyBorder="1" applyAlignment="1">
      <alignment horizontal="right" vertical="center"/>
    </xf>
    <xf numFmtId="0" fontId="74" fillId="0" borderId="76" xfId="0" applyFont="1" applyBorder="1" applyAlignment="1">
      <alignment horizontal="left" vertical="center" shrinkToFit="1"/>
    </xf>
    <xf numFmtId="0" fontId="74" fillId="0" borderId="77" xfId="0" applyFont="1" applyBorder="1" applyAlignment="1">
      <alignment vertical="center"/>
    </xf>
    <xf numFmtId="49" fontId="75" fillId="0" borderId="77" xfId="0" applyNumberFormat="1" applyFont="1" applyBorder="1" applyAlignment="1">
      <alignment horizontal="right" vertical="center"/>
    </xf>
    <xf numFmtId="176" fontId="72" fillId="33" borderId="54" xfId="0" applyNumberFormat="1" applyFont="1" applyFill="1" applyBorder="1" applyAlignment="1">
      <alignment horizontal="right" vertical="center" wrapText="1"/>
    </xf>
    <xf numFmtId="176" fontId="73" fillId="33" borderId="55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left" vertical="center" shrinkToFit="1"/>
    </xf>
    <xf numFmtId="0" fontId="7" fillId="0" borderId="74" xfId="0" applyFont="1" applyBorder="1" applyAlignment="1">
      <alignment horizontal="left" vertical="center" shrinkToFi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80" xfId="0" applyFont="1" applyBorder="1" applyAlignment="1">
      <alignment vertical="top"/>
    </xf>
    <xf numFmtId="0" fontId="7" fillId="0" borderId="72" xfId="0" applyFont="1" applyBorder="1" applyAlignment="1">
      <alignment vertical="top"/>
    </xf>
    <xf numFmtId="0" fontId="7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7" fillId="0" borderId="81" xfId="0" applyFont="1" applyBorder="1" applyAlignment="1">
      <alignment horizontal="left" vertical="center" wrapText="1"/>
    </xf>
    <xf numFmtId="0" fontId="7" fillId="0" borderId="80" xfId="0" applyFont="1" applyBorder="1" applyAlignment="1">
      <alignment horizontal="left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7" fillId="0" borderId="80" xfId="0" applyFont="1" applyBorder="1" applyAlignment="1">
      <alignment horizontal="left" vertical="center" shrinkToFit="1"/>
    </xf>
    <xf numFmtId="49" fontId="7" fillId="6" borderId="42" xfId="0" applyNumberFormat="1" applyFont="1" applyFill="1" applyBorder="1" applyAlignment="1">
      <alignment horizontal="center" vertical="center" wrapText="1"/>
    </xf>
    <xf numFmtId="49" fontId="7" fillId="6" borderId="86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87" xfId="0" applyNumberFormat="1" applyFont="1" applyFill="1" applyBorder="1" applyAlignment="1">
      <alignment horizontal="center" vertical="center" wrapText="1"/>
    </xf>
    <xf numFmtId="49" fontId="15" fillId="0" borderId="88" xfId="0" applyNumberFormat="1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center" vertical="center" wrapText="1"/>
    </xf>
    <xf numFmtId="49" fontId="7" fillId="6" borderId="89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90" xfId="0" applyNumberFormat="1" applyFont="1" applyFill="1" applyBorder="1" applyAlignment="1">
      <alignment horizontal="center" vertical="center" wrapText="1"/>
    </xf>
    <xf numFmtId="49" fontId="15" fillId="0" borderId="91" xfId="0" applyNumberFormat="1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left" vertical="center" wrapText="1"/>
    </xf>
    <xf numFmtId="49" fontId="7" fillId="6" borderId="7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92" xfId="0" applyNumberFormat="1" applyFont="1" applyFill="1" applyBorder="1" applyAlignment="1">
      <alignment horizontal="center" vertical="center" wrapText="1"/>
    </xf>
    <xf numFmtId="49" fontId="15" fillId="0" borderId="93" xfId="0" applyNumberFormat="1" applyFont="1" applyFill="1" applyBorder="1" applyAlignment="1">
      <alignment horizontal="center" vertical="center" wrapText="1"/>
    </xf>
    <xf numFmtId="49" fontId="15" fillId="0" borderId="75" xfId="0" applyNumberFormat="1" applyFont="1" applyFill="1" applyBorder="1" applyAlignment="1">
      <alignment horizontal="center" vertical="center" wrapText="1"/>
    </xf>
    <xf numFmtId="49" fontId="15" fillId="0" borderId="94" xfId="0" applyNumberFormat="1" applyFont="1" applyFill="1" applyBorder="1" applyAlignment="1">
      <alignment horizontal="center" vertical="center" wrapText="1"/>
    </xf>
    <xf numFmtId="49" fontId="7" fillId="6" borderId="47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49" fontId="15" fillId="0" borderId="54" xfId="0" applyNumberFormat="1" applyFont="1" applyFill="1" applyBorder="1" applyAlignment="1">
      <alignment horizontal="center" vertical="center" wrapText="1"/>
    </xf>
    <xf numFmtId="49" fontId="15" fillId="0" borderId="95" xfId="0" applyNumberFormat="1" applyFont="1" applyFill="1" applyBorder="1" applyAlignment="1">
      <alignment horizontal="center" vertical="center" wrapText="1"/>
    </xf>
    <xf numFmtId="49" fontId="15" fillId="0" borderId="9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97" xfId="0" applyFont="1" applyFill="1" applyBorder="1" applyAlignment="1">
      <alignment horizontal="left" vertical="center" wrapText="1"/>
    </xf>
    <xf numFmtId="0" fontId="7" fillId="0" borderId="98" xfId="0" applyFont="1" applyFill="1" applyBorder="1" applyAlignment="1">
      <alignment horizontal="left" vertical="center" wrapText="1"/>
    </xf>
    <xf numFmtId="49" fontId="7" fillId="6" borderId="15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49" fontId="7" fillId="6" borderId="60" xfId="0" applyNumberFormat="1" applyFont="1" applyFill="1" applyBorder="1" applyAlignment="1">
      <alignment horizontal="center" vertical="center" wrapText="1"/>
    </xf>
    <xf numFmtId="49" fontId="7" fillId="6" borderId="9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center" wrapText="1"/>
    </xf>
    <xf numFmtId="49" fontId="15" fillId="0" borderId="100" xfId="0" applyNumberFormat="1" applyFont="1" applyFill="1" applyBorder="1" applyAlignment="1">
      <alignment horizontal="center" vertical="center" wrapText="1"/>
    </xf>
    <xf numFmtId="49" fontId="15" fillId="0" borderId="10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285750</xdr:rowOff>
    </xdr:from>
    <xdr:to>
      <xdr:col>4</xdr:col>
      <xdr:colOff>1257300</xdr:colOff>
      <xdr:row>2</xdr:row>
      <xdr:rowOff>1190625</xdr:rowOff>
    </xdr:to>
    <xdr:sp>
      <xdr:nvSpPr>
        <xdr:cNvPr id="1" name="Rectangle 10"/>
        <xdr:cNvSpPr>
          <a:spLocks/>
        </xdr:cNvSpPr>
      </xdr:nvSpPr>
      <xdr:spPr>
        <a:xfrm>
          <a:off x="95250" y="1104900"/>
          <a:ext cx="6115050" cy="904875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費用額（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76200</xdr:colOff>
      <xdr:row>44</xdr:row>
      <xdr:rowOff>76200</xdr:rowOff>
    </xdr:from>
    <xdr:to>
      <xdr:col>1</xdr:col>
      <xdr:colOff>685800</xdr:colOff>
      <xdr:row>46</xdr:row>
      <xdr:rowOff>371475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2875" y="11820525"/>
          <a:ext cx="6096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771525</xdr:colOff>
      <xdr:row>44</xdr:row>
      <xdr:rowOff>57150</xdr:rowOff>
    </xdr:from>
    <xdr:to>
      <xdr:col>1</xdr:col>
      <xdr:colOff>904875</xdr:colOff>
      <xdr:row>47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838200" y="11801475"/>
          <a:ext cx="142875" cy="131445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49</xdr:row>
      <xdr:rowOff>66675</xdr:rowOff>
    </xdr:from>
    <xdr:to>
      <xdr:col>1</xdr:col>
      <xdr:colOff>685800</xdr:colOff>
      <xdr:row>50</xdr:row>
      <xdr:rowOff>390525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3754100"/>
          <a:ext cx="6096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771525</xdr:colOff>
      <xdr:row>49</xdr:row>
      <xdr:rowOff>57150</xdr:rowOff>
    </xdr:from>
    <xdr:to>
      <xdr:col>1</xdr:col>
      <xdr:colOff>904875</xdr:colOff>
      <xdr:row>50</xdr:row>
      <xdr:rowOff>381000</xdr:rowOff>
    </xdr:to>
    <xdr:sp>
      <xdr:nvSpPr>
        <xdr:cNvPr id="5" name="AutoShape 4"/>
        <xdr:cNvSpPr>
          <a:spLocks/>
        </xdr:cNvSpPr>
      </xdr:nvSpPr>
      <xdr:spPr>
        <a:xfrm>
          <a:off x="838200" y="13744575"/>
          <a:ext cx="142875" cy="78105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53</xdr:row>
      <xdr:rowOff>19050</xdr:rowOff>
    </xdr:from>
    <xdr:to>
      <xdr:col>1</xdr:col>
      <xdr:colOff>1457325</xdr:colOff>
      <xdr:row>53</xdr:row>
      <xdr:rowOff>371475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04775" y="15173325"/>
          <a:ext cx="14192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注）料金表作成時には、該当の加算項目のみ記載のこと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285750</xdr:rowOff>
    </xdr:from>
    <xdr:to>
      <xdr:col>4</xdr:col>
      <xdr:colOff>1257300</xdr:colOff>
      <xdr:row>2</xdr:row>
      <xdr:rowOff>1190625</xdr:rowOff>
    </xdr:to>
    <xdr:sp>
      <xdr:nvSpPr>
        <xdr:cNvPr id="1" name="Rectangle 10"/>
        <xdr:cNvSpPr>
          <a:spLocks/>
        </xdr:cNvSpPr>
      </xdr:nvSpPr>
      <xdr:spPr>
        <a:xfrm>
          <a:off x="95250" y="1104900"/>
          <a:ext cx="6115050" cy="904875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費用額（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76200</xdr:colOff>
      <xdr:row>44</xdr:row>
      <xdr:rowOff>76200</xdr:rowOff>
    </xdr:from>
    <xdr:to>
      <xdr:col>1</xdr:col>
      <xdr:colOff>685800</xdr:colOff>
      <xdr:row>46</xdr:row>
      <xdr:rowOff>371475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2875" y="11820525"/>
          <a:ext cx="6096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771525</xdr:colOff>
      <xdr:row>44</xdr:row>
      <xdr:rowOff>57150</xdr:rowOff>
    </xdr:from>
    <xdr:to>
      <xdr:col>1</xdr:col>
      <xdr:colOff>904875</xdr:colOff>
      <xdr:row>47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838200" y="11801475"/>
          <a:ext cx="142875" cy="131445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49</xdr:row>
      <xdr:rowOff>47625</xdr:rowOff>
    </xdr:from>
    <xdr:to>
      <xdr:col>1</xdr:col>
      <xdr:colOff>685800</xdr:colOff>
      <xdr:row>50</xdr:row>
      <xdr:rowOff>390525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3735050"/>
          <a:ext cx="6096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771525</xdr:colOff>
      <xdr:row>49</xdr:row>
      <xdr:rowOff>57150</xdr:rowOff>
    </xdr:from>
    <xdr:to>
      <xdr:col>1</xdr:col>
      <xdr:colOff>904875</xdr:colOff>
      <xdr:row>50</xdr:row>
      <xdr:rowOff>381000</xdr:rowOff>
    </xdr:to>
    <xdr:sp>
      <xdr:nvSpPr>
        <xdr:cNvPr id="5" name="AutoShape 4"/>
        <xdr:cNvSpPr>
          <a:spLocks/>
        </xdr:cNvSpPr>
      </xdr:nvSpPr>
      <xdr:spPr>
        <a:xfrm>
          <a:off x="838200" y="13744575"/>
          <a:ext cx="142875" cy="78105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1</xdr:col>
      <xdr:colOff>1438275</xdr:colOff>
      <xdr:row>53</xdr:row>
      <xdr:rowOff>371475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33350" y="15173325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1</xdr:col>
      <xdr:colOff>1438275</xdr:colOff>
      <xdr:row>53</xdr:row>
      <xdr:rowOff>371475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33350" y="15173325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38100</xdr:colOff>
      <xdr:row>53</xdr:row>
      <xdr:rowOff>19050</xdr:rowOff>
    </xdr:from>
    <xdr:to>
      <xdr:col>1</xdr:col>
      <xdr:colOff>1457325</xdr:colOff>
      <xdr:row>53</xdr:row>
      <xdr:rowOff>371475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104775" y="15173325"/>
          <a:ext cx="14192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注）料金表作成時には、該当の加算項目のみ記載のこと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285750</xdr:rowOff>
    </xdr:from>
    <xdr:to>
      <xdr:col>4</xdr:col>
      <xdr:colOff>1257300</xdr:colOff>
      <xdr:row>2</xdr:row>
      <xdr:rowOff>1190625</xdr:rowOff>
    </xdr:to>
    <xdr:sp>
      <xdr:nvSpPr>
        <xdr:cNvPr id="1" name="Rectangle 10"/>
        <xdr:cNvSpPr>
          <a:spLocks/>
        </xdr:cNvSpPr>
      </xdr:nvSpPr>
      <xdr:spPr>
        <a:xfrm>
          <a:off x="95250" y="1200150"/>
          <a:ext cx="6115050" cy="904875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費用額（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76200</xdr:colOff>
      <xdr:row>43</xdr:row>
      <xdr:rowOff>76200</xdr:rowOff>
    </xdr:from>
    <xdr:to>
      <xdr:col>1</xdr:col>
      <xdr:colOff>685800</xdr:colOff>
      <xdr:row>45</xdr:row>
      <xdr:rowOff>381000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2875" y="11630025"/>
          <a:ext cx="6096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771525</xdr:colOff>
      <xdr:row>43</xdr:row>
      <xdr:rowOff>57150</xdr:rowOff>
    </xdr:from>
    <xdr:to>
      <xdr:col>1</xdr:col>
      <xdr:colOff>904875</xdr:colOff>
      <xdr:row>46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838200" y="11610975"/>
          <a:ext cx="142875" cy="11430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48</xdr:row>
      <xdr:rowOff>66675</xdr:rowOff>
    </xdr:from>
    <xdr:to>
      <xdr:col>1</xdr:col>
      <xdr:colOff>685800</xdr:colOff>
      <xdr:row>49</xdr:row>
      <xdr:rowOff>390525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3563600"/>
          <a:ext cx="609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771525</xdr:colOff>
      <xdr:row>48</xdr:row>
      <xdr:rowOff>57150</xdr:rowOff>
    </xdr:from>
    <xdr:to>
      <xdr:col>1</xdr:col>
      <xdr:colOff>904875</xdr:colOff>
      <xdr:row>49</xdr:row>
      <xdr:rowOff>381000</xdr:rowOff>
    </xdr:to>
    <xdr:sp>
      <xdr:nvSpPr>
        <xdr:cNvPr id="5" name="AutoShape 4"/>
        <xdr:cNvSpPr>
          <a:spLocks/>
        </xdr:cNvSpPr>
      </xdr:nvSpPr>
      <xdr:spPr>
        <a:xfrm>
          <a:off x="838200" y="13554075"/>
          <a:ext cx="142875" cy="6096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52</xdr:row>
      <xdr:rowOff>19050</xdr:rowOff>
    </xdr:from>
    <xdr:to>
      <xdr:col>1</xdr:col>
      <xdr:colOff>1438275</xdr:colOff>
      <xdr:row>52</xdr:row>
      <xdr:rowOff>276225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33350" y="14992350"/>
          <a:ext cx="13716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1457325</xdr:colOff>
      <xdr:row>52</xdr:row>
      <xdr:rowOff>276225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85725" y="14992350"/>
          <a:ext cx="1428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注）料金表作成時には、該当の加算項目のみ記載のこと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43</xdr:row>
      <xdr:rowOff>76200</xdr:rowOff>
    </xdr:from>
    <xdr:to>
      <xdr:col>1</xdr:col>
      <xdr:colOff>685800</xdr:colOff>
      <xdr:row>45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875" y="11534775"/>
          <a:ext cx="6096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771525</xdr:colOff>
      <xdr:row>43</xdr:row>
      <xdr:rowOff>57150</xdr:rowOff>
    </xdr:from>
    <xdr:to>
      <xdr:col>1</xdr:col>
      <xdr:colOff>904875</xdr:colOff>
      <xdr:row>46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838200" y="11515725"/>
          <a:ext cx="142875" cy="11430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285750</xdr:rowOff>
    </xdr:from>
    <xdr:to>
      <xdr:col>4</xdr:col>
      <xdr:colOff>1257300</xdr:colOff>
      <xdr:row>2</xdr:row>
      <xdr:rowOff>1190625</xdr:rowOff>
    </xdr:to>
    <xdr:sp>
      <xdr:nvSpPr>
        <xdr:cNvPr id="3" name="Rectangle 10"/>
        <xdr:cNvSpPr>
          <a:spLocks/>
        </xdr:cNvSpPr>
      </xdr:nvSpPr>
      <xdr:spPr>
        <a:xfrm>
          <a:off x="95250" y="1104900"/>
          <a:ext cx="6115050" cy="904875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費用額（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76200</xdr:colOff>
      <xdr:row>48</xdr:row>
      <xdr:rowOff>66675</xdr:rowOff>
    </xdr:from>
    <xdr:to>
      <xdr:col>1</xdr:col>
      <xdr:colOff>685800</xdr:colOff>
      <xdr:row>49</xdr:row>
      <xdr:rowOff>409575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3468350"/>
          <a:ext cx="6096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771525</xdr:colOff>
      <xdr:row>48</xdr:row>
      <xdr:rowOff>57150</xdr:rowOff>
    </xdr:from>
    <xdr:to>
      <xdr:col>1</xdr:col>
      <xdr:colOff>904875</xdr:colOff>
      <xdr:row>49</xdr:row>
      <xdr:rowOff>381000</xdr:rowOff>
    </xdr:to>
    <xdr:sp>
      <xdr:nvSpPr>
        <xdr:cNvPr id="5" name="AutoShape 4"/>
        <xdr:cNvSpPr>
          <a:spLocks/>
        </xdr:cNvSpPr>
      </xdr:nvSpPr>
      <xdr:spPr>
        <a:xfrm>
          <a:off x="838200" y="13458825"/>
          <a:ext cx="142875" cy="6096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52</xdr:row>
      <xdr:rowOff>19050</xdr:rowOff>
    </xdr:from>
    <xdr:to>
      <xdr:col>1</xdr:col>
      <xdr:colOff>1438275</xdr:colOff>
      <xdr:row>52</xdr:row>
      <xdr:rowOff>276225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33350" y="14897100"/>
          <a:ext cx="13716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1447800</xdr:colOff>
      <xdr:row>52</xdr:row>
      <xdr:rowOff>276225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85725" y="14897100"/>
          <a:ext cx="1428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注）料金表作成時には、該当の加算項目のみ記載のこと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285750</xdr:rowOff>
    </xdr:from>
    <xdr:to>
      <xdr:col>4</xdr:col>
      <xdr:colOff>1257300</xdr:colOff>
      <xdr:row>2</xdr:row>
      <xdr:rowOff>1190625</xdr:rowOff>
    </xdr:to>
    <xdr:sp>
      <xdr:nvSpPr>
        <xdr:cNvPr id="1" name="Rectangle 10"/>
        <xdr:cNvSpPr>
          <a:spLocks/>
        </xdr:cNvSpPr>
      </xdr:nvSpPr>
      <xdr:spPr>
        <a:xfrm>
          <a:off x="95250" y="1104900"/>
          <a:ext cx="6115050" cy="904875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費用額（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76200</xdr:colOff>
      <xdr:row>43</xdr:row>
      <xdr:rowOff>76200</xdr:rowOff>
    </xdr:from>
    <xdr:to>
      <xdr:col>1</xdr:col>
      <xdr:colOff>685800</xdr:colOff>
      <xdr:row>45</xdr:row>
      <xdr:rowOff>371475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2875" y="11534775"/>
          <a:ext cx="6096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771525</xdr:colOff>
      <xdr:row>43</xdr:row>
      <xdr:rowOff>57150</xdr:rowOff>
    </xdr:from>
    <xdr:to>
      <xdr:col>1</xdr:col>
      <xdr:colOff>904875</xdr:colOff>
      <xdr:row>46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838200" y="11515725"/>
          <a:ext cx="142875" cy="11430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48</xdr:row>
      <xdr:rowOff>57150</xdr:rowOff>
    </xdr:from>
    <xdr:to>
      <xdr:col>1</xdr:col>
      <xdr:colOff>685800</xdr:colOff>
      <xdr:row>49</xdr:row>
      <xdr:rowOff>400050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3458825"/>
          <a:ext cx="6096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771525</xdr:colOff>
      <xdr:row>48</xdr:row>
      <xdr:rowOff>57150</xdr:rowOff>
    </xdr:from>
    <xdr:to>
      <xdr:col>1</xdr:col>
      <xdr:colOff>904875</xdr:colOff>
      <xdr:row>49</xdr:row>
      <xdr:rowOff>381000</xdr:rowOff>
    </xdr:to>
    <xdr:sp>
      <xdr:nvSpPr>
        <xdr:cNvPr id="5" name="AutoShape 4"/>
        <xdr:cNvSpPr>
          <a:spLocks/>
        </xdr:cNvSpPr>
      </xdr:nvSpPr>
      <xdr:spPr>
        <a:xfrm>
          <a:off x="838200" y="13458825"/>
          <a:ext cx="142875" cy="6096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52</xdr:row>
      <xdr:rowOff>19050</xdr:rowOff>
    </xdr:from>
    <xdr:to>
      <xdr:col>1</xdr:col>
      <xdr:colOff>1438275</xdr:colOff>
      <xdr:row>52</xdr:row>
      <xdr:rowOff>276225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33350" y="14897100"/>
          <a:ext cx="13716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1457325</xdr:colOff>
      <xdr:row>52</xdr:row>
      <xdr:rowOff>276225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85725" y="14897100"/>
          <a:ext cx="1428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注）料金表作成時には、該当の加算項目のみ記載のこと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0.875" style="5" customWidth="1"/>
    <col min="2" max="2" width="19.625" style="5" customWidth="1"/>
    <col min="3" max="3" width="36.375" style="5" customWidth="1"/>
    <col min="4" max="4" width="8.125" style="6" customWidth="1"/>
    <col min="5" max="5" width="19.125" style="5" customWidth="1"/>
    <col min="6" max="8" width="9.625" style="5" customWidth="1"/>
    <col min="9" max="16384" width="9.00390625" style="5" customWidth="1"/>
  </cols>
  <sheetData>
    <row r="1" spans="1:7" s="2" customFormat="1" ht="56.25" customHeight="1">
      <c r="A1" s="133" t="s">
        <v>99</v>
      </c>
      <c r="B1" s="134"/>
      <c r="C1" s="134"/>
      <c r="D1" s="134"/>
      <c r="E1" s="134"/>
      <c r="F1" s="134"/>
      <c r="G1" s="1"/>
    </row>
    <row r="2" s="2" customFormat="1" ht="8.25" customHeight="1">
      <c r="H2" s="3"/>
    </row>
    <row r="3" ht="105" customHeight="1" thickBot="1">
      <c r="A3" s="4" t="s">
        <v>0</v>
      </c>
    </row>
    <row r="4" spans="2:8" ht="24">
      <c r="B4" s="26"/>
      <c r="C4" s="27"/>
      <c r="D4" s="28" t="s">
        <v>35</v>
      </c>
      <c r="E4" s="29" t="s">
        <v>37</v>
      </c>
      <c r="F4" s="128" t="s">
        <v>38</v>
      </c>
      <c r="G4" s="129"/>
      <c r="H4" s="130"/>
    </row>
    <row r="5" spans="2:8" ht="17.25" customHeight="1" thickBot="1">
      <c r="B5" s="31"/>
      <c r="C5" s="32"/>
      <c r="D5" s="33" t="s">
        <v>59</v>
      </c>
      <c r="E5" s="34" t="s">
        <v>39</v>
      </c>
      <c r="F5" s="35" t="s">
        <v>40</v>
      </c>
      <c r="G5" s="40" t="s">
        <v>41</v>
      </c>
      <c r="H5" s="72" t="s">
        <v>54</v>
      </c>
    </row>
    <row r="6" spans="2:8" ht="21.75" customHeight="1" thickTop="1">
      <c r="B6" s="135" t="s">
        <v>1</v>
      </c>
      <c r="C6" s="30" t="s">
        <v>2</v>
      </c>
      <c r="D6" s="97">
        <v>163</v>
      </c>
      <c r="E6" s="82">
        <f aca="true" t="shared" si="0" ref="E6:E16">ROUNDDOWN(D6*10.84,0)</f>
        <v>1766</v>
      </c>
      <c r="F6" s="83">
        <f aca="true" t="shared" si="1" ref="F6:F16">ROUNDUP(E6*10%,0)</f>
        <v>177</v>
      </c>
      <c r="G6" s="84">
        <f>ROUNDUP(E6*20%,0)</f>
        <v>354</v>
      </c>
      <c r="H6" s="85">
        <f>ROUNDUP(E6*30%,0)</f>
        <v>530</v>
      </c>
    </row>
    <row r="7" spans="2:8" ht="21.75" customHeight="1">
      <c r="B7" s="135"/>
      <c r="C7" s="7" t="s">
        <v>3</v>
      </c>
      <c r="D7" s="80">
        <v>244</v>
      </c>
      <c r="E7" s="86">
        <f t="shared" si="0"/>
        <v>2644</v>
      </c>
      <c r="F7" s="87">
        <f t="shared" si="1"/>
        <v>265</v>
      </c>
      <c r="G7" s="88">
        <f aca="true" t="shared" si="2" ref="G7:G16">ROUNDUP(E7*20%,0)</f>
        <v>529</v>
      </c>
      <c r="H7" s="85">
        <f>ROUNDUP(E7*30%,0)</f>
        <v>794</v>
      </c>
    </row>
    <row r="8" spans="2:8" ht="21.75" customHeight="1">
      <c r="B8" s="135"/>
      <c r="C8" s="7" t="s">
        <v>4</v>
      </c>
      <c r="D8" s="80">
        <v>387</v>
      </c>
      <c r="E8" s="86">
        <f t="shared" si="0"/>
        <v>4195</v>
      </c>
      <c r="F8" s="87">
        <f t="shared" si="1"/>
        <v>420</v>
      </c>
      <c r="G8" s="88">
        <f t="shared" si="2"/>
        <v>839</v>
      </c>
      <c r="H8" s="85">
        <f aca="true" t="shared" si="3" ref="H8:H16">ROUNDUP(E8*30%,0)</f>
        <v>1259</v>
      </c>
    </row>
    <row r="9" spans="2:8" ht="21.75" customHeight="1">
      <c r="B9" s="135"/>
      <c r="C9" s="8" t="s">
        <v>5</v>
      </c>
      <c r="D9" s="98">
        <v>567</v>
      </c>
      <c r="E9" s="86">
        <f t="shared" si="0"/>
        <v>6146</v>
      </c>
      <c r="F9" s="87">
        <f t="shared" si="1"/>
        <v>615</v>
      </c>
      <c r="G9" s="88">
        <f t="shared" si="2"/>
        <v>1230</v>
      </c>
      <c r="H9" s="85">
        <f t="shared" si="3"/>
        <v>1844</v>
      </c>
    </row>
    <row r="10" spans="2:8" ht="21.75" customHeight="1">
      <c r="B10" s="136"/>
      <c r="C10" s="9" t="s">
        <v>6</v>
      </c>
      <c r="D10" s="77" t="s">
        <v>79</v>
      </c>
      <c r="E10" s="86">
        <f t="shared" si="0"/>
        <v>888</v>
      </c>
      <c r="F10" s="101">
        <f t="shared" si="1"/>
        <v>89</v>
      </c>
      <c r="G10" s="102">
        <f t="shared" si="2"/>
        <v>178</v>
      </c>
      <c r="H10" s="103">
        <f t="shared" si="3"/>
        <v>267</v>
      </c>
    </row>
    <row r="11" spans="2:8" ht="21.75" customHeight="1">
      <c r="B11" s="135" t="s">
        <v>7</v>
      </c>
      <c r="C11" s="10" t="s">
        <v>8</v>
      </c>
      <c r="D11" s="99">
        <v>179</v>
      </c>
      <c r="E11" s="89">
        <f t="shared" si="0"/>
        <v>1940</v>
      </c>
      <c r="F11" s="90">
        <f t="shared" si="1"/>
        <v>194</v>
      </c>
      <c r="G11" s="91">
        <f t="shared" si="2"/>
        <v>388</v>
      </c>
      <c r="H11" s="92">
        <f t="shared" si="3"/>
        <v>582</v>
      </c>
    </row>
    <row r="12" spans="2:8" ht="21.75" customHeight="1">
      <c r="B12" s="136"/>
      <c r="C12" s="9" t="s">
        <v>9</v>
      </c>
      <c r="D12" s="100">
        <v>220</v>
      </c>
      <c r="E12" s="93">
        <f t="shared" si="0"/>
        <v>2384</v>
      </c>
      <c r="F12" s="94">
        <f t="shared" si="1"/>
        <v>239</v>
      </c>
      <c r="G12" s="95">
        <f t="shared" si="2"/>
        <v>477</v>
      </c>
      <c r="H12" s="96">
        <f t="shared" si="3"/>
        <v>716</v>
      </c>
    </row>
    <row r="13" spans="2:8" ht="30" customHeight="1">
      <c r="B13" s="11" t="s">
        <v>10</v>
      </c>
      <c r="C13" s="12" t="s">
        <v>11</v>
      </c>
      <c r="D13" s="78">
        <v>97</v>
      </c>
      <c r="E13" s="104">
        <f t="shared" si="0"/>
        <v>1051</v>
      </c>
      <c r="F13" s="105">
        <f t="shared" si="1"/>
        <v>106</v>
      </c>
      <c r="G13" s="106">
        <f t="shared" si="2"/>
        <v>211</v>
      </c>
      <c r="H13" s="107">
        <f t="shared" si="3"/>
        <v>316</v>
      </c>
    </row>
    <row r="14" spans="2:8" ht="21.75" customHeight="1">
      <c r="B14" s="137" t="s">
        <v>12</v>
      </c>
      <c r="C14" s="14" t="s">
        <v>13</v>
      </c>
      <c r="D14" s="79">
        <v>65</v>
      </c>
      <c r="E14" s="89">
        <f t="shared" si="0"/>
        <v>704</v>
      </c>
      <c r="F14" s="83">
        <f t="shared" si="1"/>
        <v>71</v>
      </c>
      <c r="G14" s="84">
        <f t="shared" si="2"/>
        <v>141</v>
      </c>
      <c r="H14" s="108">
        <f t="shared" si="3"/>
        <v>212</v>
      </c>
    </row>
    <row r="15" spans="2:8" ht="21.75" customHeight="1">
      <c r="B15" s="138"/>
      <c r="C15" s="15" t="s">
        <v>14</v>
      </c>
      <c r="D15" s="80">
        <v>130</v>
      </c>
      <c r="E15" s="86">
        <f t="shared" si="0"/>
        <v>1409</v>
      </c>
      <c r="F15" s="87">
        <f t="shared" si="1"/>
        <v>141</v>
      </c>
      <c r="G15" s="88">
        <f t="shared" si="2"/>
        <v>282</v>
      </c>
      <c r="H15" s="85">
        <f t="shared" si="3"/>
        <v>423</v>
      </c>
    </row>
    <row r="16" spans="2:8" ht="21.75" customHeight="1" thickBot="1">
      <c r="B16" s="139"/>
      <c r="C16" s="16" t="s">
        <v>15</v>
      </c>
      <c r="D16" s="81">
        <v>195</v>
      </c>
      <c r="E16" s="109">
        <f t="shared" si="0"/>
        <v>2113</v>
      </c>
      <c r="F16" s="110">
        <f t="shared" si="1"/>
        <v>212</v>
      </c>
      <c r="G16" s="111">
        <f t="shared" si="2"/>
        <v>423</v>
      </c>
      <c r="H16" s="112">
        <f t="shared" si="3"/>
        <v>634</v>
      </c>
    </row>
    <row r="17" spans="2:8" ht="4.5" customHeight="1">
      <c r="B17" s="51"/>
      <c r="C17" s="52"/>
      <c r="D17" s="53"/>
      <c r="E17" s="54"/>
      <c r="F17" s="55"/>
      <c r="G17" s="55"/>
      <c r="H17" s="52"/>
    </row>
    <row r="18" spans="2:8" s="17" customFormat="1" ht="14.25" customHeight="1">
      <c r="B18" s="140" t="s">
        <v>98</v>
      </c>
      <c r="C18" s="140"/>
      <c r="D18" s="140"/>
      <c r="E18" s="140"/>
      <c r="F18" s="140"/>
      <c r="G18" s="140"/>
      <c r="H18" s="140"/>
    </row>
    <row r="19" spans="2:8" s="17" customFormat="1" ht="14.25" customHeight="1">
      <c r="B19" s="140" t="s">
        <v>97</v>
      </c>
      <c r="C19" s="140"/>
      <c r="D19" s="140"/>
      <c r="E19" s="140"/>
      <c r="F19" s="140"/>
      <c r="G19" s="140"/>
      <c r="H19" s="140"/>
    </row>
    <row r="20" spans="2:8" s="17" customFormat="1" ht="14.25" customHeight="1">
      <c r="B20" s="140" t="s">
        <v>96</v>
      </c>
      <c r="C20" s="140"/>
      <c r="D20" s="140"/>
      <c r="E20" s="140"/>
      <c r="F20" s="140"/>
      <c r="G20" s="140"/>
      <c r="H20" s="140"/>
    </row>
    <row r="21" spans="2:8" s="17" customFormat="1" ht="14.25" customHeight="1">
      <c r="B21" s="140" t="s">
        <v>95</v>
      </c>
      <c r="C21" s="140"/>
      <c r="D21" s="140"/>
      <c r="E21" s="140"/>
      <c r="F21" s="140"/>
      <c r="G21" s="140"/>
      <c r="H21" s="140"/>
    </row>
    <row r="22" spans="2:8" s="17" customFormat="1" ht="14.25" customHeight="1">
      <c r="B22" s="140" t="s">
        <v>94</v>
      </c>
      <c r="C22" s="140"/>
      <c r="D22" s="140"/>
      <c r="E22" s="140"/>
      <c r="F22" s="140"/>
      <c r="G22" s="140"/>
      <c r="H22" s="140"/>
    </row>
    <row r="23" spans="2:8" s="17" customFormat="1" ht="14.25" customHeight="1">
      <c r="B23" s="177" t="s">
        <v>93</v>
      </c>
      <c r="C23" s="177"/>
      <c r="D23" s="177"/>
      <c r="E23" s="177"/>
      <c r="F23" s="177"/>
      <c r="G23" s="177"/>
      <c r="H23" s="177"/>
    </row>
    <row r="24" spans="2:8" s="17" customFormat="1" ht="14.25" customHeight="1">
      <c r="B24" s="178" t="s">
        <v>92</v>
      </c>
      <c r="C24" s="178"/>
      <c r="D24" s="178"/>
      <c r="E24" s="178"/>
      <c r="F24" s="178"/>
      <c r="G24" s="178"/>
      <c r="H24" s="178"/>
    </row>
    <row r="25" spans="2:8" s="17" customFormat="1" ht="14.25" customHeight="1">
      <c r="B25" s="177" t="s">
        <v>88</v>
      </c>
      <c r="C25" s="177"/>
      <c r="D25" s="177"/>
      <c r="E25" s="177"/>
      <c r="F25" s="177"/>
      <c r="G25" s="177"/>
      <c r="H25" s="177"/>
    </row>
    <row r="26" spans="2:8" s="17" customFormat="1" ht="14.25" customHeight="1">
      <c r="B26" s="178" t="s">
        <v>90</v>
      </c>
      <c r="C26" s="178"/>
      <c r="D26" s="178"/>
      <c r="E26" s="178"/>
      <c r="F26" s="178"/>
      <c r="G26" s="178"/>
      <c r="H26" s="178"/>
    </row>
    <row r="27" spans="2:8" s="17" customFormat="1" ht="14.25" customHeight="1">
      <c r="B27" s="178" t="s">
        <v>91</v>
      </c>
      <c r="C27" s="178"/>
      <c r="D27" s="178"/>
      <c r="E27" s="178"/>
      <c r="F27" s="178"/>
      <c r="G27" s="178"/>
      <c r="H27" s="178"/>
    </row>
    <row r="28" spans="2:8" s="17" customFormat="1" ht="14.25" customHeight="1">
      <c r="B28" s="127"/>
      <c r="C28" s="127"/>
      <c r="D28" s="127"/>
      <c r="E28" s="127"/>
      <c r="F28" s="127"/>
      <c r="G28" s="47"/>
      <c r="H28" s="38"/>
    </row>
    <row r="29" spans="2:8" s="17" customFormat="1" ht="15.75" customHeight="1">
      <c r="B29" s="56" t="s">
        <v>16</v>
      </c>
      <c r="C29" s="38"/>
      <c r="D29" s="39" t="s">
        <v>17</v>
      </c>
      <c r="E29" s="38"/>
      <c r="F29" s="38"/>
      <c r="G29" s="38"/>
      <c r="H29" s="38"/>
    </row>
    <row r="30" spans="2:8" s="17" customFormat="1" ht="15.75" customHeight="1">
      <c r="B30" s="56" t="s">
        <v>18</v>
      </c>
      <c r="C30" s="38"/>
      <c r="D30" s="39" t="s">
        <v>19</v>
      </c>
      <c r="E30" s="38"/>
      <c r="F30" s="38"/>
      <c r="G30" s="38"/>
      <c r="H30" s="38"/>
    </row>
    <row r="31" spans="2:8" s="17" customFormat="1" ht="15.75" customHeight="1">
      <c r="B31" s="56" t="s">
        <v>20</v>
      </c>
      <c r="C31" s="38"/>
      <c r="D31" s="39" t="s">
        <v>21</v>
      </c>
      <c r="E31" s="38"/>
      <c r="F31" s="38"/>
      <c r="G31" s="38"/>
      <c r="H31" s="38"/>
    </row>
    <row r="32" spans="2:8" s="17" customFormat="1" ht="5.25" customHeight="1">
      <c r="B32" s="56"/>
      <c r="C32" s="38"/>
      <c r="D32" s="39"/>
      <c r="E32" s="38"/>
      <c r="F32" s="38"/>
      <c r="G32" s="38"/>
      <c r="H32" s="38"/>
    </row>
    <row r="33" spans="2:8" ht="15" customHeight="1" thickBot="1">
      <c r="B33" s="16" t="s">
        <v>22</v>
      </c>
      <c r="C33" s="16"/>
      <c r="D33" s="57"/>
      <c r="E33" s="16"/>
      <c r="F33" s="16"/>
      <c r="G33" s="16"/>
      <c r="H33" s="16"/>
    </row>
    <row r="34" spans="2:8" ht="24">
      <c r="B34" s="26"/>
      <c r="C34" s="27"/>
      <c r="D34" s="28" t="s">
        <v>35</v>
      </c>
      <c r="E34" s="29" t="s">
        <v>37</v>
      </c>
      <c r="F34" s="128" t="s">
        <v>38</v>
      </c>
      <c r="G34" s="129"/>
      <c r="H34" s="130"/>
    </row>
    <row r="35" spans="2:8" ht="17.25" customHeight="1" thickBot="1">
      <c r="B35" s="31"/>
      <c r="C35" s="32"/>
      <c r="D35" s="33" t="s">
        <v>59</v>
      </c>
      <c r="E35" s="34" t="s">
        <v>39</v>
      </c>
      <c r="F35" s="35" t="s">
        <v>40</v>
      </c>
      <c r="G35" s="40" t="s">
        <v>41</v>
      </c>
      <c r="H35" s="63" t="s">
        <v>54</v>
      </c>
    </row>
    <row r="36" spans="2:8" ht="21.75" customHeight="1" thickTop="1">
      <c r="B36" s="113" t="s">
        <v>23</v>
      </c>
      <c r="C36" s="18" t="s">
        <v>24</v>
      </c>
      <c r="D36" s="48" t="s">
        <v>25</v>
      </c>
      <c r="E36" s="19">
        <f aca="true" t="shared" si="4" ref="E36:E42">ROUNDDOWN(D36*10.84,0)</f>
        <v>2168</v>
      </c>
      <c r="F36" s="36">
        <f aca="true" t="shared" si="5" ref="F36:F42">ROUNDUP(E36*10%,0)</f>
        <v>217</v>
      </c>
      <c r="G36" s="43">
        <f aca="true" t="shared" si="6" ref="G36:G42">ROUNDUP(E36*20%,0)</f>
        <v>434</v>
      </c>
      <c r="H36" s="68">
        <f aca="true" t="shared" si="7" ref="H36:H42">ROUNDUP(E36*30%,0)</f>
        <v>651</v>
      </c>
    </row>
    <row r="37" spans="2:8" ht="21.75" customHeight="1">
      <c r="B37" s="114" t="s">
        <v>26</v>
      </c>
      <c r="C37" s="12" t="s">
        <v>27</v>
      </c>
      <c r="D37" s="49" t="s">
        <v>28</v>
      </c>
      <c r="E37" s="13">
        <f t="shared" si="4"/>
        <v>1084</v>
      </c>
      <c r="F37" s="37">
        <f t="shared" si="5"/>
        <v>109</v>
      </c>
      <c r="G37" s="42">
        <f t="shared" si="6"/>
        <v>217</v>
      </c>
      <c r="H37" s="64">
        <f t="shared" si="7"/>
        <v>326</v>
      </c>
    </row>
    <row r="38" spans="2:8" ht="21.75" customHeight="1">
      <c r="B38" s="131" t="s">
        <v>29</v>
      </c>
      <c r="C38" s="61" t="s">
        <v>60</v>
      </c>
      <c r="D38" s="50" t="s">
        <v>28</v>
      </c>
      <c r="E38" s="45">
        <f t="shared" si="4"/>
        <v>1084</v>
      </c>
      <c r="F38" s="46">
        <f t="shared" si="5"/>
        <v>109</v>
      </c>
      <c r="G38" s="41">
        <f t="shared" si="6"/>
        <v>217</v>
      </c>
      <c r="H38" s="65">
        <f t="shared" si="7"/>
        <v>326</v>
      </c>
    </row>
    <row r="39" spans="2:8" ht="21.75" customHeight="1" thickBot="1">
      <c r="B39" s="132"/>
      <c r="C39" s="62" t="s">
        <v>58</v>
      </c>
      <c r="D39" s="69" t="s">
        <v>56</v>
      </c>
      <c r="E39" s="70">
        <f t="shared" si="4"/>
        <v>2168</v>
      </c>
      <c r="F39" s="71">
        <f t="shared" si="5"/>
        <v>217</v>
      </c>
      <c r="G39" s="66">
        <f t="shared" si="6"/>
        <v>434</v>
      </c>
      <c r="H39" s="67">
        <f t="shared" si="7"/>
        <v>651</v>
      </c>
    </row>
    <row r="40" spans="2:8" ht="21.75" customHeight="1" thickBot="1">
      <c r="B40" s="122" t="s">
        <v>83</v>
      </c>
      <c r="C40" s="123" t="s">
        <v>84</v>
      </c>
      <c r="D40" s="124" t="s">
        <v>85</v>
      </c>
      <c r="E40" s="125">
        <f t="shared" si="4"/>
        <v>542</v>
      </c>
      <c r="F40" s="126">
        <f>ROUNDUP(E40*10%,0)</f>
        <v>55</v>
      </c>
      <c r="G40" s="111">
        <f>ROUNDUP(E40*20%,0)</f>
        <v>109</v>
      </c>
      <c r="H40" s="112">
        <f>ROUNDUP(E40*30%,0)</f>
        <v>163</v>
      </c>
    </row>
    <row r="41" spans="2:8" ht="21.75" customHeight="1">
      <c r="B41" s="150" t="s">
        <v>64</v>
      </c>
      <c r="C41" s="30" t="s">
        <v>70</v>
      </c>
      <c r="D41" s="121" t="s">
        <v>65</v>
      </c>
      <c r="E41" s="115">
        <f t="shared" si="4"/>
        <v>32</v>
      </c>
      <c r="F41" s="116">
        <f t="shared" si="5"/>
        <v>4</v>
      </c>
      <c r="G41" s="41">
        <f t="shared" si="6"/>
        <v>7</v>
      </c>
      <c r="H41" s="65">
        <f t="shared" si="7"/>
        <v>10</v>
      </c>
    </row>
    <row r="42" spans="2:8" ht="21.75" customHeight="1" thickBot="1">
      <c r="B42" s="132"/>
      <c r="C42" s="75" t="s">
        <v>71</v>
      </c>
      <c r="D42" s="69" t="s">
        <v>66</v>
      </c>
      <c r="E42" s="115">
        <f t="shared" si="4"/>
        <v>43</v>
      </c>
      <c r="F42" s="116">
        <f t="shared" si="5"/>
        <v>5</v>
      </c>
      <c r="G42" s="41">
        <f t="shared" si="6"/>
        <v>9</v>
      </c>
      <c r="H42" s="65">
        <f t="shared" si="7"/>
        <v>13</v>
      </c>
    </row>
    <row r="43" spans="2:8" ht="21.75" customHeight="1">
      <c r="B43" s="141" t="s">
        <v>30</v>
      </c>
      <c r="C43" s="147" t="s">
        <v>69</v>
      </c>
      <c r="D43" s="148"/>
      <c r="E43" s="148"/>
      <c r="F43" s="148"/>
      <c r="G43" s="148"/>
      <c r="H43" s="149"/>
    </row>
    <row r="44" spans="2:8" ht="22.5" customHeight="1">
      <c r="B44" s="142"/>
      <c r="C44" s="58" t="s">
        <v>31</v>
      </c>
      <c r="D44" s="143" t="s">
        <v>102</v>
      </c>
      <c r="E44" s="144"/>
      <c r="F44" s="143" t="s">
        <v>61</v>
      </c>
      <c r="G44" s="145"/>
      <c r="H44" s="146"/>
    </row>
    <row r="45" spans="2:8" ht="36" customHeight="1">
      <c r="B45" s="59" t="s">
        <v>32</v>
      </c>
      <c r="C45" s="60" t="s">
        <v>48</v>
      </c>
      <c r="D45" s="151" t="s">
        <v>51</v>
      </c>
      <c r="E45" s="152"/>
      <c r="F45" s="153" t="s">
        <v>47</v>
      </c>
      <c r="G45" s="154"/>
      <c r="H45" s="155"/>
    </row>
    <row r="46" spans="2:8" ht="36" customHeight="1">
      <c r="B46" s="22" t="s">
        <v>33</v>
      </c>
      <c r="C46" s="23" t="s">
        <v>49</v>
      </c>
      <c r="D46" s="156" t="s">
        <v>52</v>
      </c>
      <c r="E46" s="157"/>
      <c r="F46" s="158" t="s">
        <v>47</v>
      </c>
      <c r="G46" s="159"/>
      <c r="H46" s="160"/>
    </row>
    <row r="47" spans="2:8" ht="36" customHeight="1" thickBot="1">
      <c r="B47" s="24" t="s">
        <v>34</v>
      </c>
      <c r="C47" s="23" t="s">
        <v>50</v>
      </c>
      <c r="D47" s="156" t="s">
        <v>53</v>
      </c>
      <c r="E47" s="157"/>
      <c r="F47" s="158" t="s">
        <v>47</v>
      </c>
      <c r="G47" s="159"/>
      <c r="H47" s="160"/>
    </row>
    <row r="48" spans="2:8" ht="22.5" customHeight="1">
      <c r="B48" s="141" t="s">
        <v>62</v>
      </c>
      <c r="C48" s="147" t="s">
        <v>69</v>
      </c>
      <c r="D48" s="148"/>
      <c r="E48" s="148"/>
      <c r="F48" s="148"/>
      <c r="G48" s="148"/>
      <c r="H48" s="149"/>
    </row>
    <row r="49" spans="2:8" ht="22.5" customHeight="1">
      <c r="B49" s="161"/>
      <c r="C49" s="58" t="s">
        <v>31</v>
      </c>
      <c r="D49" s="143" t="s">
        <v>102</v>
      </c>
      <c r="E49" s="144"/>
      <c r="F49" s="143" t="s">
        <v>61</v>
      </c>
      <c r="G49" s="145"/>
      <c r="H49" s="146"/>
    </row>
    <row r="50" spans="2:8" ht="36" customHeight="1">
      <c r="B50" s="59" t="s">
        <v>32</v>
      </c>
      <c r="C50" s="60" t="s">
        <v>72</v>
      </c>
      <c r="D50" s="151" t="s">
        <v>67</v>
      </c>
      <c r="E50" s="152"/>
      <c r="F50" s="153" t="s">
        <v>47</v>
      </c>
      <c r="G50" s="154"/>
      <c r="H50" s="155"/>
    </row>
    <row r="51" spans="2:8" ht="36" customHeight="1" thickBot="1">
      <c r="B51" s="25" t="s">
        <v>63</v>
      </c>
      <c r="C51" s="117" t="s">
        <v>73</v>
      </c>
      <c r="D51" s="168" t="s">
        <v>68</v>
      </c>
      <c r="E51" s="169"/>
      <c r="F51" s="170" t="s">
        <v>47</v>
      </c>
      <c r="G51" s="171"/>
      <c r="H51" s="172"/>
    </row>
    <row r="52" spans="2:8" ht="21.75" customHeight="1">
      <c r="B52" s="141" t="s">
        <v>77</v>
      </c>
      <c r="C52" s="174" t="s">
        <v>80</v>
      </c>
      <c r="D52" s="174"/>
      <c r="E52" s="174"/>
      <c r="F52" s="174"/>
      <c r="G52" s="174"/>
      <c r="H52" s="175"/>
    </row>
    <row r="53" spans="2:8" ht="21.75" customHeight="1">
      <c r="B53" s="142"/>
      <c r="C53" s="118" t="s">
        <v>74</v>
      </c>
      <c r="D53" s="176" t="s">
        <v>103</v>
      </c>
      <c r="E53" s="176"/>
      <c r="F53" s="163" t="s">
        <v>78</v>
      </c>
      <c r="G53" s="164"/>
      <c r="H53" s="165"/>
    </row>
    <row r="54" spans="2:8" ht="36" customHeight="1" thickBot="1">
      <c r="B54" s="119"/>
      <c r="C54" s="120" t="s">
        <v>75</v>
      </c>
      <c r="D54" s="162" t="s">
        <v>81</v>
      </c>
      <c r="E54" s="162"/>
      <c r="F54" s="166" t="s">
        <v>76</v>
      </c>
      <c r="G54" s="166"/>
      <c r="H54" s="167"/>
    </row>
    <row r="55" spans="2:7" ht="69.75" customHeight="1">
      <c r="B55" s="173" t="s">
        <v>82</v>
      </c>
      <c r="C55" s="173"/>
      <c r="D55" s="173"/>
      <c r="E55" s="173"/>
      <c r="F55" s="173"/>
      <c r="G55" s="173"/>
    </row>
  </sheetData>
  <sheetProtection/>
  <mergeCells count="44">
    <mergeCell ref="D50:E50"/>
    <mergeCell ref="F50:H50"/>
    <mergeCell ref="B25:H25"/>
    <mergeCell ref="B26:H26"/>
    <mergeCell ref="B27:H27"/>
    <mergeCell ref="B19:H19"/>
    <mergeCell ref="B20:H20"/>
    <mergeCell ref="B21:H21"/>
    <mergeCell ref="B22:H22"/>
    <mergeCell ref="B23:H23"/>
    <mergeCell ref="D54:E54"/>
    <mergeCell ref="F53:H53"/>
    <mergeCell ref="F54:H54"/>
    <mergeCell ref="D51:E51"/>
    <mergeCell ref="F51:H51"/>
    <mergeCell ref="B55:G55"/>
    <mergeCell ref="C52:H52"/>
    <mergeCell ref="B52:B53"/>
    <mergeCell ref="D53:E53"/>
    <mergeCell ref="D46:E46"/>
    <mergeCell ref="F46:H46"/>
    <mergeCell ref="D47:E47"/>
    <mergeCell ref="F47:H47"/>
    <mergeCell ref="B48:B49"/>
    <mergeCell ref="D49:E49"/>
    <mergeCell ref="F49:H49"/>
    <mergeCell ref="C48:H48"/>
    <mergeCell ref="B43:B44"/>
    <mergeCell ref="D44:E44"/>
    <mergeCell ref="F44:H44"/>
    <mergeCell ref="C43:H43"/>
    <mergeCell ref="B41:B42"/>
    <mergeCell ref="D45:E45"/>
    <mergeCell ref="F45:H45"/>
    <mergeCell ref="B28:F28"/>
    <mergeCell ref="F34:H34"/>
    <mergeCell ref="B38:B39"/>
    <mergeCell ref="A1:F1"/>
    <mergeCell ref="F4:H4"/>
    <mergeCell ref="B6:B10"/>
    <mergeCell ref="B11:B12"/>
    <mergeCell ref="B14:B16"/>
    <mergeCell ref="B18:H18"/>
    <mergeCell ref="B24:H24"/>
  </mergeCells>
  <printOptions horizontalCentered="1"/>
  <pageMargins left="0.5511811023622047" right="0.1968503937007874" top="0.3937007874015748" bottom="0.2362204724409449" header="0.1968503937007874" footer="0.11811023622047245"/>
  <pageSetup fitToHeight="1" fitToWidth="1" horizontalDpi="600" verticalDpi="600" orientation="portrait" paperSize="9" scale="64" r:id="rId2"/>
  <headerFooter alignWithMargins="0">
    <oddHeader>&amp;RR6.4.1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875" style="5" customWidth="1"/>
    <col min="2" max="2" width="19.625" style="5" customWidth="1"/>
    <col min="3" max="3" width="36.375" style="5" customWidth="1"/>
    <col min="4" max="4" width="8.125" style="6" customWidth="1"/>
    <col min="5" max="5" width="19.125" style="5" customWidth="1"/>
    <col min="6" max="8" width="9.625" style="5" customWidth="1"/>
    <col min="9" max="16384" width="9.00390625" style="5" customWidth="1"/>
  </cols>
  <sheetData>
    <row r="1" spans="1:7" s="2" customFormat="1" ht="56.25" customHeight="1">
      <c r="A1" s="133" t="s">
        <v>100</v>
      </c>
      <c r="B1" s="179"/>
      <c r="C1" s="179"/>
      <c r="D1" s="179"/>
      <c r="E1" s="179"/>
      <c r="F1" s="179"/>
      <c r="G1" s="1"/>
    </row>
    <row r="2" s="2" customFormat="1" ht="8.25" customHeight="1">
      <c r="H2" s="3"/>
    </row>
    <row r="3" ht="105" customHeight="1" thickBot="1">
      <c r="A3" s="4" t="s">
        <v>0</v>
      </c>
    </row>
    <row r="4" spans="2:8" ht="24">
      <c r="B4" s="26"/>
      <c r="C4" s="27"/>
      <c r="D4" s="28" t="s">
        <v>35</v>
      </c>
      <c r="E4" s="29" t="s">
        <v>37</v>
      </c>
      <c r="F4" s="128" t="s">
        <v>38</v>
      </c>
      <c r="G4" s="129"/>
      <c r="H4" s="130"/>
    </row>
    <row r="5" spans="2:8" ht="17.25" customHeight="1" thickBot="1">
      <c r="B5" s="31"/>
      <c r="C5" s="32"/>
      <c r="D5" s="33" t="s">
        <v>36</v>
      </c>
      <c r="E5" s="34" t="s">
        <v>39</v>
      </c>
      <c r="F5" s="35" t="s">
        <v>40</v>
      </c>
      <c r="G5" s="40" t="s">
        <v>41</v>
      </c>
      <c r="H5" s="72" t="s">
        <v>54</v>
      </c>
    </row>
    <row r="6" spans="2:8" ht="21.75" customHeight="1" thickTop="1">
      <c r="B6" s="135" t="s">
        <v>1</v>
      </c>
      <c r="C6" s="30" t="s">
        <v>2</v>
      </c>
      <c r="D6" s="97">
        <v>163</v>
      </c>
      <c r="E6" s="82">
        <f>ROUNDDOWN(D6*10.7,0)</f>
        <v>1744</v>
      </c>
      <c r="F6" s="83">
        <f aca="true" t="shared" si="0" ref="F6:F16">ROUNDUP(E6*10%,0)</f>
        <v>175</v>
      </c>
      <c r="G6" s="84">
        <f>ROUNDUP(E6*20%,0)</f>
        <v>349</v>
      </c>
      <c r="H6" s="85">
        <f>ROUNDUP(E6*30%,0)</f>
        <v>524</v>
      </c>
    </row>
    <row r="7" spans="2:8" ht="21.75" customHeight="1">
      <c r="B7" s="135"/>
      <c r="C7" s="7" t="s">
        <v>3</v>
      </c>
      <c r="D7" s="80">
        <v>244</v>
      </c>
      <c r="E7" s="86">
        <f aca="true" t="shared" si="1" ref="E7:E16">ROUNDDOWN(D7*10.7,0)</f>
        <v>2610</v>
      </c>
      <c r="F7" s="87">
        <f t="shared" si="0"/>
        <v>261</v>
      </c>
      <c r="G7" s="88">
        <f aca="true" t="shared" si="2" ref="G7:G16">ROUNDUP(E7*20%,0)</f>
        <v>522</v>
      </c>
      <c r="H7" s="85">
        <f>ROUNDUP(E7*30%,0)</f>
        <v>783</v>
      </c>
    </row>
    <row r="8" spans="2:8" ht="21.75" customHeight="1">
      <c r="B8" s="135"/>
      <c r="C8" s="7" t="s">
        <v>4</v>
      </c>
      <c r="D8" s="80">
        <v>387</v>
      </c>
      <c r="E8" s="86">
        <f t="shared" si="1"/>
        <v>4140</v>
      </c>
      <c r="F8" s="87">
        <f t="shared" si="0"/>
        <v>414</v>
      </c>
      <c r="G8" s="88">
        <f t="shared" si="2"/>
        <v>828</v>
      </c>
      <c r="H8" s="85">
        <f aca="true" t="shared" si="3" ref="H8:H16">ROUNDUP(E8*30%,0)</f>
        <v>1242</v>
      </c>
    </row>
    <row r="9" spans="2:8" ht="21.75" customHeight="1">
      <c r="B9" s="135"/>
      <c r="C9" s="8" t="s">
        <v>5</v>
      </c>
      <c r="D9" s="98">
        <v>567</v>
      </c>
      <c r="E9" s="86">
        <f t="shared" si="1"/>
        <v>6066</v>
      </c>
      <c r="F9" s="87">
        <f t="shared" si="0"/>
        <v>607</v>
      </c>
      <c r="G9" s="88">
        <f t="shared" si="2"/>
        <v>1214</v>
      </c>
      <c r="H9" s="85">
        <f t="shared" si="3"/>
        <v>1820</v>
      </c>
    </row>
    <row r="10" spans="2:8" ht="21.75" customHeight="1">
      <c r="B10" s="136"/>
      <c r="C10" s="9" t="s">
        <v>6</v>
      </c>
      <c r="D10" s="77" t="s">
        <v>79</v>
      </c>
      <c r="E10" s="86">
        <f t="shared" si="1"/>
        <v>877</v>
      </c>
      <c r="F10" s="101">
        <f t="shared" si="0"/>
        <v>88</v>
      </c>
      <c r="G10" s="102">
        <f t="shared" si="2"/>
        <v>176</v>
      </c>
      <c r="H10" s="103">
        <f t="shared" si="3"/>
        <v>264</v>
      </c>
    </row>
    <row r="11" spans="2:8" ht="21.75" customHeight="1">
      <c r="B11" s="135" t="s">
        <v>7</v>
      </c>
      <c r="C11" s="10" t="s">
        <v>8</v>
      </c>
      <c r="D11" s="99">
        <v>179</v>
      </c>
      <c r="E11" s="89">
        <f t="shared" si="1"/>
        <v>1915</v>
      </c>
      <c r="F11" s="90">
        <f t="shared" si="0"/>
        <v>192</v>
      </c>
      <c r="G11" s="91">
        <f t="shared" si="2"/>
        <v>383</v>
      </c>
      <c r="H11" s="92">
        <f t="shared" si="3"/>
        <v>575</v>
      </c>
    </row>
    <row r="12" spans="2:8" ht="21.75" customHeight="1">
      <c r="B12" s="136"/>
      <c r="C12" s="9" t="s">
        <v>9</v>
      </c>
      <c r="D12" s="100">
        <v>220</v>
      </c>
      <c r="E12" s="93">
        <f t="shared" si="1"/>
        <v>2354</v>
      </c>
      <c r="F12" s="94">
        <f t="shared" si="0"/>
        <v>236</v>
      </c>
      <c r="G12" s="95">
        <f t="shared" si="2"/>
        <v>471</v>
      </c>
      <c r="H12" s="96">
        <f t="shared" si="3"/>
        <v>707</v>
      </c>
    </row>
    <row r="13" spans="2:8" ht="30" customHeight="1">
      <c r="B13" s="11" t="s">
        <v>10</v>
      </c>
      <c r="C13" s="12" t="s">
        <v>11</v>
      </c>
      <c r="D13" s="78">
        <v>97</v>
      </c>
      <c r="E13" s="104">
        <f t="shared" si="1"/>
        <v>1037</v>
      </c>
      <c r="F13" s="105">
        <f t="shared" si="0"/>
        <v>104</v>
      </c>
      <c r="G13" s="106">
        <f t="shared" si="2"/>
        <v>208</v>
      </c>
      <c r="H13" s="107">
        <f t="shared" si="3"/>
        <v>312</v>
      </c>
    </row>
    <row r="14" spans="2:8" ht="21.75" customHeight="1">
      <c r="B14" s="137" t="s">
        <v>12</v>
      </c>
      <c r="C14" s="14" t="s">
        <v>13</v>
      </c>
      <c r="D14" s="79">
        <v>65</v>
      </c>
      <c r="E14" s="89">
        <f t="shared" si="1"/>
        <v>695</v>
      </c>
      <c r="F14" s="83">
        <f t="shared" si="0"/>
        <v>70</v>
      </c>
      <c r="G14" s="84">
        <f t="shared" si="2"/>
        <v>139</v>
      </c>
      <c r="H14" s="108">
        <f t="shared" si="3"/>
        <v>209</v>
      </c>
    </row>
    <row r="15" spans="2:8" ht="21.75" customHeight="1">
      <c r="B15" s="138"/>
      <c r="C15" s="15" t="s">
        <v>14</v>
      </c>
      <c r="D15" s="80">
        <v>130</v>
      </c>
      <c r="E15" s="86">
        <f t="shared" si="1"/>
        <v>1391</v>
      </c>
      <c r="F15" s="87">
        <f t="shared" si="0"/>
        <v>140</v>
      </c>
      <c r="G15" s="88">
        <f t="shared" si="2"/>
        <v>279</v>
      </c>
      <c r="H15" s="85">
        <f t="shared" si="3"/>
        <v>418</v>
      </c>
    </row>
    <row r="16" spans="2:8" ht="21.75" customHeight="1" thickBot="1">
      <c r="B16" s="139"/>
      <c r="C16" s="16" t="s">
        <v>15</v>
      </c>
      <c r="D16" s="81">
        <v>195</v>
      </c>
      <c r="E16" s="109">
        <f t="shared" si="1"/>
        <v>2086</v>
      </c>
      <c r="F16" s="110">
        <f t="shared" si="0"/>
        <v>209</v>
      </c>
      <c r="G16" s="111">
        <f t="shared" si="2"/>
        <v>418</v>
      </c>
      <c r="H16" s="112">
        <f t="shared" si="3"/>
        <v>626</v>
      </c>
    </row>
    <row r="17" spans="2:8" ht="4.5" customHeight="1">
      <c r="B17" s="51"/>
      <c r="C17" s="52"/>
      <c r="D17" s="73"/>
      <c r="E17" s="54"/>
      <c r="F17" s="55"/>
      <c r="G17" s="55"/>
      <c r="H17" s="52"/>
    </row>
    <row r="18" spans="2:8" s="17" customFormat="1" ht="14.25" customHeight="1">
      <c r="B18" s="140" t="s">
        <v>98</v>
      </c>
      <c r="C18" s="140"/>
      <c r="D18" s="140"/>
      <c r="E18" s="140"/>
      <c r="F18" s="140"/>
      <c r="G18" s="140"/>
      <c r="H18" s="140"/>
    </row>
    <row r="19" spans="2:8" s="17" customFormat="1" ht="14.25" customHeight="1">
      <c r="B19" s="140" t="s">
        <v>97</v>
      </c>
      <c r="C19" s="140"/>
      <c r="D19" s="140"/>
      <c r="E19" s="140"/>
      <c r="F19" s="140"/>
      <c r="G19" s="140"/>
      <c r="H19" s="140"/>
    </row>
    <row r="20" spans="2:8" s="17" customFormat="1" ht="14.25" customHeight="1">
      <c r="B20" s="140" t="s">
        <v>96</v>
      </c>
      <c r="C20" s="140"/>
      <c r="D20" s="140"/>
      <c r="E20" s="140"/>
      <c r="F20" s="140"/>
      <c r="G20" s="140"/>
      <c r="H20" s="140"/>
    </row>
    <row r="21" spans="2:8" s="17" customFormat="1" ht="14.25" customHeight="1">
      <c r="B21" s="140" t="s">
        <v>95</v>
      </c>
      <c r="C21" s="140"/>
      <c r="D21" s="140"/>
      <c r="E21" s="140"/>
      <c r="F21" s="140"/>
      <c r="G21" s="140"/>
      <c r="H21" s="140"/>
    </row>
    <row r="22" spans="2:8" s="17" customFormat="1" ht="14.25" customHeight="1">
      <c r="B22" s="140" t="s">
        <v>94</v>
      </c>
      <c r="C22" s="140"/>
      <c r="D22" s="140"/>
      <c r="E22" s="140"/>
      <c r="F22" s="140"/>
      <c r="G22" s="140"/>
      <c r="H22" s="140"/>
    </row>
    <row r="23" spans="2:8" s="17" customFormat="1" ht="14.25" customHeight="1">
      <c r="B23" s="177" t="s">
        <v>93</v>
      </c>
      <c r="C23" s="177"/>
      <c r="D23" s="177"/>
      <c r="E23" s="177"/>
      <c r="F23" s="177"/>
      <c r="G23" s="177"/>
      <c r="H23" s="177"/>
    </row>
    <row r="24" spans="2:8" s="17" customFormat="1" ht="14.25" customHeight="1">
      <c r="B24" s="178" t="s">
        <v>92</v>
      </c>
      <c r="C24" s="178"/>
      <c r="D24" s="178"/>
      <c r="E24" s="178"/>
      <c r="F24" s="178"/>
      <c r="G24" s="178"/>
      <c r="H24" s="178"/>
    </row>
    <row r="25" spans="2:8" s="17" customFormat="1" ht="14.25" customHeight="1">
      <c r="B25" s="177" t="s">
        <v>88</v>
      </c>
      <c r="C25" s="177"/>
      <c r="D25" s="177"/>
      <c r="E25" s="177"/>
      <c r="F25" s="177"/>
      <c r="G25" s="177"/>
      <c r="H25" s="177"/>
    </row>
    <row r="26" spans="2:8" s="17" customFormat="1" ht="14.25" customHeight="1">
      <c r="B26" s="178" t="s">
        <v>90</v>
      </c>
      <c r="C26" s="178"/>
      <c r="D26" s="178"/>
      <c r="E26" s="178"/>
      <c r="F26" s="178"/>
      <c r="G26" s="178"/>
      <c r="H26" s="178"/>
    </row>
    <row r="27" spans="2:8" s="17" customFormat="1" ht="14.25" customHeight="1">
      <c r="B27" s="178" t="s">
        <v>91</v>
      </c>
      <c r="C27" s="178"/>
      <c r="D27" s="178"/>
      <c r="E27" s="178"/>
      <c r="F27" s="178"/>
      <c r="G27" s="178"/>
      <c r="H27" s="178"/>
    </row>
    <row r="28" spans="2:8" s="17" customFormat="1" ht="14.25" customHeight="1">
      <c r="B28" s="127"/>
      <c r="C28" s="127"/>
      <c r="D28" s="127"/>
      <c r="E28" s="127"/>
      <c r="F28" s="127"/>
      <c r="G28" s="47"/>
      <c r="H28" s="38"/>
    </row>
    <row r="29" spans="2:8" s="17" customFormat="1" ht="15.75" customHeight="1">
      <c r="B29" s="56" t="s">
        <v>16</v>
      </c>
      <c r="C29" s="38"/>
      <c r="D29" s="39" t="s">
        <v>17</v>
      </c>
      <c r="E29" s="38"/>
      <c r="F29" s="38"/>
      <c r="G29" s="38"/>
      <c r="H29" s="38"/>
    </row>
    <row r="30" spans="2:8" s="17" customFormat="1" ht="15.75" customHeight="1">
      <c r="B30" s="56" t="s">
        <v>18</v>
      </c>
      <c r="C30" s="38"/>
      <c r="D30" s="39" t="s">
        <v>19</v>
      </c>
      <c r="E30" s="38"/>
      <c r="F30" s="38"/>
      <c r="G30" s="38"/>
      <c r="H30" s="38"/>
    </row>
    <row r="31" spans="2:8" s="17" customFormat="1" ht="15.75" customHeight="1">
      <c r="B31" s="56" t="s">
        <v>20</v>
      </c>
      <c r="C31" s="38"/>
      <c r="D31" s="39" t="s">
        <v>21</v>
      </c>
      <c r="E31" s="38"/>
      <c r="F31" s="38"/>
      <c r="G31" s="38"/>
      <c r="H31" s="38"/>
    </row>
    <row r="32" spans="2:8" s="17" customFormat="1" ht="5.25" customHeight="1">
      <c r="B32" s="56"/>
      <c r="C32" s="38"/>
      <c r="D32" s="39"/>
      <c r="E32" s="38"/>
      <c r="F32" s="38"/>
      <c r="G32" s="38"/>
      <c r="H32" s="38"/>
    </row>
    <row r="33" spans="2:8" ht="15" customHeight="1" thickBot="1">
      <c r="B33" s="16" t="s">
        <v>22</v>
      </c>
      <c r="C33" s="16"/>
      <c r="D33" s="57"/>
      <c r="E33" s="16"/>
      <c r="F33" s="16"/>
      <c r="G33" s="16"/>
      <c r="H33" s="16"/>
    </row>
    <row r="34" spans="2:8" ht="24">
      <c r="B34" s="26"/>
      <c r="C34" s="27"/>
      <c r="D34" s="28" t="s">
        <v>35</v>
      </c>
      <c r="E34" s="29" t="s">
        <v>37</v>
      </c>
      <c r="F34" s="128" t="s">
        <v>38</v>
      </c>
      <c r="G34" s="129"/>
      <c r="H34" s="130"/>
    </row>
    <row r="35" spans="2:8" ht="17.25" customHeight="1" thickBot="1">
      <c r="B35" s="31"/>
      <c r="C35" s="32"/>
      <c r="D35" s="33" t="s">
        <v>36</v>
      </c>
      <c r="E35" s="34" t="s">
        <v>39</v>
      </c>
      <c r="F35" s="35" t="s">
        <v>40</v>
      </c>
      <c r="G35" s="40" t="s">
        <v>41</v>
      </c>
      <c r="H35" s="74" t="s">
        <v>54</v>
      </c>
    </row>
    <row r="36" spans="2:8" ht="21.75" customHeight="1" thickTop="1">
      <c r="B36" s="113" t="s">
        <v>23</v>
      </c>
      <c r="C36" s="18" t="s">
        <v>24</v>
      </c>
      <c r="D36" s="48" t="s">
        <v>25</v>
      </c>
      <c r="E36" s="19">
        <f aca="true" t="shared" si="4" ref="E36:E42">ROUNDDOWN(D36*10.7,0)</f>
        <v>2140</v>
      </c>
      <c r="F36" s="36">
        <f aca="true" t="shared" si="5" ref="F36:F42">ROUNDUP(E36*10%,0)</f>
        <v>214</v>
      </c>
      <c r="G36" s="43">
        <f aca="true" t="shared" si="6" ref="G36:G42">ROUNDUP(E36*20%,0)</f>
        <v>428</v>
      </c>
      <c r="H36" s="68">
        <f aca="true" t="shared" si="7" ref="H36:H42">ROUNDUP(E36*30%,0)</f>
        <v>642</v>
      </c>
    </row>
    <row r="37" spans="2:8" ht="21.75" customHeight="1">
      <c r="B37" s="114" t="s">
        <v>26</v>
      </c>
      <c r="C37" s="12" t="s">
        <v>27</v>
      </c>
      <c r="D37" s="49" t="s">
        <v>28</v>
      </c>
      <c r="E37" s="13">
        <f t="shared" si="4"/>
        <v>1070</v>
      </c>
      <c r="F37" s="37">
        <f t="shared" si="5"/>
        <v>107</v>
      </c>
      <c r="G37" s="42">
        <f t="shared" si="6"/>
        <v>214</v>
      </c>
      <c r="H37" s="64">
        <f t="shared" si="7"/>
        <v>321</v>
      </c>
    </row>
    <row r="38" spans="2:8" ht="21.75" customHeight="1">
      <c r="B38" s="131" t="s">
        <v>29</v>
      </c>
      <c r="C38" s="44" t="s">
        <v>60</v>
      </c>
      <c r="D38" s="50" t="s">
        <v>55</v>
      </c>
      <c r="E38" s="45">
        <f t="shared" si="4"/>
        <v>1070</v>
      </c>
      <c r="F38" s="46">
        <f t="shared" si="5"/>
        <v>107</v>
      </c>
      <c r="G38" s="41">
        <f t="shared" si="6"/>
        <v>214</v>
      </c>
      <c r="H38" s="65">
        <f t="shared" si="7"/>
        <v>321</v>
      </c>
    </row>
    <row r="39" spans="2:8" ht="21.75" customHeight="1" thickBot="1">
      <c r="B39" s="132"/>
      <c r="C39" s="75" t="s">
        <v>58</v>
      </c>
      <c r="D39" s="69" t="s">
        <v>56</v>
      </c>
      <c r="E39" s="70">
        <f t="shared" si="4"/>
        <v>2140</v>
      </c>
      <c r="F39" s="71">
        <f t="shared" si="5"/>
        <v>214</v>
      </c>
      <c r="G39" s="66">
        <f t="shared" si="6"/>
        <v>428</v>
      </c>
      <c r="H39" s="67">
        <f t="shared" si="7"/>
        <v>642</v>
      </c>
    </row>
    <row r="40" spans="2:8" ht="21.75" customHeight="1" thickBot="1">
      <c r="B40" s="122" t="s">
        <v>83</v>
      </c>
      <c r="C40" s="123" t="s">
        <v>84</v>
      </c>
      <c r="D40" s="124" t="s">
        <v>85</v>
      </c>
      <c r="E40" s="125">
        <f>ROUNDDOWN(D40*10.7,0)</f>
        <v>535</v>
      </c>
      <c r="F40" s="126">
        <f>ROUNDUP(E40*10%,0)</f>
        <v>54</v>
      </c>
      <c r="G40" s="111">
        <f>ROUNDUP(E40*20%,0)</f>
        <v>107</v>
      </c>
      <c r="H40" s="112">
        <f>ROUNDUP(E40*30%,0)</f>
        <v>161</v>
      </c>
    </row>
    <row r="41" spans="2:8" ht="21.75" customHeight="1">
      <c r="B41" s="150" t="s">
        <v>64</v>
      </c>
      <c r="C41" s="30" t="s">
        <v>70</v>
      </c>
      <c r="D41" s="121" t="s">
        <v>65</v>
      </c>
      <c r="E41" s="115">
        <f t="shared" si="4"/>
        <v>32</v>
      </c>
      <c r="F41" s="116">
        <f t="shared" si="5"/>
        <v>4</v>
      </c>
      <c r="G41" s="41">
        <f t="shared" si="6"/>
        <v>7</v>
      </c>
      <c r="H41" s="65">
        <f t="shared" si="7"/>
        <v>10</v>
      </c>
    </row>
    <row r="42" spans="2:8" ht="21.75" customHeight="1" thickBot="1">
      <c r="B42" s="132"/>
      <c r="C42" s="75" t="s">
        <v>71</v>
      </c>
      <c r="D42" s="69" t="s">
        <v>66</v>
      </c>
      <c r="E42" s="70">
        <f t="shared" si="4"/>
        <v>42</v>
      </c>
      <c r="F42" s="71">
        <f t="shared" si="5"/>
        <v>5</v>
      </c>
      <c r="G42" s="66">
        <f t="shared" si="6"/>
        <v>9</v>
      </c>
      <c r="H42" s="67">
        <f t="shared" si="7"/>
        <v>13</v>
      </c>
    </row>
    <row r="43" spans="2:8" ht="21.75" customHeight="1">
      <c r="B43" s="141" t="s">
        <v>30</v>
      </c>
      <c r="C43" s="147" t="s">
        <v>69</v>
      </c>
      <c r="D43" s="148"/>
      <c r="E43" s="148"/>
      <c r="F43" s="148"/>
      <c r="G43" s="148"/>
      <c r="H43" s="149"/>
    </row>
    <row r="44" spans="2:8" ht="22.5" customHeight="1">
      <c r="B44" s="161"/>
      <c r="C44" s="76" t="s">
        <v>31</v>
      </c>
      <c r="D44" s="182" t="s">
        <v>102</v>
      </c>
      <c r="E44" s="183"/>
      <c r="F44" s="182" t="s">
        <v>61</v>
      </c>
      <c r="G44" s="184"/>
      <c r="H44" s="185"/>
    </row>
    <row r="45" spans="2:8" ht="36" customHeight="1">
      <c r="B45" s="20" t="s">
        <v>32</v>
      </c>
      <c r="C45" s="21" t="s">
        <v>48</v>
      </c>
      <c r="D45" s="180" t="s">
        <v>51</v>
      </c>
      <c r="E45" s="181"/>
      <c r="F45" s="186" t="s">
        <v>47</v>
      </c>
      <c r="G45" s="187"/>
      <c r="H45" s="188"/>
    </row>
    <row r="46" spans="2:8" ht="36" customHeight="1">
      <c r="B46" s="22" t="s">
        <v>33</v>
      </c>
      <c r="C46" s="23" t="s">
        <v>49</v>
      </c>
      <c r="D46" s="156" t="s">
        <v>52</v>
      </c>
      <c r="E46" s="157"/>
      <c r="F46" s="158" t="s">
        <v>47</v>
      </c>
      <c r="G46" s="159"/>
      <c r="H46" s="160"/>
    </row>
    <row r="47" spans="2:8" ht="36" customHeight="1" thickBot="1">
      <c r="B47" s="24" t="s">
        <v>34</v>
      </c>
      <c r="C47" s="23" t="s">
        <v>50</v>
      </c>
      <c r="D47" s="156" t="s">
        <v>53</v>
      </c>
      <c r="E47" s="157"/>
      <c r="F47" s="158" t="s">
        <v>47</v>
      </c>
      <c r="G47" s="159"/>
      <c r="H47" s="160"/>
    </row>
    <row r="48" spans="2:8" ht="22.5" customHeight="1">
      <c r="B48" s="141" t="s">
        <v>62</v>
      </c>
      <c r="C48" s="147" t="s">
        <v>69</v>
      </c>
      <c r="D48" s="148"/>
      <c r="E48" s="148"/>
      <c r="F48" s="148"/>
      <c r="G48" s="148"/>
      <c r="H48" s="149"/>
    </row>
    <row r="49" spans="2:8" ht="22.5" customHeight="1">
      <c r="B49" s="161"/>
      <c r="C49" s="58" t="s">
        <v>31</v>
      </c>
      <c r="D49" s="143" t="s">
        <v>102</v>
      </c>
      <c r="E49" s="144"/>
      <c r="F49" s="143" t="s">
        <v>61</v>
      </c>
      <c r="G49" s="145"/>
      <c r="H49" s="146"/>
    </row>
    <row r="50" spans="2:8" ht="36" customHeight="1">
      <c r="B50" s="59" t="s">
        <v>32</v>
      </c>
      <c r="C50" s="60" t="s">
        <v>72</v>
      </c>
      <c r="D50" s="151" t="s">
        <v>67</v>
      </c>
      <c r="E50" s="152"/>
      <c r="F50" s="153" t="s">
        <v>47</v>
      </c>
      <c r="G50" s="154"/>
      <c r="H50" s="155"/>
    </row>
    <row r="51" spans="2:8" ht="36" customHeight="1" thickBot="1">
      <c r="B51" s="25" t="s">
        <v>63</v>
      </c>
      <c r="C51" s="117" t="s">
        <v>73</v>
      </c>
      <c r="D51" s="168" t="s">
        <v>68</v>
      </c>
      <c r="E51" s="169"/>
      <c r="F51" s="170" t="s">
        <v>47</v>
      </c>
      <c r="G51" s="171"/>
      <c r="H51" s="172"/>
    </row>
    <row r="52" spans="2:8" ht="21.75" customHeight="1">
      <c r="B52" s="141" t="s">
        <v>77</v>
      </c>
      <c r="C52" s="174" t="s">
        <v>80</v>
      </c>
      <c r="D52" s="174"/>
      <c r="E52" s="174"/>
      <c r="F52" s="174"/>
      <c r="G52" s="174"/>
      <c r="H52" s="175"/>
    </row>
    <row r="53" spans="2:8" ht="21.75" customHeight="1">
      <c r="B53" s="142"/>
      <c r="C53" s="118" t="s">
        <v>74</v>
      </c>
      <c r="D53" s="176" t="s">
        <v>103</v>
      </c>
      <c r="E53" s="176"/>
      <c r="F53" s="163" t="s">
        <v>78</v>
      </c>
      <c r="G53" s="164"/>
      <c r="H53" s="165"/>
    </row>
    <row r="54" spans="2:8" ht="36" customHeight="1" thickBot="1">
      <c r="B54" s="119"/>
      <c r="C54" s="120" t="s">
        <v>75</v>
      </c>
      <c r="D54" s="162" t="s">
        <v>81</v>
      </c>
      <c r="E54" s="162"/>
      <c r="F54" s="166" t="s">
        <v>76</v>
      </c>
      <c r="G54" s="166"/>
      <c r="H54" s="167"/>
    </row>
    <row r="55" spans="2:7" ht="69.75" customHeight="1">
      <c r="B55" s="173" t="s">
        <v>82</v>
      </c>
      <c r="C55" s="173"/>
      <c r="D55" s="173"/>
      <c r="E55" s="173"/>
      <c r="F55" s="173"/>
      <c r="G55" s="173"/>
    </row>
  </sheetData>
  <sheetProtection/>
  <mergeCells count="44">
    <mergeCell ref="B26:H26"/>
    <mergeCell ref="B27:H27"/>
    <mergeCell ref="F53:H53"/>
    <mergeCell ref="D54:E54"/>
    <mergeCell ref="F54:H54"/>
    <mergeCell ref="D51:E51"/>
    <mergeCell ref="F51:H51"/>
    <mergeCell ref="F50:H50"/>
    <mergeCell ref="B55:G55"/>
    <mergeCell ref="B52:B53"/>
    <mergeCell ref="C52:H52"/>
    <mergeCell ref="D53:E53"/>
    <mergeCell ref="F45:H45"/>
    <mergeCell ref="B48:B49"/>
    <mergeCell ref="C48:H48"/>
    <mergeCell ref="D49:E49"/>
    <mergeCell ref="F49:H49"/>
    <mergeCell ref="D50:E50"/>
    <mergeCell ref="A1:F1"/>
    <mergeCell ref="B6:B10"/>
    <mergeCell ref="B11:B12"/>
    <mergeCell ref="B14:B16"/>
    <mergeCell ref="F4:H4"/>
    <mergeCell ref="D45:E45"/>
    <mergeCell ref="D44:E44"/>
    <mergeCell ref="F34:H34"/>
    <mergeCell ref="F44:H44"/>
    <mergeCell ref="B38:B39"/>
    <mergeCell ref="F47:H47"/>
    <mergeCell ref="C43:H43"/>
    <mergeCell ref="B41:B42"/>
    <mergeCell ref="D46:E46"/>
    <mergeCell ref="B43:B44"/>
    <mergeCell ref="D47:E47"/>
    <mergeCell ref="B18:H18"/>
    <mergeCell ref="B19:H19"/>
    <mergeCell ref="B20:H20"/>
    <mergeCell ref="B21:H21"/>
    <mergeCell ref="B28:F28"/>
    <mergeCell ref="F46:H46"/>
    <mergeCell ref="B22:H22"/>
    <mergeCell ref="B23:H23"/>
    <mergeCell ref="B24:H24"/>
    <mergeCell ref="B25:H25"/>
  </mergeCells>
  <printOptions horizontalCentered="1"/>
  <pageMargins left="0.5511811023622047" right="0.1968503937007874" top="0.3937007874015748" bottom="0.2362204724409449" header="0.3937007874015748" footer="0.11811023622047245"/>
  <pageSetup fitToHeight="1" fitToWidth="1" horizontalDpi="600" verticalDpi="600" orientation="portrait" paperSize="9" scale="64" r:id="rId2"/>
  <headerFooter alignWithMargins="0">
    <oddHeader>&amp;RR6.4.1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0.875" style="5" customWidth="1"/>
    <col min="2" max="2" width="19.625" style="5" customWidth="1"/>
    <col min="3" max="3" width="36.375" style="5" customWidth="1"/>
    <col min="4" max="4" width="8.125" style="6" customWidth="1"/>
    <col min="5" max="5" width="19.125" style="5" customWidth="1"/>
    <col min="6" max="8" width="9.625" style="5" customWidth="1"/>
    <col min="9" max="16384" width="9.00390625" style="5" customWidth="1"/>
  </cols>
  <sheetData>
    <row r="1" spans="1:7" s="2" customFormat="1" ht="69.75" customHeight="1">
      <c r="A1" s="133" t="s">
        <v>101</v>
      </c>
      <c r="B1" s="179"/>
      <c r="C1" s="179"/>
      <c r="D1" s="179"/>
      <c r="E1" s="179"/>
      <c r="F1" s="179"/>
      <c r="G1" s="179"/>
    </row>
    <row r="2" s="2" customFormat="1" ht="2.25" customHeight="1">
      <c r="H2" s="3"/>
    </row>
    <row r="3" ht="105" customHeight="1" thickBot="1">
      <c r="A3" s="4" t="s">
        <v>0</v>
      </c>
    </row>
    <row r="4" spans="2:8" ht="24">
      <c r="B4" s="26"/>
      <c r="C4" s="27"/>
      <c r="D4" s="28" t="s">
        <v>35</v>
      </c>
      <c r="E4" s="29" t="s">
        <v>37</v>
      </c>
      <c r="F4" s="128" t="s">
        <v>38</v>
      </c>
      <c r="G4" s="129"/>
      <c r="H4" s="130"/>
    </row>
    <row r="5" spans="2:8" ht="17.25" customHeight="1" thickBot="1">
      <c r="B5" s="31"/>
      <c r="C5" s="32"/>
      <c r="D5" s="33" t="s">
        <v>42</v>
      </c>
      <c r="E5" s="34" t="s">
        <v>39</v>
      </c>
      <c r="F5" s="35" t="s">
        <v>40</v>
      </c>
      <c r="G5" s="40" t="s">
        <v>41</v>
      </c>
      <c r="H5" s="72" t="s">
        <v>54</v>
      </c>
    </row>
    <row r="6" spans="2:8" ht="21.75" customHeight="1" thickTop="1">
      <c r="B6" s="135" t="s">
        <v>1</v>
      </c>
      <c r="C6" s="30" t="s">
        <v>2</v>
      </c>
      <c r="D6" s="97">
        <v>163</v>
      </c>
      <c r="E6" s="82">
        <f>ROUNDDOWN(D6*10.42,0)</f>
        <v>1698</v>
      </c>
      <c r="F6" s="83">
        <f aca="true" t="shared" si="0" ref="F6:F16">ROUNDUP(E6*10%,0)</f>
        <v>170</v>
      </c>
      <c r="G6" s="84">
        <f>ROUNDUP(E6*20%,0)</f>
        <v>340</v>
      </c>
      <c r="H6" s="85">
        <f>ROUNDUP(E6*30%,0)</f>
        <v>510</v>
      </c>
    </row>
    <row r="7" spans="2:8" ht="21.75" customHeight="1">
      <c r="B7" s="135"/>
      <c r="C7" s="7" t="s">
        <v>3</v>
      </c>
      <c r="D7" s="80">
        <v>244</v>
      </c>
      <c r="E7" s="86">
        <f aca="true" t="shared" si="1" ref="E7:E16">ROUNDDOWN(D7*10.42,0)</f>
        <v>2542</v>
      </c>
      <c r="F7" s="87">
        <f t="shared" si="0"/>
        <v>255</v>
      </c>
      <c r="G7" s="88">
        <f aca="true" t="shared" si="2" ref="G7:G16">ROUNDUP(E7*20%,0)</f>
        <v>509</v>
      </c>
      <c r="H7" s="85">
        <f>ROUNDUP(E7*30%,0)</f>
        <v>763</v>
      </c>
    </row>
    <row r="8" spans="2:8" ht="21.75" customHeight="1">
      <c r="B8" s="135"/>
      <c r="C8" s="7" t="s">
        <v>4</v>
      </c>
      <c r="D8" s="80">
        <v>387</v>
      </c>
      <c r="E8" s="86">
        <f t="shared" si="1"/>
        <v>4032</v>
      </c>
      <c r="F8" s="87">
        <f t="shared" si="0"/>
        <v>404</v>
      </c>
      <c r="G8" s="88">
        <f t="shared" si="2"/>
        <v>807</v>
      </c>
      <c r="H8" s="85">
        <f aca="true" t="shared" si="3" ref="H8:H16">ROUNDUP(E8*30%,0)</f>
        <v>1210</v>
      </c>
    </row>
    <row r="9" spans="2:8" ht="21.75" customHeight="1">
      <c r="B9" s="135"/>
      <c r="C9" s="8" t="s">
        <v>5</v>
      </c>
      <c r="D9" s="98">
        <v>567</v>
      </c>
      <c r="E9" s="86">
        <f t="shared" si="1"/>
        <v>5908</v>
      </c>
      <c r="F9" s="87">
        <f t="shared" si="0"/>
        <v>591</v>
      </c>
      <c r="G9" s="88">
        <f t="shared" si="2"/>
        <v>1182</v>
      </c>
      <c r="H9" s="85">
        <f t="shared" si="3"/>
        <v>1773</v>
      </c>
    </row>
    <row r="10" spans="2:8" ht="21.75" customHeight="1">
      <c r="B10" s="136"/>
      <c r="C10" s="9" t="s">
        <v>6</v>
      </c>
      <c r="D10" s="77" t="s">
        <v>79</v>
      </c>
      <c r="E10" s="86">
        <f t="shared" si="1"/>
        <v>854</v>
      </c>
      <c r="F10" s="101">
        <f t="shared" si="0"/>
        <v>86</v>
      </c>
      <c r="G10" s="102">
        <f t="shared" si="2"/>
        <v>171</v>
      </c>
      <c r="H10" s="103">
        <f t="shared" si="3"/>
        <v>257</v>
      </c>
    </row>
    <row r="11" spans="2:8" ht="21.75" customHeight="1">
      <c r="B11" s="135" t="s">
        <v>7</v>
      </c>
      <c r="C11" s="10" t="s">
        <v>8</v>
      </c>
      <c r="D11" s="99">
        <v>179</v>
      </c>
      <c r="E11" s="89">
        <f t="shared" si="1"/>
        <v>1865</v>
      </c>
      <c r="F11" s="90">
        <f t="shared" si="0"/>
        <v>187</v>
      </c>
      <c r="G11" s="91">
        <f t="shared" si="2"/>
        <v>373</v>
      </c>
      <c r="H11" s="92">
        <f t="shared" si="3"/>
        <v>560</v>
      </c>
    </row>
    <row r="12" spans="2:8" ht="21.75" customHeight="1">
      <c r="B12" s="136"/>
      <c r="C12" s="9" t="s">
        <v>9</v>
      </c>
      <c r="D12" s="100">
        <v>220</v>
      </c>
      <c r="E12" s="93">
        <f t="shared" si="1"/>
        <v>2292</v>
      </c>
      <c r="F12" s="94">
        <f t="shared" si="0"/>
        <v>230</v>
      </c>
      <c r="G12" s="95">
        <f t="shared" si="2"/>
        <v>459</v>
      </c>
      <c r="H12" s="96">
        <f t="shared" si="3"/>
        <v>688</v>
      </c>
    </row>
    <row r="13" spans="2:8" ht="30" customHeight="1">
      <c r="B13" s="11" t="s">
        <v>10</v>
      </c>
      <c r="C13" s="12" t="s">
        <v>11</v>
      </c>
      <c r="D13" s="78">
        <v>97</v>
      </c>
      <c r="E13" s="104">
        <f t="shared" si="1"/>
        <v>1010</v>
      </c>
      <c r="F13" s="105">
        <f t="shared" si="0"/>
        <v>101</v>
      </c>
      <c r="G13" s="106">
        <f t="shared" si="2"/>
        <v>202</v>
      </c>
      <c r="H13" s="107">
        <f t="shared" si="3"/>
        <v>303</v>
      </c>
    </row>
    <row r="14" spans="2:8" ht="21.75" customHeight="1">
      <c r="B14" s="137" t="s">
        <v>12</v>
      </c>
      <c r="C14" s="14" t="s">
        <v>13</v>
      </c>
      <c r="D14" s="79">
        <v>65</v>
      </c>
      <c r="E14" s="89">
        <f t="shared" si="1"/>
        <v>677</v>
      </c>
      <c r="F14" s="83">
        <f t="shared" si="0"/>
        <v>68</v>
      </c>
      <c r="G14" s="84">
        <f t="shared" si="2"/>
        <v>136</v>
      </c>
      <c r="H14" s="108">
        <f t="shared" si="3"/>
        <v>204</v>
      </c>
    </row>
    <row r="15" spans="2:8" ht="21.75" customHeight="1">
      <c r="B15" s="138"/>
      <c r="C15" s="15" t="s">
        <v>14</v>
      </c>
      <c r="D15" s="80">
        <v>130</v>
      </c>
      <c r="E15" s="86">
        <f t="shared" si="1"/>
        <v>1354</v>
      </c>
      <c r="F15" s="87">
        <f t="shared" si="0"/>
        <v>136</v>
      </c>
      <c r="G15" s="88">
        <f t="shared" si="2"/>
        <v>271</v>
      </c>
      <c r="H15" s="85">
        <f t="shared" si="3"/>
        <v>407</v>
      </c>
    </row>
    <row r="16" spans="2:8" ht="21.75" customHeight="1" thickBot="1">
      <c r="B16" s="139"/>
      <c r="C16" s="16" t="s">
        <v>15</v>
      </c>
      <c r="D16" s="81">
        <v>195</v>
      </c>
      <c r="E16" s="109">
        <f t="shared" si="1"/>
        <v>2031</v>
      </c>
      <c r="F16" s="110">
        <f t="shared" si="0"/>
        <v>204</v>
      </c>
      <c r="G16" s="111">
        <f t="shared" si="2"/>
        <v>407</v>
      </c>
      <c r="H16" s="112">
        <f t="shared" si="3"/>
        <v>610</v>
      </c>
    </row>
    <row r="17" spans="2:8" ht="4.5" customHeight="1">
      <c r="B17" s="51"/>
      <c r="C17" s="52"/>
      <c r="D17" s="73"/>
      <c r="E17" s="54"/>
      <c r="F17" s="55"/>
      <c r="G17" s="55"/>
      <c r="H17" s="52"/>
    </row>
    <row r="18" spans="2:8" s="17" customFormat="1" ht="14.25" customHeight="1">
      <c r="B18" s="140" t="s">
        <v>98</v>
      </c>
      <c r="C18" s="140"/>
      <c r="D18" s="140"/>
      <c r="E18" s="140"/>
      <c r="F18" s="140"/>
      <c r="G18" s="140"/>
      <c r="H18" s="140"/>
    </row>
    <row r="19" spans="2:8" s="17" customFormat="1" ht="14.25" customHeight="1">
      <c r="B19" s="140" t="s">
        <v>97</v>
      </c>
      <c r="C19" s="140"/>
      <c r="D19" s="140"/>
      <c r="E19" s="140"/>
      <c r="F19" s="140"/>
      <c r="G19" s="140"/>
      <c r="H19" s="140"/>
    </row>
    <row r="20" spans="2:8" s="17" customFormat="1" ht="14.25" customHeight="1">
      <c r="B20" s="140" t="s">
        <v>96</v>
      </c>
      <c r="C20" s="140"/>
      <c r="D20" s="140"/>
      <c r="E20" s="140"/>
      <c r="F20" s="140"/>
      <c r="G20" s="140"/>
      <c r="H20" s="140"/>
    </row>
    <row r="21" spans="2:8" s="17" customFormat="1" ht="14.25" customHeight="1">
      <c r="B21" s="140" t="s">
        <v>95</v>
      </c>
      <c r="C21" s="140"/>
      <c r="D21" s="140"/>
      <c r="E21" s="140"/>
      <c r="F21" s="140"/>
      <c r="G21" s="140"/>
      <c r="H21" s="140"/>
    </row>
    <row r="22" spans="2:8" s="17" customFormat="1" ht="14.25" customHeight="1">
      <c r="B22" s="140" t="s">
        <v>94</v>
      </c>
      <c r="C22" s="140"/>
      <c r="D22" s="140"/>
      <c r="E22" s="140"/>
      <c r="F22" s="140"/>
      <c r="G22" s="140"/>
      <c r="H22" s="140"/>
    </row>
    <row r="23" spans="2:8" s="17" customFormat="1" ht="14.25" customHeight="1">
      <c r="B23" s="177" t="s">
        <v>93</v>
      </c>
      <c r="C23" s="177"/>
      <c r="D23" s="177"/>
      <c r="E23" s="177"/>
      <c r="F23" s="177"/>
      <c r="G23" s="177"/>
      <c r="H23" s="177"/>
    </row>
    <row r="24" spans="2:8" s="17" customFormat="1" ht="14.25" customHeight="1">
      <c r="B24" s="178" t="s">
        <v>92</v>
      </c>
      <c r="C24" s="178"/>
      <c r="D24" s="178"/>
      <c r="E24" s="178"/>
      <c r="F24" s="178"/>
      <c r="G24" s="178"/>
      <c r="H24" s="178"/>
    </row>
    <row r="25" spans="2:8" s="17" customFormat="1" ht="14.25" customHeight="1">
      <c r="B25" s="177" t="s">
        <v>88</v>
      </c>
      <c r="C25" s="177"/>
      <c r="D25" s="177"/>
      <c r="E25" s="177"/>
      <c r="F25" s="177"/>
      <c r="G25" s="177"/>
      <c r="H25" s="177"/>
    </row>
    <row r="26" spans="2:8" s="17" customFormat="1" ht="14.25" customHeight="1">
      <c r="B26" s="178" t="s">
        <v>90</v>
      </c>
      <c r="C26" s="178"/>
      <c r="D26" s="178"/>
      <c r="E26" s="178"/>
      <c r="F26" s="178"/>
      <c r="G26" s="178"/>
      <c r="H26" s="178"/>
    </row>
    <row r="27" spans="2:8" s="17" customFormat="1" ht="14.25" customHeight="1">
      <c r="B27" s="178" t="s">
        <v>91</v>
      </c>
      <c r="C27" s="178"/>
      <c r="D27" s="178"/>
      <c r="E27" s="178"/>
      <c r="F27" s="178"/>
      <c r="G27" s="178"/>
      <c r="H27" s="178"/>
    </row>
    <row r="28" spans="2:8" s="17" customFormat="1" ht="14.25" customHeight="1">
      <c r="B28" s="127"/>
      <c r="C28" s="127"/>
      <c r="D28" s="127"/>
      <c r="E28" s="127"/>
      <c r="F28" s="127"/>
      <c r="G28" s="47"/>
      <c r="H28" s="38"/>
    </row>
    <row r="29" spans="2:8" s="17" customFormat="1" ht="15.75" customHeight="1">
      <c r="B29" s="56" t="s">
        <v>16</v>
      </c>
      <c r="C29" s="38"/>
      <c r="D29" s="39" t="s">
        <v>17</v>
      </c>
      <c r="E29" s="38"/>
      <c r="F29" s="38"/>
      <c r="G29" s="38"/>
      <c r="H29" s="38"/>
    </row>
    <row r="30" spans="2:8" s="17" customFormat="1" ht="15.75" customHeight="1">
      <c r="B30" s="56" t="s">
        <v>18</v>
      </c>
      <c r="C30" s="38"/>
      <c r="D30" s="39" t="s">
        <v>19</v>
      </c>
      <c r="E30" s="38"/>
      <c r="F30" s="38"/>
      <c r="G30" s="38"/>
      <c r="H30" s="38"/>
    </row>
    <row r="31" spans="2:8" s="17" customFormat="1" ht="15.75" customHeight="1">
      <c r="B31" s="56" t="s">
        <v>20</v>
      </c>
      <c r="C31" s="38"/>
      <c r="D31" s="39" t="s">
        <v>21</v>
      </c>
      <c r="E31" s="38"/>
      <c r="F31" s="38"/>
      <c r="G31" s="38"/>
      <c r="H31" s="38"/>
    </row>
    <row r="32" spans="2:8" s="17" customFormat="1" ht="5.25" customHeight="1">
      <c r="B32" s="56"/>
      <c r="C32" s="38"/>
      <c r="D32" s="39"/>
      <c r="E32" s="38"/>
      <c r="F32" s="38"/>
      <c r="G32" s="38"/>
      <c r="H32" s="38"/>
    </row>
    <row r="33" spans="2:8" ht="15" customHeight="1" thickBot="1">
      <c r="B33" s="16" t="s">
        <v>22</v>
      </c>
      <c r="C33" s="16"/>
      <c r="D33" s="57"/>
      <c r="E33" s="16"/>
      <c r="F33" s="16"/>
      <c r="G33" s="16"/>
      <c r="H33" s="16"/>
    </row>
    <row r="34" spans="2:8" ht="24">
      <c r="B34" s="26"/>
      <c r="C34" s="27"/>
      <c r="D34" s="28" t="s">
        <v>35</v>
      </c>
      <c r="E34" s="29" t="s">
        <v>37</v>
      </c>
      <c r="F34" s="128" t="s">
        <v>38</v>
      </c>
      <c r="G34" s="129"/>
      <c r="H34" s="130"/>
    </row>
    <row r="35" spans="2:8" ht="17.25" customHeight="1" thickBot="1">
      <c r="B35" s="31"/>
      <c r="C35" s="32"/>
      <c r="D35" s="33" t="s">
        <v>42</v>
      </c>
      <c r="E35" s="34" t="s">
        <v>39</v>
      </c>
      <c r="F35" s="35" t="s">
        <v>40</v>
      </c>
      <c r="G35" s="40" t="s">
        <v>41</v>
      </c>
      <c r="H35" s="74" t="s">
        <v>54</v>
      </c>
    </row>
    <row r="36" spans="2:8" ht="21.75" customHeight="1" thickTop="1">
      <c r="B36" s="113" t="s">
        <v>23</v>
      </c>
      <c r="C36" s="18" t="s">
        <v>24</v>
      </c>
      <c r="D36" s="48" t="s">
        <v>25</v>
      </c>
      <c r="E36" s="19">
        <f aca="true" t="shared" si="4" ref="E36:E42">ROUNDDOWN(D36*10.42,0)</f>
        <v>2084</v>
      </c>
      <c r="F36" s="36">
        <f aca="true" t="shared" si="5" ref="F36:F42">ROUNDUP(E36*10%,0)</f>
        <v>209</v>
      </c>
      <c r="G36" s="43">
        <f aca="true" t="shared" si="6" ref="G36:G42">ROUNDUP(E36*20%,0)</f>
        <v>417</v>
      </c>
      <c r="H36" s="68">
        <f aca="true" t="shared" si="7" ref="H36:H42">ROUNDUP(E36*30%,0)</f>
        <v>626</v>
      </c>
    </row>
    <row r="37" spans="2:8" ht="21.75" customHeight="1">
      <c r="B37" s="114" t="s">
        <v>26</v>
      </c>
      <c r="C37" s="12" t="s">
        <v>27</v>
      </c>
      <c r="D37" s="49" t="s">
        <v>28</v>
      </c>
      <c r="E37" s="13">
        <f t="shared" si="4"/>
        <v>1042</v>
      </c>
      <c r="F37" s="37">
        <f t="shared" si="5"/>
        <v>105</v>
      </c>
      <c r="G37" s="42">
        <f t="shared" si="6"/>
        <v>209</v>
      </c>
      <c r="H37" s="64">
        <f t="shared" si="7"/>
        <v>313</v>
      </c>
    </row>
    <row r="38" spans="2:8" ht="21.75" customHeight="1">
      <c r="B38" s="131" t="s">
        <v>29</v>
      </c>
      <c r="C38" s="44" t="s">
        <v>60</v>
      </c>
      <c r="D38" s="50" t="s">
        <v>28</v>
      </c>
      <c r="E38" s="45">
        <f t="shared" si="4"/>
        <v>1042</v>
      </c>
      <c r="F38" s="46">
        <f t="shared" si="5"/>
        <v>105</v>
      </c>
      <c r="G38" s="41">
        <f t="shared" si="6"/>
        <v>209</v>
      </c>
      <c r="H38" s="65">
        <f t="shared" si="7"/>
        <v>313</v>
      </c>
    </row>
    <row r="39" spans="2:8" ht="21.75" customHeight="1" thickBot="1">
      <c r="B39" s="132"/>
      <c r="C39" s="75" t="s">
        <v>58</v>
      </c>
      <c r="D39" s="69" t="s">
        <v>57</v>
      </c>
      <c r="E39" s="70">
        <f t="shared" si="4"/>
        <v>2084</v>
      </c>
      <c r="F39" s="71">
        <f t="shared" si="5"/>
        <v>209</v>
      </c>
      <c r="G39" s="66">
        <f t="shared" si="6"/>
        <v>417</v>
      </c>
      <c r="H39" s="67">
        <f t="shared" si="7"/>
        <v>626</v>
      </c>
    </row>
    <row r="40" spans="2:8" ht="21.75" customHeight="1" thickBot="1">
      <c r="B40" s="122" t="s">
        <v>83</v>
      </c>
      <c r="C40" s="123" t="s">
        <v>84</v>
      </c>
      <c r="D40" s="124" t="s">
        <v>85</v>
      </c>
      <c r="E40" s="125">
        <f>ROUNDDOWN(D40*10.42,0)</f>
        <v>521</v>
      </c>
      <c r="F40" s="126">
        <f>ROUNDUP(E40*10%,0)</f>
        <v>53</v>
      </c>
      <c r="G40" s="111">
        <f>ROUNDUP(E40*20%,0)</f>
        <v>105</v>
      </c>
      <c r="H40" s="112">
        <f>ROUNDUP(E40*30%,0)</f>
        <v>157</v>
      </c>
    </row>
    <row r="41" spans="2:8" ht="21.75" customHeight="1">
      <c r="B41" s="150" t="s">
        <v>64</v>
      </c>
      <c r="C41" s="30" t="s">
        <v>70</v>
      </c>
      <c r="D41" s="121" t="s">
        <v>65</v>
      </c>
      <c r="E41" s="115">
        <f t="shared" si="4"/>
        <v>31</v>
      </c>
      <c r="F41" s="116">
        <f t="shared" si="5"/>
        <v>4</v>
      </c>
      <c r="G41" s="41">
        <f t="shared" si="6"/>
        <v>7</v>
      </c>
      <c r="H41" s="65">
        <f t="shared" si="7"/>
        <v>10</v>
      </c>
    </row>
    <row r="42" spans="2:8" ht="21.75" customHeight="1" thickBot="1">
      <c r="B42" s="132"/>
      <c r="C42" s="75" t="s">
        <v>71</v>
      </c>
      <c r="D42" s="69" t="s">
        <v>66</v>
      </c>
      <c r="E42" s="70">
        <f t="shared" si="4"/>
        <v>41</v>
      </c>
      <c r="F42" s="71">
        <f t="shared" si="5"/>
        <v>5</v>
      </c>
      <c r="G42" s="66">
        <f t="shared" si="6"/>
        <v>9</v>
      </c>
      <c r="H42" s="67">
        <f t="shared" si="7"/>
        <v>13</v>
      </c>
    </row>
    <row r="43" spans="2:8" ht="21.75" customHeight="1">
      <c r="B43" s="141" t="s">
        <v>30</v>
      </c>
      <c r="C43" s="147" t="s">
        <v>69</v>
      </c>
      <c r="D43" s="148"/>
      <c r="E43" s="148"/>
      <c r="F43" s="148"/>
      <c r="G43" s="148"/>
      <c r="H43" s="149"/>
    </row>
    <row r="44" spans="2:8" ht="22.5" customHeight="1">
      <c r="B44" s="161"/>
      <c r="C44" s="76" t="s">
        <v>31</v>
      </c>
      <c r="D44" s="182" t="s">
        <v>102</v>
      </c>
      <c r="E44" s="183"/>
      <c r="F44" s="182" t="s">
        <v>61</v>
      </c>
      <c r="G44" s="184"/>
      <c r="H44" s="185"/>
    </row>
    <row r="45" spans="2:8" ht="36" customHeight="1">
      <c r="B45" s="20" t="s">
        <v>32</v>
      </c>
      <c r="C45" s="21" t="s">
        <v>48</v>
      </c>
      <c r="D45" s="180" t="s">
        <v>51</v>
      </c>
      <c r="E45" s="181"/>
      <c r="F45" s="186" t="s">
        <v>47</v>
      </c>
      <c r="G45" s="187"/>
      <c r="H45" s="188"/>
    </row>
    <row r="46" spans="2:8" ht="36" customHeight="1">
      <c r="B46" s="22" t="s">
        <v>33</v>
      </c>
      <c r="C46" s="23" t="s">
        <v>49</v>
      </c>
      <c r="D46" s="156" t="s">
        <v>52</v>
      </c>
      <c r="E46" s="157"/>
      <c r="F46" s="158" t="s">
        <v>47</v>
      </c>
      <c r="G46" s="159"/>
      <c r="H46" s="160"/>
    </row>
    <row r="47" spans="2:8" ht="36" customHeight="1" thickBot="1">
      <c r="B47" s="24" t="s">
        <v>34</v>
      </c>
      <c r="C47" s="23" t="s">
        <v>50</v>
      </c>
      <c r="D47" s="156" t="s">
        <v>53</v>
      </c>
      <c r="E47" s="157"/>
      <c r="F47" s="158" t="s">
        <v>47</v>
      </c>
      <c r="G47" s="159"/>
      <c r="H47" s="160"/>
    </row>
    <row r="48" spans="2:8" ht="22.5" customHeight="1">
      <c r="B48" s="141" t="s">
        <v>62</v>
      </c>
      <c r="C48" s="147" t="s">
        <v>69</v>
      </c>
      <c r="D48" s="148"/>
      <c r="E48" s="148"/>
      <c r="F48" s="148"/>
      <c r="G48" s="148"/>
      <c r="H48" s="149"/>
    </row>
    <row r="49" spans="2:8" ht="22.5" customHeight="1">
      <c r="B49" s="161"/>
      <c r="C49" s="58" t="s">
        <v>31</v>
      </c>
      <c r="D49" s="143" t="s">
        <v>102</v>
      </c>
      <c r="E49" s="144"/>
      <c r="F49" s="143" t="s">
        <v>61</v>
      </c>
      <c r="G49" s="145"/>
      <c r="H49" s="146"/>
    </row>
    <row r="50" spans="2:8" ht="36" customHeight="1">
      <c r="B50" s="59" t="s">
        <v>32</v>
      </c>
      <c r="C50" s="60" t="s">
        <v>72</v>
      </c>
      <c r="D50" s="151" t="s">
        <v>67</v>
      </c>
      <c r="E50" s="152"/>
      <c r="F50" s="153" t="s">
        <v>47</v>
      </c>
      <c r="G50" s="154"/>
      <c r="H50" s="155"/>
    </row>
    <row r="51" spans="2:8" ht="36" customHeight="1" thickBot="1">
      <c r="B51" s="25" t="s">
        <v>63</v>
      </c>
      <c r="C51" s="117" t="s">
        <v>73</v>
      </c>
      <c r="D51" s="168" t="s">
        <v>68</v>
      </c>
      <c r="E51" s="169"/>
      <c r="F51" s="170" t="s">
        <v>47</v>
      </c>
      <c r="G51" s="171"/>
      <c r="H51" s="172"/>
    </row>
    <row r="52" spans="2:8" ht="21.75" customHeight="1">
      <c r="B52" s="141" t="s">
        <v>77</v>
      </c>
      <c r="C52" s="174" t="s">
        <v>80</v>
      </c>
      <c r="D52" s="174"/>
      <c r="E52" s="174"/>
      <c r="F52" s="174"/>
      <c r="G52" s="174"/>
      <c r="H52" s="175"/>
    </row>
    <row r="53" spans="2:8" ht="21.75" customHeight="1">
      <c r="B53" s="142"/>
      <c r="C53" s="118" t="s">
        <v>74</v>
      </c>
      <c r="D53" s="176" t="s">
        <v>103</v>
      </c>
      <c r="E53" s="176"/>
      <c r="F53" s="163" t="s">
        <v>78</v>
      </c>
      <c r="G53" s="164"/>
      <c r="H53" s="165"/>
    </row>
    <row r="54" spans="2:8" ht="36" customHeight="1" thickBot="1">
      <c r="B54" s="119"/>
      <c r="C54" s="120" t="s">
        <v>75</v>
      </c>
      <c r="D54" s="162" t="s">
        <v>81</v>
      </c>
      <c r="E54" s="162"/>
      <c r="F54" s="166" t="s">
        <v>76</v>
      </c>
      <c r="G54" s="166"/>
      <c r="H54" s="167"/>
    </row>
    <row r="55" spans="2:7" ht="69.75" customHeight="1">
      <c r="B55" s="173" t="s">
        <v>82</v>
      </c>
      <c r="C55" s="173"/>
      <c r="D55" s="173"/>
      <c r="E55" s="173"/>
      <c r="F55" s="173"/>
      <c r="G55" s="173"/>
    </row>
  </sheetData>
  <sheetProtection/>
  <mergeCells count="44">
    <mergeCell ref="B24:H24"/>
    <mergeCell ref="B25:H25"/>
    <mergeCell ref="B26:H26"/>
    <mergeCell ref="B27:H27"/>
    <mergeCell ref="A1:G1"/>
    <mergeCell ref="B43:B44"/>
    <mergeCell ref="D44:E44"/>
    <mergeCell ref="F44:H44"/>
    <mergeCell ref="F45:H45"/>
    <mergeCell ref="D47:E47"/>
    <mergeCell ref="F46:H46"/>
    <mergeCell ref="B41:B42"/>
    <mergeCell ref="B38:B39"/>
    <mergeCell ref="F4:H4"/>
    <mergeCell ref="F47:H47"/>
    <mergeCell ref="D45:E45"/>
    <mergeCell ref="C43:H43"/>
    <mergeCell ref="B28:F28"/>
    <mergeCell ref="B6:B10"/>
    <mergeCell ref="B11:B12"/>
    <mergeCell ref="B14:B16"/>
    <mergeCell ref="D46:E46"/>
    <mergeCell ref="B22:H22"/>
    <mergeCell ref="B23:H23"/>
    <mergeCell ref="B55:G55"/>
    <mergeCell ref="B48:B49"/>
    <mergeCell ref="C48:H48"/>
    <mergeCell ref="D49:E49"/>
    <mergeCell ref="F49:H49"/>
    <mergeCell ref="C52:H52"/>
    <mergeCell ref="F50:H50"/>
    <mergeCell ref="D54:E54"/>
    <mergeCell ref="F54:H54"/>
    <mergeCell ref="D50:E50"/>
    <mergeCell ref="B52:B53"/>
    <mergeCell ref="D51:E51"/>
    <mergeCell ref="F51:H51"/>
    <mergeCell ref="D53:E53"/>
    <mergeCell ref="F53:H53"/>
    <mergeCell ref="B18:H18"/>
    <mergeCell ref="B19:H19"/>
    <mergeCell ref="B20:H20"/>
    <mergeCell ref="B21:H21"/>
    <mergeCell ref="F34:H34"/>
  </mergeCells>
  <printOptions horizontalCentered="1"/>
  <pageMargins left="0.5511811023622047" right="0.1968503937007874" top="0.3937007874015748" bottom="0.2362204724409449" header="0.1968503937007874" footer="0.11811023622047245"/>
  <pageSetup fitToHeight="1" fitToWidth="1" horizontalDpi="600" verticalDpi="600" orientation="portrait" paperSize="9" scale="64" r:id="rId2"/>
  <headerFooter alignWithMargins="0">
    <oddHeader>&amp;RR6.4.1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0.875" style="5" customWidth="1"/>
    <col min="2" max="2" width="19.625" style="5" customWidth="1"/>
    <col min="3" max="3" width="36.375" style="5" customWidth="1"/>
    <col min="4" max="4" width="8.125" style="6" customWidth="1"/>
    <col min="5" max="5" width="19.125" style="5" customWidth="1"/>
    <col min="6" max="8" width="9.625" style="5" customWidth="1"/>
    <col min="9" max="16384" width="9.00390625" style="5" customWidth="1"/>
  </cols>
  <sheetData>
    <row r="1" spans="1:7" s="2" customFormat="1" ht="56.25" customHeight="1">
      <c r="A1" s="133" t="s">
        <v>87</v>
      </c>
      <c r="B1" s="179"/>
      <c r="C1" s="179"/>
      <c r="D1" s="179"/>
      <c r="E1" s="179"/>
      <c r="F1" s="179"/>
      <c r="G1" s="1"/>
    </row>
    <row r="2" s="2" customFormat="1" ht="8.25" customHeight="1">
      <c r="H2" s="3"/>
    </row>
    <row r="3" ht="105" customHeight="1" thickBot="1">
      <c r="A3" s="4" t="s">
        <v>0</v>
      </c>
    </row>
    <row r="4" spans="2:8" ht="24">
      <c r="B4" s="26"/>
      <c r="C4" s="27"/>
      <c r="D4" s="28" t="s">
        <v>35</v>
      </c>
      <c r="E4" s="29" t="s">
        <v>37</v>
      </c>
      <c r="F4" s="128" t="s">
        <v>38</v>
      </c>
      <c r="G4" s="129"/>
      <c r="H4" s="130"/>
    </row>
    <row r="5" spans="2:8" ht="17.25" customHeight="1" thickBot="1">
      <c r="B5" s="31"/>
      <c r="C5" s="32"/>
      <c r="D5" s="33" t="s">
        <v>44</v>
      </c>
      <c r="E5" s="34" t="s">
        <v>39</v>
      </c>
      <c r="F5" s="35" t="s">
        <v>40</v>
      </c>
      <c r="G5" s="40" t="s">
        <v>41</v>
      </c>
      <c r="H5" s="72" t="s">
        <v>54</v>
      </c>
    </row>
    <row r="6" spans="2:8" ht="21.75" customHeight="1" thickTop="1">
      <c r="B6" s="135" t="s">
        <v>1</v>
      </c>
      <c r="C6" s="30" t="s">
        <v>2</v>
      </c>
      <c r="D6" s="97">
        <v>163</v>
      </c>
      <c r="E6" s="82">
        <f>ROUNDDOWN(D6*10.21,0)</f>
        <v>1664</v>
      </c>
      <c r="F6" s="83">
        <f aca="true" t="shared" si="0" ref="F6:F16">ROUNDUP(E6*10%,0)</f>
        <v>167</v>
      </c>
      <c r="G6" s="84">
        <f>ROUNDUP(E6*20%,0)</f>
        <v>333</v>
      </c>
      <c r="H6" s="85">
        <f>ROUNDUP(E6*30%,0)</f>
        <v>500</v>
      </c>
    </row>
    <row r="7" spans="2:8" ht="21.75" customHeight="1">
      <c r="B7" s="135"/>
      <c r="C7" s="7" t="s">
        <v>3</v>
      </c>
      <c r="D7" s="80">
        <v>244</v>
      </c>
      <c r="E7" s="86">
        <f aca="true" t="shared" si="1" ref="E7:E16">ROUNDDOWN(D7*10.21,0)</f>
        <v>2491</v>
      </c>
      <c r="F7" s="87">
        <f t="shared" si="0"/>
        <v>250</v>
      </c>
      <c r="G7" s="88">
        <f aca="true" t="shared" si="2" ref="G7:G16">ROUNDUP(E7*20%,0)</f>
        <v>499</v>
      </c>
      <c r="H7" s="85">
        <f>ROUNDUP(E7*30%,0)</f>
        <v>748</v>
      </c>
    </row>
    <row r="8" spans="2:8" ht="21.75" customHeight="1">
      <c r="B8" s="135"/>
      <c r="C8" s="7" t="s">
        <v>4</v>
      </c>
      <c r="D8" s="80">
        <v>387</v>
      </c>
      <c r="E8" s="86">
        <f t="shared" si="1"/>
        <v>3951</v>
      </c>
      <c r="F8" s="87">
        <f t="shared" si="0"/>
        <v>396</v>
      </c>
      <c r="G8" s="88">
        <f t="shared" si="2"/>
        <v>791</v>
      </c>
      <c r="H8" s="85">
        <f aca="true" t="shared" si="3" ref="H8:H16">ROUNDUP(E8*30%,0)</f>
        <v>1186</v>
      </c>
    </row>
    <row r="9" spans="2:8" ht="21.75" customHeight="1">
      <c r="B9" s="135"/>
      <c r="C9" s="8" t="s">
        <v>5</v>
      </c>
      <c r="D9" s="98">
        <v>567</v>
      </c>
      <c r="E9" s="86">
        <f t="shared" si="1"/>
        <v>5789</v>
      </c>
      <c r="F9" s="87">
        <f t="shared" si="0"/>
        <v>579</v>
      </c>
      <c r="G9" s="88">
        <f t="shared" si="2"/>
        <v>1158</v>
      </c>
      <c r="H9" s="85">
        <f t="shared" si="3"/>
        <v>1737</v>
      </c>
    </row>
    <row r="10" spans="2:8" ht="21.75" customHeight="1">
      <c r="B10" s="136"/>
      <c r="C10" s="9" t="s">
        <v>6</v>
      </c>
      <c r="D10" s="77" t="s">
        <v>79</v>
      </c>
      <c r="E10" s="86">
        <f t="shared" si="1"/>
        <v>837</v>
      </c>
      <c r="F10" s="101">
        <f t="shared" si="0"/>
        <v>84</v>
      </c>
      <c r="G10" s="102">
        <f t="shared" si="2"/>
        <v>168</v>
      </c>
      <c r="H10" s="103">
        <f t="shared" si="3"/>
        <v>252</v>
      </c>
    </row>
    <row r="11" spans="2:8" ht="21.75" customHeight="1">
      <c r="B11" s="135" t="s">
        <v>7</v>
      </c>
      <c r="C11" s="10" t="s">
        <v>8</v>
      </c>
      <c r="D11" s="99">
        <v>179</v>
      </c>
      <c r="E11" s="89">
        <f t="shared" si="1"/>
        <v>1827</v>
      </c>
      <c r="F11" s="90">
        <f t="shared" si="0"/>
        <v>183</v>
      </c>
      <c r="G11" s="91">
        <f t="shared" si="2"/>
        <v>366</v>
      </c>
      <c r="H11" s="92">
        <f t="shared" si="3"/>
        <v>549</v>
      </c>
    </row>
    <row r="12" spans="2:8" ht="21.75" customHeight="1">
      <c r="B12" s="136"/>
      <c r="C12" s="9" t="s">
        <v>9</v>
      </c>
      <c r="D12" s="100">
        <v>220</v>
      </c>
      <c r="E12" s="93">
        <f t="shared" si="1"/>
        <v>2246</v>
      </c>
      <c r="F12" s="94">
        <f t="shared" si="0"/>
        <v>225</v>
      </c>
      <c r="G12" s="95">
        <f t="shared" si="2"/>
        <v>450</v>
      </c>
      <c r="H12" s="96">
        <f t="shared" si="3"/>
        <v>674</v>
      </c>
    </row>
    <row r="13" spans="2:8" ht="30" customHeight="1">
      <c r="B13" s="11" t="s">
        <v>10</v>
      </c>
      <c r="C13" s="12" t="s">
        <v>11</v>
      </c>
      <c r="D13" s="78">
        <v>97</v>
      </c>
      <c r="E13" s="104">
        <f t="shared" si="1"/>
        <v>990</v>
      </c>
      <c r="F13" s="105">
        <f t="shared" si="0"/>
        <v>99</v>
      </c>
      <c r="G13" s="106">
        <f t="shared" si="2"/>
        <v>198</v>
      </c>
      <c r="H13" s="107">
        <f t="shared" si="3"/>
        <v>297</v>
      </c>
    </row>
    <row r="14" spans="2:8" ht="21.75" customHeight="1">
      <c r="B14" s="137" t="s">
        <v>12</v>
      </c>
      <c r="C14" s="14" t="s">
        <v>13</v>
      </c>
      <c r="D14" s="79">
        <v>65</v>
      </c>
      <c r="E14" s="89">
        <f t="shared" si="1"/>
        <v>663</v>
      </c>
      <c r="F14" s="83">
        <f t="shared" si="0"/>
        <v>67</v>
      </c>
      <c r="G14" s="84">
        <f t="shared" si="2"/>
        <v>133</v>
      </c>
      <c r="H14" s="108">
        <f t="shared" si="3"/>
        <v>199</v>
      </c>
    </row>
    <row r="15" spans="2:8" ht="21.75" customHeight="1">
      <c r="B15" s="138"/>
      <c r="C15" s="15" t="s">
        <v>14</v>
      </c>
      <c r="D15" s="80">
        <v>130</v>
      </c>
      <c r="E15" s="86">
        <f t="shared" si="1"/>
        <v>1327</v>
      </c>
      <c r="F15" s="87">
        <f t="shared" si="0"/>
        <v>133</v>
      </c>
      <c r="G15" s="88">
        <f t="shared" si="2"/>
        <v>266</v>
      </c>
      <c r="H15" s="85">
        <f t="shared" si="3"/>
        <v>399</v>
      </c>
    </row>
    <row r="16" spans="2:8" ht="21.75" customHeight="1" thickBot="1">
      <c r="B16" s="139"/>
      <c r="C16" s="16" t="s">
        <v>15</v>
      </c>
      <c r="D16" s="81">
        <v>195</v>
      </c>
      <c r="E16" s="109">
        <f t="shared" si="1"/>
        <v>1990</v>
      </c>
      <c r="F16" s="110">
        <f t="shared" si="0"/>
        <v>199</v>
      </c>
      <c r="G16" s="111">
        <f t="shared" si="2"/>
        <v>398</v>
      </c>
      <c r="H16" s="112">
        <f t="shared" si="3"/>
        <v>597</v>
      </c>
    </row>
    <row r="17" spans="2:8" ht="4.5" customHeight="1">
      <c r="B17" s="51"/>
      <c r="C17" s="52"/>
      <c r="D17" s="73"/>
      <c r="E17" s="54"/>
      <c r="F17" s="55"/>
      <c r="G17" s="55"/>
      <c r="H17" s="52"/>
    </row>
    <row r="18" spans="2:8" s="17" customFormat="1" ht="14.25" customHeight="1">
      <c r="B18" s="140" t="s">
        <v>98</v>
      </c>
      <c r="C18" s="140"/>
      <c r="D18" s="140"/>
      <c r="E18" s="140"/>
      <c r="F18" s="140"/>
      <c r="G18" s="140"/>
      <c r="H18" s="140"/>
    </row>
    <row r="19" spans="2:8" s="17" customFormat="1" ht="14.25" customHeight="1">
      <c r="B19" s="140" t="s">
        <v>97</v>
      </c>
      <c r="C19" s="140"/>
      <c r="D19" s="140"/>
      <c r="E19" s="140"/>
      <c r="F19" s="140"/>
      <c r="G19" s="140"/>
      <c r="H19" s="140"/>
    </row>
    <row r="20" spans="2:8" s="17" customFormat="1" ht="14.25" customHeight="1">
      <c r="B20" s="140" t="s">
        <v>96</v>
      </c>
      <c r="C20" s="140"/>
      <c r="D20" s="140"/>
      <c r="E20" s="140"/>
      <c r="F20" s="140"/>
      <c r="G20" s="140"/>
      <c r="H20" s="140"/>
    </row>
    <row r="21" spans="2:8" s="17" customFormat="1" ht="14.25" customHeight="1">
      <c r="B21" s="140" t="s">
        <v>95</v>
      </c>
      <c r="C21" s="140"/>
      <c r="D21" s="140"/>
      <c r="E21" s="140"/>
      <c r="F21" s="140"/>
      <c r="G21" s="140"/>
      <c r="H21" s="140"/>
    </row>
    <row r="22" spans="2:8" s="17" customFormat="1" ht="14.25" customHeight="1">
      <c r="B22" s="140" t="s">
        <v>94</v>
      </c>
      <c r="C22" s="140"/>
      <c r="D22" s="140"/>
      <c r="E22" s="140"/>
      <c r="F22" s="140"/>
      <c r="G22" s="140"/>
      <c r="H22" s="140"/>
    </row>
    <row r="23" spans="2:8" s="17" customFormat="1" ht="14.25" customHeight="1">
      <c r="B23" s="177" t="s">
        <v>93</v>
      </c>
      <c r="C23" s="177"/>
      <c r="D23" s="177"/>
      <c r="E23" s="177"/>
      <c r="F23" s="177"/>
      <c r="G23" s="177"/>
      <c r="H23" s="177"/>
    </row>
    <row r="24" spans="2:8" s="17" customFormat="1" ht="14.25" customHeight="1">
      <c r="B24" s="178" t="s">
        <v>92</v>
      </c>
      <c r="C24" s="178"/>
      <c r="D24" s="178"/>
      <c r="E24" s="178"/>
      <c r="F24" s="178"/>
      <c r="G24" s="178"/>
      <c r="H24" s="178"/>
    </row>
    <row r="25" spans="2:8" s="17" customFormat="1" ht="14.25" customHeight="1">
      <c r="B25" s="177" t="s">
        <v>88</v>
      </c>
      <c r="C25" s="177"/>
      <c r="D25" s="177"/>
      <c r="E25" s="177"/>
      <c r="F25" s="177"/>
      <c r="G25" s="177"/>
      <c r="H25" s="177"/>
    </row>
    <row r="26" spans="2:8" s="17" customFormat="1" ht="14.25" customHeight="1">
      <c r="B26" s="178" t="s">
        <v>90</v>
      </c>
      <c r="C26" s="178"/>
      <c r="D26" s="178"/>
      <c r="E26" s="178"/>
      <c r="F26" s="178"/>
      <c r="G26" s="178"/>
      <c r="H26" s="178"/>
    </row>
    <row r="27" spans="2:8" s="17" customFormat="1" ht="14.25" customHeight="1">
      <c r="B27" s="178" t="s">
        <v>91</v>
      </c>
      <c r="C27" s="178"/>
      <c r="D27" s="178"/>
      <c r="E27" s="178"/>
      <c r="F27" s="178"/>
      <c r="G27" s="178"/>
      <c r="H27" s="178"/>
    </row>
    <row r="28" spans="2:8" s="17" customFormat="1" ht="14.25" customHeight="1">
      <c r="B28" s="127"/>
      <c r="C28" s="127"/>
      <c r="D28" s="127"/>
      <c r="E28" s="127"/>
      <c r="F28" s="127"/>
      <c r="G28" s="47"/>
      <c r="H28" s="38"/>
    </row>
    <row r="29" spans="2:8" s="17" customFormat="1" ht="15.75" customHeight="1">
      <c r="B29" s="56" t="s">
        <v>16</v>
      </c>
      <c r="C29" s="38"/>
      <c r="D29" s="39" t="s">
        <v>17</v>
      </c>
      <c r="E29" s="38"/>
      <c r="F29" s="38"/>
      <c r="G29" s="38"/>
      <c r="H29" s="38"/>
    </row>
    <row r="30" spans="2:8" s="17" customFormat="1" ht="15.75" customHeight="1">
      <c r="B30" s="56" t="s">
        <v>18</v>
      </c>
      <c r="C30" s="38"/>
      <c r="D30" s="39" t="s">
        <v>19</v>
      </c>
      <c r="E30" s="38"/>
      <c r="F30" s="38"/>
      <c r="G30" s="38"/>
      <c r="H30" s="38"/>
    </row>
    <row r="31" spans="2:8" s="17" customFormat="1" ht="15.75" customHeight="1">
      <c r="B31" s="56" t="s">
        <v>20</v>
      </c>
      <c r="C31" s="38"/>
      <c r="D31" s="39" t="s">
        <v>21</v>
      </c>
      <c r="E31" s="38"/>
      <c r="F31" s="38"/>
      <c r="G31" s="38"/>
      <c r="H31" s="38"/>
    </row>
    <row r="32" spans="2:8" s="17" customFormat="1" ht="5.25" customHeight="1">
      <c r="B32" s="56"/>
      <c r="C32" s="38"/>
      <c r="D32" s="39"/>
      <c r="E32" s="38"/>
      <c r="F32" s="38"/>
      <c r="G32" s="38"/>
      <c r="H32" s="38"/>
    </row>
    <row r="33" spans="2:8" ht="15" customHeight="1" thickBot="1">
      <c r="B33" s="16" t="s">
        <v>22</v>
      </c>
      <c r="C33" s="16"/>
      <c r="D33" s="57"/>
      <c r="E33" s="16"/>
      <c r="F33" s="16"/>
      <c r="G33" s="16"/>
      <c r="H33" s="16"/>
    </row>
    <row r="34" spans="2:8" ht="24">
      <c r="B34" s="26"/>
      <c r="C34" s="27"/>
      <c r="D34" s="28" t="s">
        <v>35</v>
      </c>
      <c r="E34" s="29" t="s">
        <v>37</v>
      </c>
      <c r="F34" s="128" t="s">
        <v>38</v>
      </c>
      <c r="G34" s="129"/>
      <c r="H34" s="130"/>
    </row>
    <row r="35" spans="2:8" ht="17.25" customHeight="1" thickBot="1">
      <c r="B35" s="31"/>
      <c r="C35" s="32"/>
      <c r="D35" s="33" t="s">
        <v>43</v>
      </c>
      <c r="E35" s="34" t="s">
        <v>39</v>
      </c>
      <c r="F35" s="35" t="s">
        <v>40</v>
      </c>
      <c r="G35" s="40" t="s">
        <v>41</v>
      </c>
      <c r="H35" s="74" t="s">
        <v>54</v>
      </c>
    </row>
    <row r="36" spans="2:8" ht="21.75" customHeight="1" thickTop="1">
      <c r="B36" s="113" t="s">
        <v>23</v>
      </c>
      <c r="C36" s="18" t="s">
        <v>24</v>
      </c>
      <c r="D36" s="48" t="s">
        <v>25</v>
      </c>
      <c r="E36" s="19">
        <f aca="true" t="shared" si="4" ref="E36:E42">ROUNDDOWN(D36*10.21,0)</f>
        <v>2042</v>
      </c>
      <c r="F36" s="36">
        <f aca="true" t="shared" si="5" ref="F36:F42">ROUNDUP(E36*10%,0)</f>
        <v>205</v>
      </c>
      <c r="G36" s="43">
        <f aca="true" t="shared" si="6" ref="G36:G42">ROUNDUP(E36*20%,0)</f>
        <v>409</v>
      </c>
      <c r="H36" s="68">
        <f aca="true" t="shared" si="7" ref="H36:H42">ROUNDUP(E36*30%,0)</f>
        <v>613</v>
      </c>
    </row>
    <row r="37" spans="2:8" ht="21.75" customHeight="1">
      <c r="B37" s="114" t="s">
        <v>26</v>
      </c>
      <c r="C37" s="12" t="s">
        <v>27</v>
      </c>
      <c r="D37" s="49" t="s">
        <v>28</v>
      </c>
      <c r="E37" s="13">
        <f t="shared" si="4"/>
        <v>1021</v>
      </c>
      <c r="F37" s="37">
        <f t="shared" si="5"/>
        <v>103</v>
      </c>
      <c r="G37" s="42">
        <f t="shared" si="6"/>
        <v>205</v>
      </c>
      <c r="H37" s="64">
        <f t="shared" si="7"/>
        <v>307</v>
      </c>
    </row>
    <row r="38" spans="2:8" ht="21.75" customHeight="1">
      <c r="B38" s="131" t="s">
        <v>29</v>
      </c>
      <c r="C38" s="44" t="s">
        <v>60</v>
      </c>
      <c r="D38" s="50" t="s">
        <v>28</v>
      </c>
      <c r="E38" s="45">
        <f t="shared" si="4"/>
        <v>1021</v>
      </c>
      <c r="F38" s="46">
        <f t="shared" si="5"/>
        <v>103</v>
      </c>
      <c r="G38" s="41">
        <f t="shared" si="6"/>
        <v>205</v>
      </c>
      <c r="H38" s="65">
        <f t="shared" si="7"/>
        <v>307</v>
      </c>
    </row>
    <row r="39" spans="2:8" ht="21.75" customHeight="1" thickBot="1">
      <c r="B39" s="132"/>
      <c r="C39" s="75" t="s">
        <v>58</v>
      </c>
      <c r="D39" s="69" t="s">
        <v>57</v>
      </c>
      <c r="E39" s="70">
        <f t="shared" si="4"/>
        <v>2042</v>
      </c>
      <c r="F39" s="71">
        <f t="shared" si="5"/>
        <v>205</v>
      </c>
      <c r="G39" s="66">
        <f t="shared" si="6"/>
        <v>409</v>
      </c>
      <c r="H39" s="67">
        <f t="shared" si="7"/>
        <v>613</v>
      </c>
    </row>
    <row r="40" spans="2:8" ht="21.75" customHeight="1" thickBot="1">
      <c r="B40" s="122" t="s">
        <v>83</v>
      </c>
      <c r="C40" s="123" t="s">
        <v>84</v>
      </c>
      <c r="D40" s="124" t="s">
        <v>85</v>
      </c>
      <c r="E40" s="125">
        <f>ROUNDDOWN(D40*10.21,0)</f>
        <v>510</v>
      </c>
      <c r="F40" s="126">
        <f>ROUNDUP(E40*10%,0)</f>
        <v>51</v>
      </c>
      <c r="G40" s="111">
        <f>ROUNDUP(E40*20%,0)</f>
        <v>102</v>
      </c>
      <c r="H40" s="112">
        <f>ROUNDUP(E40*30%,0)</f>
        <v>153</v>
      </c>
    </row>
    <row r="41" spans="2:8" ht="21.75" customHeight="1">
      <c r="B41" s="150" t="s">
        <v>64</v>
      </c>
      <c r="C41" s="30" t="s">
        <v>70</v>
      </c>
      <c r="D41" s="121" t="s">
        <v>65</v>
      </c>
      <c r="E41" s="115">
        <f t="shared" si="4"/>
        <v>30</v>
      </c>
      <c r="F41" s="116">
        <f t="shared" si="5"/>
        <v>3</v>
      </c>
      <c r="G41" s="41">
        <f t="shared" si="6"/>
        <v>6</v>
      </c>
      <c r="H41" s="65">
        <f t="shared" si="7"/>
        <v>9</v>
      </c>
    </row>
    <row r="42" spans="2:8" ht="21.75" customHeight="1" thickBot="1">
      <c r="B42" s="132"/>
      <c r="C42" s="75" t="s">
        <v>71</v>
      </c>
      <c r="D42" s="69" t="s">
        <v>66</v>
      </c>
      <c r="E42" s="70">
        <f t="shared" si="4"/>
        <v>40</v>
      </c>
      <c r="F42" s="71">
        <f t="shared" si="5"/>
        <v>4</v>
      </c>
      <c r="G42" s="66">
        <f t="shared" si="6"/>
        <v>8</v>
      </c>
      <c r="H42" s="67">
        <f t="shared" si="7"/>
        <v>12</v>
      </c>
    </row>
    <row r="43" spans="2:8" ht="21.75" customHeight="1">
      <c r="B43" s="141" t="s">
        <v>30</v>
      </c>
      <c r="C43" s="147" t="s">
        <v>69</v>
      </c>
      <c r="D43" s="148"/>
      <c r="E43" s="148"/>
      <c r="F43" s="148"/>
      <c r="G43" s="148"/>
      <c r="H43" s="149"/>
    </row>
    <row r="44" spans="2:8" ht="22.5" customHeight="1">
      <c r="B44" s="161"/>
      <c r="C44" s="76" t="s">
        <v>31</v>
      </c>
      <c r="D44" s="182" t="s">
        <v>102</v>
      </c>
      <c r="E44" s="183"/>
      <c r="F44" s="182" t="s">
        <v>61</v>
      </c>
      <c r="G44" s="184"/>
      <c r="H44" s="185"/>
    </row>
    <row r="45" spans="2:8" ht="36" customHeight="1">
      <c r="B45" s="20" t="s">
        <v>32</v>
      </c>
      <c r="C45" s="21" t="s">
        <v>48</v>
      </c>
      <c r="D45" s="180" t="s">
        <v>51</v>
      </c>
      <c r="E45" s="181"/>
      <c r="F45" s="186" t="s">
        <v>47</v>
      </c>
      <c r="G45" s="187"/>
      <c r="H45" s="188"/>
    </row>
    <row r="46" spans="2:8" ht="36" customHeight="1">
      <c r="B46" s="22" t="s">
        <v>33</v>
      </c>
      <c r="C46" s="23" t="s">
        <v>49</v>
      </c>
      <c r="D46" s="156" t="s">
        <v>52</v>
      </c>
      <c r="E46" s="157"/>
      <c r="F46" s="158" t="s">
        <v>47</v>
      </c>
      <c r="G46" s="159"/>
      <c r="H46" s="160"/>
    </row>
    <row r="47" spans="2:8" ht="36" customHeight="1" thickBot="1">
      <c r="B47" s="24" t="s">
        <v>34</v>
      </c>
      <c r="C47" s="23" t="s">
        <v>50</v>
      </c>
      <c r="D47" s="156" t="s">
        <v>53</v>
      </c>
      <c r="E47" s="157"/>
      <c r="F47" s="158" t="s">
        <v>47</v>
      </c>
      <c r="G47" s="159"/>
      <c r="H47" s="160"/>
    </row>
    <row r="48" spans="2:8" ht="22.5" customHeight="1">
      <c r="B48" s="141" t="s">
        <v>62</v>
      </c>
      <c r="C48" s="147" t="s">
        <v>69</v>
      </c>
      <c r="D48" s="148"/>
      <c r="E48" s="148"/>
      <c r="F48" s="148"/>
      <c r="G48" s="148"/>
      <c r="H48" s="149"/>
    </row>
    <row r="49" spans="2:8" ht="22.5" customHeight="1">
      <c r="B49" s="161"/>
      <c r="C49" s="58" t="s">
        <v>31</v>
      </c>
      <c r="D49" s="143" t="s">
        <v>102</v>
      </c>
      <c r="E49" s="144"/>
      <c r="F49" s="143" t="s">
        <v>61</v>
      </c>
      <c r="G49" s="145"/>
      <c r="H49" s="146"/>
    </row>
    <row r="50" spans="2:8" ht="36" customHeight="1">
      <c r="B50" s="59" t="s">
        <v>32</v>
      </c>
      <c r="C50" s="60" t="s">
        <v>72</v>
      </c>
      <c r="D50" s="151" t="s">
        <v>67</v>
      </c>
      <c r="E50" s="152"/>
      <c r="F50" s="153" t="s">
        <v>47</v>
      </c>
      <c r="G50" s="154"/>
      <c r="H50" s="155"/>
    </row>
    <row r="51" spans="2:8" ht="36" customHeight="1" thickBot="1">
      <c r="B51" s="25" t="s">
        <v>63</v>
      </c>
      <c r="C51" s="117" t="s">
        <v>73</v>
      </c>
      <c r="D51" s="168" t="s">
        <v>68</v>
      </c>
      <c r="E51" s="169"/>
      <c r="F51" s="170" t="s">
        <v>47</v>
      </c>
      <c r="G51" s="171"/>
      <c r="H51" s="172"/>
    </row>
    <row r="52" spans="2:8" ht="21.75" customHeight="1">
      <c r="B52" s="141" t="s">
        <v>77</v>
      </c>
      <c r="C52" s="174" t="s">
        <v>80</v>
      </c>
      <c r="D52" s="174"/>
      <c r="E52" s="174"/>
      <c r="F52" s="174"/>
      <c r="G52" s="174"/>
      <c r="H52" s="175"/>
    </row>
    <row r="53" spans="2:8" ht="21.75" customHeight="1">
      <c r="B53" s="142"/>
      <c r="C53" s="118" t="s">
        <v>74</v>
      </c>
      <c r="D53" s="176" t="s">
        <v>103</v>
      </c>
      <c r="E53" s="176"/>
      <c r="F53" s="163" t="s">
        <v>78</v>
      </c>
      <c r="G53" s="164"/>
      <c r="H53" s="165"/>
    </row>
    <row r="54" spans="2:8" ht="36" customHeight="1" thickBot="1">
      <c r="B54" s="119"/>
      <c r="C54" s="120" t="s">
        <v>75</v>
      </c>
      <c r="D54" s="162" t="s">
        <v>81</v>
      </c>
      <c r="E54" s="162"/>
      <c r="F54" s="166" t="s">
        <v>76</v>
      </c>
      <c r="G54" s="166"/>
      <c r="H54" s="167"/>
    </row>
    <row r="55" spans="2:7" ht="69.75" customHeight="1">
      <c r="B55" s="173" t="s">
        <v>82</v>
      </c>
      <c r="C55" s="173"/>
      <c r="D55" s="173"/>
      <c r="E55" s="173"/>
      <c r="F55" s="173"/>
      <c r="G55" s="173"/>
    </row>
  </sheetData>
  <sheetProtection/>
  <mergeCells count="44">
    <mergeCell ref="B26:H26"/>
    <mergeCell ref="B27:H27"/>
    <mergeCell ref="B20:H20"/>
    <mergeCell ref="B21:H21"/>
    <mergeCell ref="B22:H22"/>
    <mergeCell ref="B23:H23"/>
    <mergeCell ref="B24:H24"/>
    <mergeCell ref="B25:H25"/>
    <mergeCell ref="B48:B49"/>
    <mergeCell ref="C48:H48"/>
    <mergeCell ref="D49:E49"/>
    <mergeCell ref="F49:H49"/>
    <mergeCell ref="D45:E45"/>
    <mergeCell ref="B38:B39"/>
    <mergeCell ref="B41:B42"/>
    <mergeCell ref="F45:H45"/>
    <mergeCell ref="B43:B44"/>
    <mergeCell ref="D54:E54"/>
    <mergeCell ref="F54:H54"/>
    <mergeCell ref="D51:E51"/>
    <mergeCell ref="F51:H51"/>
    <mergeCell ref="F34:H34"/>
    <mergeCell ref="F44:H44"/>
    <mergeCell ref="D47:E47"/>
    <mergeCell ref="B55:G55"/>
    <mergeCell ref="F46:H46"/>
    <mergeCell ref="C52:H52"/>
    <mergeCell ref="B52:B53"/>
    <mergeCell ref="D53:E53"/>
    <mergeCell ref="F53:H53"/>
    <mergeCell ref="D46:E46"/>
    <mergeCell ref="F47:H47"/>
    <mergeCell ref="D50:E50"/>
    <mergeCell ref="F50:H50"/>
    <mergeCell ref="B28:F28"/>
    <mergeCell ref="C43:H43"/>
    <mergeCell ref="D44:E44"/>
    <mergeCell ref="A1:F1"/>
    <mergeCell ref="B6:B10"/>
    <mergeCell ref="B11:B12"/>
    <mergeCell ref="B14:B16"/>
    <mergeCell ref="F4:H4"/>
    <mergeCell ref="B18:H18"/>
    <mergeCell ref="B19:H19"/>
  </mergeCells>
  <printOptions horizontalCentered="1"/>
  <pageMargins left="0.5511811023622047" right="0.1968503937007874" top="0.3937007874015748" bottom="0.2362204724409449" header="0.1968503937007874" footer="0.11811023622047245"/>
  <pageSetup fitToHeight="1" fitToWidth="1" horizontalDpi="600" verticalDpi="600" orientation="portrait" paperSize="9" scale="64" r:id="rId2"/>
  <headerFooter alignWithMargins="0">
    <oddHeader>&amp;RR6.4.1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0.875" style="5" customWidth="1"/>
    <col min="2" max="2" width="19.625" style="5" customWidth="1"/>
    <col min="3" max="3" width="36.375" style="5" customWidth="1"/>
    <col min="4" max="4" width="8.125" style="6" customWidth="1"/>
    <col min="5" max="5" width="19.125" style="5" customWidth="1"/>
    <col min="6" max="8" width="9.625" style="5" customWidth="1"/>
    <col min="9" max="16384" width="9.00390625" style="5" customWidth="1"/>
  </cols>
  <sheetData>
    <row r="1" spans="1:7" s="2" customFormat="1" ht="56.25" customHeight="1">
      <c r="A1" s="133" t="s">
        <v>86</v>
      </c>
      <c r="B1" s="179"/>
      <c r="C1" s="179"/>
      <c r="D1" s="179"/>
      <c r="E1" s="179"/>
      <c r="F1" s="179"/>
      <c r="G1" s="1"/>
    </row>
    <row r="2" s="2" customFormat="1" ht="8.25" customHeight="1">
      <c r="H2" s="3"/>
    </row>
    <row r="3" ht="105" customHeight="1" thickBot="1">
      <c r="A3" s="4" t="s">
        <v>0</v>
      </c>
    </row>
    <row r="4" spans="2:8" ht="24">
      <c r="B4" s="26"/>
      <c r="C4" s="27"/>
      <c r="D4" s="28" t="s">
        <v>35</v>
      </c>
      <c r="E4" s="29" t="s">
        <v>37</v>
      </c>
      <c r="F4" s="128" t="s">
        <v>38</v>
      </c>
      <c r="G4" s="129"/>
      <c r="H4" s="130"/>
    </row>
    <row r="5" spans="2:8" ht="17.25" customHeight="1" thickBot="1">
      <c r="B5" s="31"/>
      <c r="C5" s="32"/>
      <c r="D5" s="33" t="s">
        <v>46</v>
      </c>
      <c r="E5" s="34" t="s">
        <v>39</v>
      </c>
      <c r="F5" s="35" t="s">
        <v>40</v>
      </c>
      <c r="G5" s="40" t="s">
        <v>41</v>
      </c>
      <c r="H5" s="72" t="s">
        <v>54</v>
      </c>
    </row>
    <row r="6" spans="2:8" ht="21.75" customHeight="1" thickTop="1">
      <c r="B6" s="135" t="s">
        <v>1</v>
      </c>
      <c r="C6" s="30" t="s">
        <v>2</v>
      </c>
      <c r="D6" s="97">
        <v>163</v>
      </c>
      <c r="E6" s="82">
        <f>ROUNDDOWN(D6*10,0)</f>
        <v>1630</v>
      </c>
      <c r="F6" s="83">
        <f aca="true" t="shared" si="0" ref="F6:F16">ROUNDUP(E6*10%,0)</f>
        <v>163</v>
      </c>
      <c r="G6" s="84">
        <f>ROUNDUP(E6*20%,0)</f>
        <v>326</v>
      </c>
      <c r="H6" s="85">
        <f>ROUNDUP(E6*30%,0)</f>
        <v>489</v>
      </c>
    </row>
    <row r="7" spans="2:8" ht="21.75" customHeight="1">
      <c r="B7" s="135"/>
      <c r="C7" s="7" t="s">
        <v>3</v>
      </c>
      <c r="D7" s="80">
        <v>244</v>
      </c>
      <c r="E7" s="86">
        <f aca="true" t="shared" si="1" ref="E7:E16">ROUNDDOWN(D7*10,0)</f>
        <v>2440</v>
      </c>
      <c r="F7" s="87">
        <f t="shared" si="0"/>
        <v>244</v>
      </c>
      <c r="G7" s="88">
        <f aca="true" t="shared" si="2" ref="G7:G16">ROUNDUP(E7*20%,0)</f>
        <v>488</v>
      </c>
      <c r="H7" s="85">
        <f>ROUNDUP(E7*30%,0)</f>
        <v>732</v>
      </c>
    </row>
    <row r="8" spans="2:8" ht="21.75" customHeight="1">
      <c r="B8" s="135"/>
      <c r="C8" s="7" t="s">
        <v>4</v>
      </c>
      <c r="D8" s="80">
        <v>387</v>
      </c>
      <c r="E8" s="86">
        <f t="shared" si="1"/>
        <v>3870</v>
      </c>
      <c r="F8" s="87">
        <f t="shared" si="0"/>
        <v>387</v>
      </c>
      <c r="G8" s="88">
        <f t="shared" si="2"/>
        <v>774</v>
      </c>
      <c r="H8" s="85">
        <f aca="true" t="shared" si="3" ref="H8:H16">ROUNDUP(E8*30%,0)</f>
        <v>1161</v>
      </c>
    </row>
    <row r="9" spans="2:8" ht="21.75" customHeight="1">
      <c r="B9" s="135"/>
      <c r="C9" s="8" t="s">
        <v>5</v>
      </c>
      <c r="D9" s="98">
        <v>567</v>
      </c>
      <c r="E9" s="86">
        <f t="shared" si="1"/>
        <v>5670</v>
      </c>
      <c r="F9" s="87">
        <f t="shared" si="0"/>
        <v>567</v>
      </c>
      <c r="G9" s="88">
        <f t="shared" si="2"/>
        <v>1134</v>
      </c>
      <c r="H9" s="85">
        <f t="shared" si="3"/>
        <v>1701</v>
      </c>
    </row>
    <row r="10" spans="2:8" ht="21.75" customHeight="1">
      <c r="B10" s="136"/>
      <c r="C10" s="9" t="s">
        <v>6</v>
      </c>
      <c r="D10" s="77" t="s">
        <v>79</v>
      </c>
      <c r="E10" s="86">
        <f t="shared" si="1"/>
        <v>820</v>
      </c>
      <c r="F10" s="101">
        <f t="shared" si="0"/>
        <v>82</v>
      </c>
      <c r="G10" s="102">
        <f t="shared" si="2"/>
        <v>164</v>
      </c>
      <c r="H10" s="103">
        <f t="shared" si="3"/>
        <v>246</v>
      </c>
    </row>
    <row r="11" spans="2:8" ht="21.75" customHeight="1">
      <c r="B11" s="135" t="s">
        <v>7</v>
      </c>
      <c r="C11" s="10" t="s">
        <v>8</v>
      </c>
      <c r="D11" s="99">
        <v>179</v>
      </c>
      <c r="E11" s="89">
        <f t="shared" si="1"/>
        <v>1790</v>
      </c>
      <c r="F11" s="90">
        <f t="shared" si="0"/>
        <v>179</v>
      </c>
      <c r="G11" s="91">
        <f t="shared" si="2"/>
        <v>358</v>
      </c>
      <c r="H11" s="92">
        <f t="shared" si="3"/>
        <v>537</v>
      </c>
    </row>
    <row r="12" spans="2:8" ht="21.75" customHeight="1">
      <c r="B12" s="136"/>
      <c r="C12" s="9" t="s">
        <v>9</v>
      </c>
      <c r="D12" s="100">
        <v>220</v>
      </c>
      <c r="E12" s="93">
        <f t="shared" si="1"/>
        <v>2200</v>
      </c>
      <c r="F12" s="94">
        <f t="shared" si="0"/>
        <v>220</v>
      </c>
      <c r="G12" s="95">
        <f t="shared" si="2"/>
        <v>440</v>
      </c>
      <c r="H12" s="96">
        <f t="shared" si="3"/>
        <v>660</v>
      </c>
    </row>
    <row r="13" spans="2:8" ht="30" customHeight="1">
      <c r="B13" s="11" t="s">
        <v>10</v>
      </c>
      <c r="C13" s="12" t="s">
        <v>11</v>
      </c>
      <c r="D13" s="78">
        <v>97</v>
      </c>
      <c r="E13" s="104">
        <f t="shared" si="1"/>
        <v>970</v>
      </c>
      <c r="F13" s="105">
        <f t="shared" si="0"/>
        <v>97</v>
      </c>
      <c r="G13" s="106">
        <f t="shared" si="2"/>
        <v>194</v>
      </c>
      <c r="H13" s="107">
        <f t="shared" si="3"/>
        <v>291</v>
      </c>
    </row>
    <row r="14" spans="2:8" ht="21.75" customHeight="1">
      <c r="B14" s="137" t="s">
        <v>12</v>
      </c>
      <c r="C14" s="14" t="s">
        <v>13</v>
      </c>
      <c r="D14" s="79">
        <v>65</v>
      </c>
      <c r="E14" s="89">
        <f t="shared" si="1"/>
        <v>650</v>
      </c>
      <c r="F14" s="83">
        <f t="shared" si="0"/>
        <v>65</v>
      </c>
      <c r="G14" s="84">
        <f t="shared" si="2"/>
        <v>130</v>
      </c>
      <c r="H14" s="108">
        <f t="shared" si="3"/>
        <v>195</v>
      </c>
    </row>
    <row r="15" spans="2:8" ht="21.75" customHeight="1">
      <c r="B15" s="138"/>
      <c r="C15" s="15" t="s">
        <v>14</v>
      </c>
      <c r="D15" s="80">
        <v>130</v>
      </c>
      <c r="E15" s="86">
        <f t="shared" si="1"/>
        <v>1300</v>
      </c>
      <c r="F15" s="87">
        <f t="shared" si="0"/>
        <v>130</v>
      </c>
      <c r="G15" s="88">
        <f t="shared" si="2"/>
        <v>260</v>
      </c>
      <c r="H15" s="85">
        <f t="shared" si="3"/>
        <v>390</v>
      </c>
    </row>
    <row r="16" spans="2:8" ht="21.75" customHeight="1" thickBot="1">
      <c r="B16" s="139"/>
      <c r="C16" s="16" t="s">
        <v>15</v>
      </c>
      <c r="D16" s="81">
        <v>195</v>
      </c>
      <c r="E16" s="109">
        <f t="shared" si="1"/>
        <v>1950</v>
      </c>
      <c r="F16" s="110">
        <f t="shared" si="0"/>
        <v>195</v>
      </c>
      <c r="G16" s="111">
        <f t="shared" si="2"/>
        <v>390</v>
      </c>
      <c r="H16" s="112">
        <f t="shared" si="3"/>
        <v>585</v>
      </c>
    </row>
    <row r="17" spans="2:8" ht="4.5" customHeight="1">
      <c r="B17" s="51"/>
      <c r="C17" s="52"/>
      <c r="D17" s="73"/>
      <c r="E17" s="54"/>
      <c r="F17" s="55"/>
      <c r="G17" s="55"/>
      <c r="H17" s="52"/>
    </row>
    <row r="18" spans="2:8" s="17" customFormat="1" ht="14.25" customHeight="1">
      <c r="B18" s="140" t="s">
        <v>98</v>
      </c>
      <c r="C18" s="140"/>
      <c r="D18" s="140"/>
      <c r="E18" s="140"/>
      <c r="F18" s="140"/>
      <c r="G18" s="140"/>
      <c r="H18" s="140"/>
    </row>
    <row r="19" spans="2:8" s="17" customFormat="1" ht="14.25" customHeight="1">
      <c r="B19" s="140" t="s">
        <v>97</v>
      </c>
      <c r="C19" s="140"/>
      <c r="D19" s="140"/>
      <c r="E19" s="140"/>
      <c r="F19" s="140"/>
      <c r="G19" s="140"/>
      <c r="H19" s="140"/>
    </row>
    <row r="20" spans="2:8" s="17" customFormat="1" ht="14.25" customHeight="1">
      <c r="B20" s="140" t="s">
        <v>96</v>
      </c>
      <c r="C20" s="140"/>
      <c r="D20" s="140"/>
      <c r="E20" s="140"/>
      <c r="F20" s="140"/>
      <c r="G20" s="140"/>
      <c r="H20" s="140"/>
    </row>
    <row r="21" spans="2:8" s="17" customFormat="1" ht="14.25" customHeight="1">
      <c r="B21" s="140" t="s">
        <v>95</v>
      </c>
      <c r="C21" s="140"/>
      <c r="D21" s="140"/>
      <c r="E21" s="140"/>
      <c r="F21" s="140"/>
      <c r="G21" s="140"/>
      <c r="H21" s="140"/>
    </row>
    <row r="22" spans="2:8" s="17" customFormat="1" ht="14.25" customHeight="1">
      <c r="B22" s="140" t="s">
        <v>94</v>
      </c>
      <c r="C22" s="140"/>
      <c r="D22" s="140"/>
      <c r="E22" s="140"/>
      <c r="F22" s="140"/>
      <c r="G22" s="140"/>
      <c r="H22" s="140"/>
    </row>
    <row r="23" spans="2:8" s="17" customFormat="1" ht="14.25" customHeight="1">
      <c r="B23" s="177" t="s">
        <v>93</v>
      </c>
      <c r="C23" s="177"/>
      <c r="D23" s="177"/>
      <c r="E23" s="177"/>
      <c r="F23" s="177"/>
      <c r="G23" s="177"/>
      <c r="H23" s="177"/>
    </row>
    <row r="24" spans="2:8" s="17" customFormat="1" ht="14.25" customHeight="1">
      <c r="B24" s="178" t="s">
        <v>92</v>
      </c>
      <c r="C24" s="178"/>
      <c r="D24" s="178"/>
      <c r="E24" s="178"/>
      <c r="F24" s="178"/>
      <c r="G24" s="178"/>
      <c r="H24" s="178"/>
    </row>
    <row r="25" spans="2:8" s="17" customFormat="1" ht="14.25" customHeight="1">
      <c r="B25" s="177" t="s">
        <v>88</v>
      </c>
      <c r="C25" s="177"/>
      <c r="D25" s="177"/>
      <c r="E25" s="177"/>
      <c r="F25" s="177"/>
      <c r="G25" s="177"/>
      <c r="H25" s="177"/>
    </row>
    <row r="26" spans="2:9" s="17" customFormat="1" ht="14.25" customHeight="1">
      <c r="B26" s="178" t="s">
        <v>90</v>
      </c>
      <c r="C26" s="178"/>
      <c r="D26" s="178"/>
      <c r="E26" s="178"/>
      <c r="F26" s="178"/>
      <c r="G26" s="178"/>
      <c r="H26" s="178"/>
      <c r="I26" s="17" t="s">
        <v>89</v>
      </c>
    </row>
    <row r="27" spans="2:8" s="17" customFormat="1" ht="14.25" customHeight="1">
      <c r="B27" s="178" t="s">
        <v>91</v>
      </c>
      <c r="C27" s="178"/>
      <c r="D27" s="178"/>
      <c r="E27" s="178"/>
      <c r="F27" s="178"/>
      <c r="G27" s="178"/>
      <c r="H27" s="178"/>
    </row>
    <row r="28" spans="2:8" s="17" customFormat="1" ht="14.25" customHeight="1">
      <c r="B28" s="127"/>
      <c r="C28" s="127"/>
      <c r="D28" s="127"/>
      <c r="E28" s="127"/>
      <c r="F28" s="127"/>
      <c r="G28" s="47"/>
      <c r="H28" s="38"/>
    </row>
    <row r="29" spans="2:8" s="17" customFormat="1" ht="15.75" customHeight="1">
      <c r="B29" s="56" t="s">
        <v>16</v>
      </c>
      <c r="C29" s="38"/>
      <c r="D29" s="39" t="s">
        <v>17</v>
      </c>
      <c r="E29" s="38"/>
      <c r="F29" s="38"/>
      <c r="G29" s="38"/>
      <c r="H29" s="38"/>
    </row>
    <row r="30" spans="2:8" s="17" customFormat="1" ht="15.75" customHeight="1">
      <c r="B30" s="56" t="s">
        <v>18</v>
      </c>
      <c r="C30" s="38"/>
      <c r="D30" s="39" t="s">
        <v>19</v>
      </c>
      <c r="E30" s="38"/>
      <c r="F30" s="38"/>
      <c r="G30" s="38"/>
      <c r="H30" s="38"/>
    </row>
    <row r="31" spans="2:8" s="17" customFormat="1" ht="15.75" customHeight="1">
      <c r="B31" s="56" t="s">
        <v>20</v>
      </c>
      <c r="C31" s="38"/>
      <c r="D31" s="39" t="s">
        <v>21</v>
      </c>
      <c r="E31" s="38"/>
      <c r="F31" s="38"/>
      <c r="G31" s="38"/>
      <c r="H31" s="38"/>
    </row>
    <row r="32" spans="2:8" s="17" customFormat="1" ht="5.25" customHeight="1">
      <c r="B32" s="56"/>
      <c r="C32" s="38"/>
      <c r="D32" s="39"/>
      <c r="E32" s="38"/>
      <c r="F32" s="38"/>
      <c r="G32" s="38"/>
      <c r="H32" s="38"/>
    </row>
    <row r="33" spans="2:8" ht="15" customHeight="1" thickBot="1">
      <c r="B33" s="16" t="s">
        <v>22</v>
      </c>
      <c r="C33" s="16"/>
      <c r="D33" s="57"/>
      <c r="E33" s="16"/>
      <c r="F33" s="16"/>
      <c r="G33" s="16"/>
      <c r="H33" s="16"/>
    </row>
    <row r="34" spans="2:8" ht="24">
      <c r="B34" s="26"/>
      <c r="C34" s="27"/>
      <c r="D34" s="28" t="s">
        <v>35</v>
      </c>
      <c r="E34" s="29" t="s">
        <v>37</v>
      </c>
      <c r="F34" s="128" t="s">
        <v>38</v>
      </c>
      <c r="G34" s="129"/>
      <c r="H34" s="130"/>
    </row>
    <row r="35" spans="2:8" ht="17.25" customHeight="1" thickBot="1">
      <c r="B35" s="31"/>
      <c r="C35" s="32"/>
      <c r="D35" s="33" t="s">
        <v>45</v>
      </c>
      <c r="E35" s="34" t="s">
        <v>39</v>
      </c>
      <c r="F35" s="35" t="s">
        <v>40</v>
      </c>
      <c r="G35" s="40" t="s">
        <v>41</v>
      </c>
      <c r="H35" s="74" t="s">
        <v>54</v>
      </c>
    </row>
    <row r="36" spans="2:8" ht="21.75" customHeight="1" thickTop="1">
      <c r="B36" s="113" t="s">
        <v>23</v>
      </c>
      <c r="C36" s="18" t="s">
        <v>24</v>
      </c>
      <c r="D36" s="48" t="s">
        <v>25</v>
      </c>
      <c r="E36" s="19">
        <f aca="true" t="shared" si="4" ref="E36:E42">ROUNDDOWN(D36*10,0)</f>
        <v>2000</v>
      </c>
      <c r="F36" s="36">
        <f aca="true" t="shared" si="5" ref="F36:F42">ROUNDUP(E36*10%,0)</f>
        <v>200</v>
      </c>
      <c r="G36" s="43">
        <f aca="true" t="shared" si="6" ref="G36:G42">ROUNDUP(E36*20%,0)</f>
        <v>400</v>
      </c>
      <c r="H36" s="68">
        <f aca="true" t="shared" si="7" ref="H36:H42">ROUNDUP(E36*30%,0)</f>
        <v>600</v>
      </c>
    </row>
    <row r="37" spans="2:8" ht="21.75" customHeight="1">
      <c r="B37" s="114" t="s">
        <v>26</v>
      </c>
      <c r="C37" s="12" t="s">
        <v>27</v>
      </c>
      <c r="D37" s="49" t="s">
        <v>28</v>
      </c>
      <c r="E37" s="13">
        <f t="shared" si="4"/>
        <v>1000</v>
      </c>
      <c r="F37" s="37">
        <f t="shared" si="5"/>
        <v>100</v>
      </c>
      <c r="G37" s="42">
        <f t="shared" si="6"/>
        <v>200</v>
      </c>
      <c r="H37" s="64">
        <f t="shared" si="7"/>
        <v>300</v>
      </c>
    </row>
    <row r="38" spans="2:8" ht="21.75" customHeight="1">
      <c r="B38" s="131" t="s">
        <v>29</v>
      </c>
      <c r="C38" s="44" t="s">
        <v>60</v>
      </c>
      <c r="D38" s="50" t="s">
        <v>28</v>
      </c>
      <c r="E38" s="45">
        <f t="shared" si="4"/>
        <v>1000</v>
      </c>
      <c r="F38" s="46">
        <f t="shared" si="5"/>
        <v>100</v>
      </c>
      <c r="G38" s="41">
        <f t="shared" si="6"/>
        <v>200</v>
      </c>
      <c r="H38" s="65">
        <f t="shared" si="7"/>
        <v>300</v>
      </c>
    </row>
    <row r="39" spans="2:8" ht="21.75" customHeight="1" thickBot="1">
      <c r="B39" s="132"/>
      <c r="C39" s="75" t="s">
        <v>58</v>
      </c>
      <c r="D39" s="69" t="s">
        <v>57</v>
      </c>
      <c r="E39" s="70">
        <f t="shared" si="4"/>
        <v>2000</v>
      </c>
      <c r="F39" s="71">
        <f t="shared" si="5"/>
        <v>200</v>
      </c>
      <c r="G39" s="66">
        <f t="shared" si="6"/>
        <v>400</v>
      </c>
      <c r="H39" s="67">
        <f t="shared" si="7"/>
        <v>600</v>
      </c>
    </row>
    <row r="40" spans="2:8" ht="21.75" customHeight="1" thickBot="1">
      <c r="B40" s="122" t="s">
        <v>83</v>
      </c>
      <c r="C40" s="123" t="s">
        <v>84</v>
      </c>
      <c r="D40" s="124" t="s">
        <v>85</v>
      </c>
      <c r="E40" s="125">
        <f>ROUNDDOWN(D40*10,0)</f>
        <v>500</v>
      </c>
      <c r="F40" s="126">
        <f>ROUNDUP(E40*10%,0)</f>
        <v>50</v>
      </c>
      <c r="G40" s="111">
        <f>ROUNDUP(E40*20%,0)</f>
        <v>100</v>
      </c>
      <c r="H40" s="112">
        <f>ROUNDUP(E40*30%,0)</f>
        <v>150</v>
      </c>
    </row>
    <row r="41" spans="2:8" ht="21.75" customHeight="1">
      <c r="B41" s="150" t="s">
        <v>64</v>
      </c>
      <c r="C41" s="30" t="s">
        <v>70</v>
      </c>
      <c r="D41" s="121" t="s">
        <v>65</v>
      </c>
      <c r="E41" s="115">
        <f t="shared" si="4"/>
        <v>30</v>
      </c>
      <c r="F41" s="116">
        <f t="shared" si="5"/>
        <v>3</v>
      </c>
      <c r="G41" s="41">
        <f t="shared" si="6"/>
        <v>6</v>
      </c>
      <c r="H41" s="65">
        <f t="shared" si="7"/>
        <v>9</v>
      </c>
    </row>
    <row r="42" spans="2:8" ht="21.75" customHeight="1" thickBot="1">
      <c r="B42" s="132"/>
      <c r="C42" s="75" t="s">
        <v>71</v>
      </c>
      <c r="D42" s="69" t="s">
        <v>66</v>
      </c>
      <c r="E42" s="70">
        <f t="shared" si="4"/>
        <v>40</v>
      </c>
      <c r="F42" s="71">
        <f t="shared" si="5"/>
        <v>4</v>
      </c>
      <c r="G42" s="66">
        <f t="shared" si="6"/>
        <v>8</v>
      </c>
      <c r="H42" s="67">
        <f t="shared" si="7"/>
        <v>12</v>
      </c>
    </row>
    <row r="43" spans="2:8" ht="21.75" customHeight="1">
      <c r="B43" s="141" t="s">
        <v>30</v>
      </c>
      <c r="C43" s="147" t="s">
        <v>69</v>
      </c>
      <c r="D43" s="148"/>
      <c r="E43" s="148"/>
      <c r="F43" s="148"/>
      <c r="G43" s="148"/>
      <c r="H43" s="149"/>
    </row>
    <row r="44" spans="2:8" ht="22.5" customHeight="1">
      <c r="B44" s="161"/>
      <c r="C44" s="76" t="s">
        <v>31</v>
      </c>
      <c r="D44" s="182" t="s">
        <v>102</v>
      </c>
      <c r="E44" s="183"/>
      <c r="F44" s="182" t="s">
        <v>61</v>
      </c>
      <c r="G44" s="184"/>
      <c r="H44" s="185"/>
    </row>
    <row r="45" spans="2:8" ht="36" customHeight="1">
      <c r="B45" s="20" t="s">
        <v>32</v>
      </c>
      <c r="C45" s="21" t="s">
        <v>48</v>
      </c>
      <c r="D45" s="180" t="s">
        <v>51</v>
      </c>
      <c r="E45" s="181"/>
      <c r="F45" s="186" t="s">
        <v>47</v>
      </c>
      <c r="G45" s="187"/>
      <c r="H45" s="188"/>
    </row>
    <row r="46" spans="2:8" ht="36" customHeight="1">
      <c r="B46" s="22" t="s">
        <v>33</v>
      </c>
      <c r="C46" s="23" t="s">
        <v>49</v>
      </c>
      <c r="D46" s="156" t="s">
        <v>52</v>
      </c>
      <c r="E46" s="157"/>
      <c r="F46" s="158" t="s">
        <v>47</v>
      </c>
      <c r="G46" s="159"/>
      <c r="H46" s="160"/>
    </row>
    <row r="47" spans="2:8" ht="36" customHeight="1" thickBot="1">
      <c r="B47" s="24" t="s">
        <v>34</v>
      </c>
      <c r="C47" s="23" t="s">
        <v>50</v>
      </c>
      <c r="D47" s="156" t="s">
        <v>53</v>
      </c>
      <c r="E47" s="157"/>
      <c r="F47" s="158" t="s">
        <v>47</v>
      </c>
      <c r="G47" s="159"/>
      <c r="H47" s="160"/>
    </row>
    <row r="48" spans="2:8" ht="22.5" customHeight="1">
      <c r="B48" s="141" t="s">
        <v>62</v>
      </c>
      <c r="C48" s="147" t="s">
        <v>69</v>
      </c>
      <c r="D48" s="148"/>
      <c r="E48" s="148"/>
      <c r="F48" s="148"/>
      <c r="G48" s="148"/>
      <c r="H48" s="149"/>
    </row>
    <row r="49" spans="2:8" ht="22.5" customHeight="1">
      <c r="B49" s="161"/>
      <c r="C49" s="58" t="s">
        <v>31</v>
      </c>
      <c r="D49" s="143" t="s">
        <v>102</v>
      </c>
      <c r="E49" s="144"/>
      <c r="F49" s="143" t="s">
        <v>61</v>
      </c>
      <c r="G49" s="145"/>
      <c r="H49" s="146"/>
    </row>
    <row r="50" spans="2:8" ht="36" customHeight="1">
      <c r="B50" s="59" t="s">
        <v>32</v>
      </c>
      <c r="C50" s="60" t="s">
        <v>72</v>
      </c>
      <c r="D50" s="151" t="s">
        <v>67</v>
      </c>
      <c r="E50" s="152"/>
      <c r="F50" s="153" t="s">
        <v>47</v>
      </c>
      <c r="G50" s="154"/>
      <c r="H50" s="155"/>
    </row>
    <row r="51" spans="2:8" ht="36" customHeight="1" thickBot="1">
      <c r="B51" s="25" t="s">
        <v>63</v>
      </c>
      <c r="C51" s="117" t="s">
        <v>73</v>
      </c>
      <c r="D51" s="168" t="s">
        <v>68</v>
      </c>
      <c r="E51" s="169"/>
      <c r="F51" s="170" t="s">
        <v>47</v>
      </c>
      <c r="G51" s="171"/>
      <c r="H51" s="172"/>
    </row>
    <row r="52" spans="2:8" ht="21.75" customHeight="1">
      <c r="B52" s="141" t="s">
        <v>77</v>
      </c>
      <c r="C52" s="174" t="s">
        <v>80</v>
      </c>
      <c r="D52" s="174"/>
      <c r="E52" s="174"/>
      <c r="F52" s="174"/>
      <c r="G52" s="174"/>
      <c r="H52" s="175"/>
    </row>
    <row r="53" spans="2:8" ht="21.75" customHeight="1">
      <c r="B53" s="142"/>
      <c r="C53" s="118" t="s">
        <v>74</v>
      </c>
      <c r="D53" s="176" t="s">
        <v>103</v>
      </c>
      <c r="E53" s="176"/>
      <c r="F53" s="163" t="s">
        <v>78</v>
      </c>
      <c r="G53" s="164"/>
      <c r="H53" s="165"/>
    </row>
    <row r="54" spans="2:8" ht="36" customHeight="1" thickBot="1">
      <c r="B54" s="119"/>
      <c r="C54" s="120" t="s">
        <v>75</v>
      </c>
      <c r="D54" s="162" t="s">
        <v>81</v>
      </c>
      <c r="E54" s="162"/>
      <c r="F54" s="166" t="s">
        <v>76</v>
      </c>
      <c r="G54" s="166"/>
      <c r="H54" s="167"/>
    </row>
    <row r="55" spans="2:7" ht="69.75" customHeight="1">
      <c r="B55" s="173" t="s">
        <v>82</v>
      </c>
      <c r="C55" s="173"/>
      <c r="D55" s="173"/>
      <c r="E55" s="173"/>
      <c r="F55" s="173"/>
      <c r="G55" s="173"/>
    </row>
  </sheetData>
  <sheetProtection/>
  <mergeCells count="44">
    <mergeCell ref="B19:H19"/>
    <mergeCell ref="B18:H18"/>
    <mergeCell ref="B26:H26"/>
    <mergeCell ref="B25:H25"/>
    <mergeCell ref="B24:H24"/>
    <mergeCell ref="B23:H23"/>
    <mergeCell ref="B22:H22"/>
    <mergeCell ref="B21:H21"/>
    <mergeCell ref="D51:E51"/>
    <mergeCell ref="F47:H47"/>
    <mergeCell ref="F34:H34"/>
    <mergeCell ref="D45:E45"/>
    <mergeCell ref="F45:H45"/>
    <mergeCell ref="B20:H20"/>
    <mergeCell ref="A1:F1"/>
    <mergeCell ref="B6:B10"/>
    <mergeCell ref="B11:B12"/>
    <mergeCell ref="B14:B16"/>
    <mergeCell ref="F4:H4"/>
    <mergeCell ref="B55:G55"/>
    <mergeCell ref="B48:B49"/>
    <mergeCell ref="C48:H48"/>
    <mergeCell ref="D49:E49"/>
    <mergeCell ref="F49:H49"/>
    <mergeCell ref="D54:E54"/>
    <mergeCell ref="F54:H54"/>
    <mergeCell ref="B52:B53"/>
    <mergeCell ref="D53:E53"/>
    <mergeCell ref="F44:H44"/>
    <mergeCell ref="B43:B44"/>
    <mergeCell ref="D46:E46"/>
    <mergeCell ref="D44:E44"/>
    <mergeCell ref="C52:H52"/>
    <mergeCell ref="C43:H43"/>
    <mergeCell ref="F46:H46"/>
    <mergeCell ref="D50:E50"/>
    <mergeCell ref="F50:H50"/>
    <mergeCell ref="B41:B42"/>
    <mergeCell ref="B27:H27"/>
    <mergeCell ref="F53:H53"/>
    <mergeCell ref="D47:E47"/>
    <mergeCell ref="F51:H51"/>
    <mergeCell ref="B38:B39"/>
    <mergeCell ref="B28:F28"/>
  </mergeCells>
  <printOptions horizontalCentered="1"/>
  <pageMargins left="0.5511811023622047" right="0.1968503937007874" top="0.3937007874015748" bottom="0.2362204724409449" header="0.1968503937007874" footer="0.11811023622047245"/>
  <pageSetup fitToHeight="1" fitToWidth="1" horizontalDpi="600" verticalDpi="600" orientation="portrait" paperSize="9" scale="64" r:id="rId2"/>
  <headerFooter alignWithMargins="0">
    <oddHeader>&amp;RR6.4.1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2024-04-10T01:32:50Z</dcterms:created>
  <dcterms:modified xsi:type="dcterms:W3CDTF">2024-04-10T01:32:54Z</dcterms:modified>
  <cp:category/>
  <cp:version/>
  <cp:contentType/>
  <cp:contentStatus/>
</cp:coreProperties>
</file>