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600" windowHeight="7070" tabRatio="678" activeTab="0"/>
  </bookViews>
  <sheets>
    <sheet name="訪問入浴（４級地）" sheetId="1" r:id="rId1"/>
    <sheet name="訪問入浴（５級地）" sheetId="2" r:id="rId2"/>
    <sheet name="訪問入浴（６級地）" sheetId="3" r:id="rId3"/>
    <sheet name="訪問入浴（７級地）" sheetId="4" r:id="rId4"/>
    <sheet name="訪問入浴（その他）" sheetId="5" r:id="rId5"/>
  </sheets>
  <definedNames>
    <definedName name="_xlnm.Print_Area" localSheetId="0">'訪問入浴（４級地）'!$A$1:$H$71</definedName>
    <definedName name="_xlnm.Print_Area" localSheetId="1">'訪問入浴（５級地）'!$A$1:$H$71</definedName>
    <definedName name="_xlnm.Print_Area" localSheetId="2">'訪問入浴（６級地）'!$A$1:$H$71</definedName>
    <definedName name="_xlnm.Print_Area" localSheetId="3">'訪問入浴（７級地）'!$A$1:$H$71</definedName>
    <definedName name="_xlnm.Print_Area" localSheetId="4">'訪問入浴（その他）'!$A$1:$H$71</definedName>
  </definedNames>
  <calcPr fullCalcOnLoad="1"/>
</workbook>
</file>

<file path=xl/sharedStrings.xml><?xml version="1.0" encoding="utf-8"?>
<sst xmlns="http://schemas.openxmlformats.org/spreadsheetml/2006/main" count="840" uniqueCount="96">
  <si>
    <t>訪問入浴介護費</t>
  </si>
  <si>
    <t>１回につき</t>
  </si>
  <si>
    <t>【その他加算】</t>
  </si>
  <si>
    <t>＋36</t>
  </si>
  <si>
    <t>介護職員処遇改善加算</t>
  </si>
  <si>
    <t>１月につき（利用者ごとに、当該月の介護報酬総単位数※について算定）                  　　　　　　　　　　　　　　　　※基本サービス費+各種加算・減算の単位数</t>
  </si>
  <si>
    <t>要件</t>
  </si>
  <si>
    <t>加算（Ⅰ）</t>
  </si>
  <si>
    <t>加算（Ⅱ）</t>
  </si>
  <si>
    <t>加算（Ⅲ）</t>
  </si>
  <si>
    <t>介護予防入浴介護費</t>
  </si>
  <si>
    <r>
      <t>１月につき（利用者ごとに、当該月の介護報酬総単位数※について算定）</t>
    </r>
    <r>
      <rPr>
        <sz val="10"/>
        <rFont val="ＭＳ Ｐ明朝"/>
        <family val="1"/>
      </rPr>
      <t xml:space="preserve">                                                      ※基本サービス費+各種加算・減算の単位数</t>
    </r>
  </si>
  <si>
    <t>(単位数)　　１単位</t>
  </si>
  <si>
    <t>費用額</t>
  </si>
  <si>
    <t>利用者負担額</t>
  </si>
  <si>
    <t>10.70円</t>
  </si>
  <si>
    <t>（10割）</t>
  </si>
  <si>
    <t>１割</t>
  </si>
  <si>
    <t>２割</t>
  </si>
  <si>
    <t>10.70円</t>
  </si>
  <si>
    <t>（10割）</t>
  </si>
  <si>
    <t>左の単位数×1単位の単価</t>
  </si>
  <si>
    <t>10.42円</t>
  </si>
  <si>
    <t>10.42円</t>
  </si>
  <si>
    <t>10.21円</t>
  </si>
  <si>
    <t>10円</t>
  </si>
  <si>
    <t>10円</t>
  </si>
  <si>
    <t>３割</t>
  </si>
  <si>
    <t>10.42円</t>
  </si>
  <si>
    <t>10.84円</t>
  </si>
  <si>
    <t>10.84円</t>
  </si>
  <si>
    <t>　３割</t>
  </si>
  <si>
    <t xml:space="preserve"> キャリアパス要件Ⅰ、キャリアパス要件Ⅱ、キャリアパス要件Ⅲ、職場環境等要件のすべて満たす対象事業者</t>
  </si>
  <si>
    <t xml:space="preserve"> キャリアパス要件Ⅰ、キャリアパス要件Ⅱ及び職場環境等要件のすべて満たす対象事業者</t>
  </si>
  <si>
    <t xml:space="preserve"> キャリアパス要件Ⅰ又はキャリアパス要件Ⅱのどちらかを満たすことに加え、職場環境等要件を満たす対象事業者</t>
  </si>
  <si>
    <r>
      <t xml:space="preserve">介護報酬総単位数×５．８％
</t>
    </r>
    <r>
      <rPr>
        <sz val="8"/>
        <color indexed="8"/>
        <rFont val="ＭＳ Ｐゴシック"/>
        <family val="3"/>
      </rPr>
      <t>※1単位未満の端数は四捨五入</t>
    </r>
  </si>
  <si>
    <r>
      <t xml:space="preserve">介護報酬総単位数×４．２％
</t>
    </r>
    <r>
      <rPr>
        <sz val="8"/>
        <color indexed="8"/>
        <rFont val="ＭＳ Ｐゴシック"/>
        <family val="3"/>
      </rPr>
      <t>※1単位未満の端数は四捨五入</t>
    </r>
  </si>
  <si>
    <r>
      <t>介護報酬総単位数×２．３％</t>
    </r>
    <r>
      <rPr>
        <sz val="8"/>
        <color indexed="8"/>
        <rFont val="ＭＳ Ｐゴシック"/>
        <family val="3"/>
      </rPr>
      <t xml:space="preserve">
1単位未満の端数は四捨五入</t>
    </r>
  </si>
  <si>
    <t>利用料（10割）</t>
  </si>
  <si>
    <t>加算（Ⅱ）</t>
  </si>
  <si>
    <t>介護職員等特定処遇改善加算</t>
  </si>
  <si>
    <t>初回加算</t>
  </si>
  <si>
    <t>１月につき</t>
  </si>
  <si>
    <t>認知症専門ケア加算（Ⅰ）</t>
  </si>
  <si>
    <t>認知症専門ケア加算（Ⅱ）</t>
  </si>
  <si>
    <t>１日につき</t>
  </si>
  <si>
    <t>＋3</t>
  </si>
  <si>
    <t>＋200</t>
  </si>
  <si>
    <t>サービス提供体制強化加算（Ⅰ）</t>
  </si>
  <si>
    <t>＋12</t>
  </si>
  <si>
    <t>＋44</t>
  </si>
  <si>
    <r>
      <rPr>
        <b/>
        <sz val="18"/>
        <rFont val="ＭＳ Ｐゴシック"/>
        <family val="3"/>
      </rPr>
      <t>訪問入浴・介護予防訪問入浴事業所　料金表　（７級地）　</t>
    </r>
    <r>
      <rPr>
        <b/>
        <sz val="14"/>
        <rFont val="ＭＳ Ｐゴシック"/>
        <family val="3"/>
      </rPr>
      <t>　　　　　　　　　　　　　　　　　　　　　　　　　　　</t>
    </r>
    <r>
      <rPr>
        <b/>
        <sz val="11"/>
        <rFont val="ＭＳ Ｐゴシック"/>
        <family val="3"/>
      </rPr>
      <t>（熊谷市、深谷市、日高市、毛呂山町、越生町、滑川町、川島町、吉見町、鳩山町、寄居町）</t>
    </r>
  </si>
  <si>
    <t>介護職員等ベースアップ等支援加算</t>
  </si>
  <si>
    <t>要件</t>
  </si>
  <si>
    <t>左の単位数×1単位の単価</t>
  </si>
  <si>
    <t>処遇改善加算のいずれかを取得し、加算額の2/3以上を職員のベースアップ等に使用する対象事業者</t>
  </si>
  <si>
    <t>利用料（１０割分）</t>
  </si>
  <si>
    <t>処遇改善加算のいずれかを算定し、加算の職場環境要件、見える化要件及び介護福祉士の配置要件を満たす対象事業者</t>
  </si>
  <si>
    <t>処遇改善加算のいずれかを算定し、加算の職場環境要件及び見える化要件を満たす対象事業者</t>
  </si>
  <si>
    <r>
      <rPr>
        <b/>
        <sz val="18"/>
        <rFont val="ＭＳ Ｐゴシック"/>
        <family val="3"/>
      </rPr>
      <t>訪問入浴・介護予防訪問入浴事業所　料金表　（その他の地域）</t>
    </r>
    <r>
      <rPr>
        <b/>
        <sz val="14"/>
        <rFont val="ＭＳ Ｐゴシック"/>
        <family val="3"/>
      </rPr>
      <t>　　　　　　　　　　　　　　　　　　　　　　　　　　　　</t>
    </r>
    <r>
      <rPr>
        <b/>
        <sz val="11"/>
        <rFont val="ＭＳ Ｐゴシック"/>
        <family val="3"/>
      </rPr>
      <t>（秩父市、本庄市、嵐山町、小川町、ときがわ町、横瀬町、皆野町、長瀞町、小鹿野町、東秩父村、
美里町、神川町、上里町）</t>
    </r>
  </si>
  <si>
    <t>サービス提供体制強化加算（Ⅱ）</t>
  </si>
  <si>
    <t>サービス提供体制強化加算（Ⅲ）</t>
  </si>
  <si>
    <t>サービス提供体制強化加算（Ⅲ）</t>
  </si>
  <si>
    <t>看取り連携体制加算</t>
  </si>
  <si>
    <t>＋64</t>
  </si>
  <si>
    <t>＋4</t>
  </si>
  <si>
    <r>
      <rPr>
        <sz val="8"/>
        <color indexed="10"/>
        <rFont val="ＭＳ Ｐゴシック"/>
        <family val="3"/>
      </rPr>
      <t>（死亡日及び死亡日以前30日以下に限り）</t>
    </r>
    <r>
      <rPr>
        <sz val="10"/>
        <color indexed="10"/>
        <rFont val="ＭＳ Ｐゴシック"/>
        <family val="3"/>
      </rPr>
      <t xml:space="preserve">
１回につき</t>
    </r>
  </si>
  <si>
    <r>
      <t xml:space="preserve">介護報酬総単位数×２．１％
</t>
    </r>
    <r>
      <rPr>
        <sz val="8"/>
        <rFont val="ＭＳ Ｐ明朝"/>
        <family val="1"/>
      </rPr>
      <t>※1単位未満の端数は四捨五入</t>
    </r>
  </si>
  <si>
    <r>
      <t xml:space="preserve">介護報酬総単位数×１．５％
</t>
    </r>
    <r>
      <rPr>
        <sz val="8"/>
        <rFont val="ＭＳ Ｐ明朝"/>
        <family val="1"/>
      </rPr>
      <t>※1単位未満の端数は四捨五入</t>
    </r>
  </si>
  <si>
    <r>
      <t xml:space="preserve">１月につき（利用者ごとに、当該月の介護報酬総単位数※について算定）
</t>
    </r>
    <r>
      <rPr>
        <sz val="10"/>
        <rFont val="ＭＳ Ｐ明朝"/>
        <family val="1"/>
      </rPr>
      <t>※基本サービス費+各種加算・減算の単位数</t>
    </r>
  </si>
  <si>
    <r>
      <t xml:space="preserve">介護報酬総単位数×１．１％
</t>
    </r>
    <r>
      <rPr>
        <sz val="8"/>
        <rFont val="ＭＳ Ｐ明朝"/>
        <family val="1"/>
      </rPr>
      <t>※1単位未満の端数は四捨五入</t>
    </r>
  </si>
  <si>
    <r>
      <rPr>
        <sz val="8"/>
        <color indexed="10"/>
        <rFont val="ＭＳ Ｐゴシック"/>
        <family val="3"/>
      </rPr>
      <t>（死亡日及び死亡日以前30日以下に限り）</t>
    </r>
    <r>
      <rPr>
        <sz val="10"/>
        <color indexed="10"/>
        <rFont val="ＭＳ Ｐゴシック"/>
        <family val="3"/>
      </rPr>
      <t xml:space="preserve">
１回につき</t>
    </r>
  </si>
  <si>
    <r>
      <t xml:space="preserve">介護報酬総単位数×５．８％
</t>
    </r>
    <r>
      <rPr>
        <sz val="8"/>
        <rFont val="ＭＳ Ｐゴシック"/>
        <family val="3"/>
      </rPr>
      <t>※1単位未満の端数は四捨五入</t>
    </r>
  </si>
  <si>
    <r>
      <t xml:space="preserve">介護報酬総単位数×４．２％
</t>
    </r>
    <r>
      <rPr>
        <sz val="8"/>
        <rFont val="ＭＳ Ｐゴシック"/>
        <family val="3"/>
      </rPr>
      <t>※1単位未満の端数は四捨五入</t>
    </r>
  </si>
  <si>
    <r>
      <t>介護報酬総単位数×２．３％</t>
    </r>
    <r>
      <rPr>
        <sz val="8"/>
        <rFont val="ＭＳ Ｐゴシック"/>
        <family val="3"/>
      </rPr>
      <t xml:space="preserve">
1単位未満の端数は四捨五入</t>
    </r>
  </si>
  <si>
    <r>
      <t>　注</t>
    </r>
    <r>
      <rPr>
        <sz val="10"/>
        <color indexed="10"/>
        <rFont val="ＭＳ 明朝"/>
        <family val="1"/>
      </rPr>
      <t>　業務継続計画未策定減算（業務継続計画未策定減算については令和７年４月１日から適用する。）  　上記単位数の 1％減</t>
    </r>
  </si>
  <si>
    <r>
      <t>　注</t>
    </r>
    <r>
      <rPr>
        <sz val="10"/>
        <color indexed="10"/>
        <rFont val="ＭＳ 明朝"/>
        <family val="1"/>
      </rPr>
      <t>　高齢者虐待防止措置未実施減算　  　　　　 　　　　　　　　　　　　　　　　　　　　　　　   　上記単位数の 1％減</t>
    </r>
  </si>
  <si>
    <r>
      <rPr>
        <sz val="10"/>
        <color indexed="8"/>
        <rFont val="HGS創英角ﾎﾟｯﾌﾟ体"/>
        <family val="3"/>
      </rPr>
      <t>　注</t>
    </r>
    <r>
      <rPr>
        <sz val="10"/>
        <color indexed="8"/>
        <rFont val="ＭＳ 明朝"/>
        <family val="1"/>
      </rPr>
      <t>　介護職員３人で行った場合　　　　　　 　　　　 　　　　　　　　　　　　　　　　　　　　  　　上記単位数の 5％減</t>
    </r>
  </si>
  <si>
    <r>
      <rPr>
        <sz val="10"/>
        <rFont val="HGS創英角ﾎﾟｯﾌﾟ体"/>
        <family val="3"/>
      </rPr>
      <t>　注</t>
    </r>
    <r>
      <rPr>
        <sz val="10"/>
        <rFont val="ＭＳ 明朝"/>
        <family val="1"/>
      </rPr>
      <t>　清拭を行った場合　　　　　　　　　　　　　　　　　　　　　　　　　　　　　　　　　　  　　　上記単位数の10％減</t>
    </r>
  </si>
  <si>
    <r>
      <rPr>
        <sz val="10"/>
        <rFont val="HGS創英角ﾎﾟｯﾌﾟ体"/>
        <family val="3"/>
      </rPr>
      <t>　注</t>
    </r>
    <r>
      <rPr>
        <b/>
        <sz val="10"/>
        <rFont val="ＭＳ 明朝"/>
        <family val="1"/>
      </rPr>
      <t>　</t>
    </r>
    <r>
      <rPr>
        <sz val="10"/>
        <rFont val="ＭＳ 明朝"/>
        <family val="1"/>
      </rPr>
      <t>同一建物減算に該当する場合（同一敷地50人未満又は同一建物20人以上） 　   　　　　　　　　　　上記単位数の10％減</t>
    </r>
  </si>
  <si>
    <r>
      <rPr>
        <b/>
        <sz val="10"/>
        <rFont val="HGS創英角ﾎﾟｯﾌﾟ体"/>
        <family val="3"/>
      </rPr>
      <t>　</t>
    </r>
    <r>
      <rPr>
        <sz val="10"/>
        <rFont val="HGS創英角ﾎﾟｯﾌﾟ体"/>
        <family val="3"/>
      </rPr>
      <t>注</t>
    </r>
    <r>
      <rPr>
        <b/>
        <sz val="10"/>
        <rFont val="ＭＳ 明朝"/>
        <family val="1"/>
      </rPr>
      <t>　</t>
    </r>
    <r>
      <rPr>
        <sz val="10"/>
        <rFont val="ＭＳ 明朝"/>
        <family val="1"/>
      </rPr>
      <t>同一建物減算に該当する場合（同一敷地内50人以上）　　　 　　　　　　　　　　　　　　　　   　上記単位数の15％減</t>
    </r>
  </si>
  <si>
    <r>
      <rPr>
        <sz val="8"/>
        <color indexed="10"/>
        <rFont val="ＭＳ Ｐゴシック"/>
        <family val="3"/>
      </rPr>
      <t>（死亡日及び死亡日以前30日以下に限り）</t>
    </r>
    <r>
      <rPr>
        <sz val="10"/>
        <color indexed="10"/>
        <rFont val="ＭＳ Ｐゴシック"/>
        <family val="3"/>
      </rPr>
      <t xml:space="preserve">
１回につき</t>
    </r>
  </si>
  <si>
    <r>
      <rPr>
        <b/>
        <sz val="18"/>
        <rFont val="ＭＳ Ｐゴシック"/>
        <family val="3"/>
      </rPr>
      <t>訪問入浴・介護予防訪問入浴事業所　料金表　（４級地）　　</t>
    </r>
    <r>
      <rPr>
        <b/>
        <sz val="14"/>
        <rFont val="ＭＳ Ｐゴシック"/>
        <family val="3"/>
      </rPr>
      <t>　　　　　　　　　　　　　　　　　　　　　　　　　　</t>
    </r>
    <r>
      <rPr>
        <b/>
        <sz val="12"/>
        <rFont val="ＭＳ Ｐゴシック"/>
        <family val="3"/>
      </rPr>
      <t>（朝霞市、志木市）</t>
    </r>
  </si>
  <si>
    <t>単位数</t>
  </si>
  <si>
    <t>単位数</t>
  </si>
  <si>
    <r>
      <rPr>
        <sz val="10"/>
        <color indexed="8"/>
        <rFont val="ＭＳ Ｐ明朝"/>
        <family val="1"/>
      </rPr>
      <t>注）　介護職員処遇改善加算、介護職員等特定処遇改善加</t>
    </r>
    <r>
      <rPr>
        <sz val="10"/>
        <rFont val="ＭＳ Ｐ明朝"/>
        <family val="1"/>
      </rPr>
      <t>算及び介護職員等ベースアップ等支援加算に</t>
    </r>
    <r>
      <rPr>
        <sz val="10"/>
        <color indexed="8"/>
        <rFont val="ＭＳ Ｐ明朝"/>
        <family val="1"/>
      </rPr>
      <t>ついては、利用者ごと
　　　に、当該月の介護報酬総単位数について算定するものなので、「利用料」欄には具体的な数字は入れず、記載例のとおり記載
　　　のこと。</t>
    </r>
  </si>
  <si>
    <r>
      <rPr>
        <sz val="10"/>
        <color indexed="8"/>
        <rFont val="HGS創英角ﾎﾟｯﾌﾟ体"/>
        <family val="3"/>
      </rPr>
      <t>　注</t>
    </r>
    <r>
      <rPr>
        <sz val="10"/>
        <color indexed="8"/>
        <rFont val="ＭＳ 明朝"/>
        <family val="1"/>
      </rPr>
      <t>　介護職員２人で行った場合　　　　　　 　　　　 　　　　　　　　　　　　　　　　　　　　  　　上記単位数の 5％減</t>
    </r>
  </si>
  <si>
    <r>
      <rPr>
        <sz val="10"/>
        <color indexed="8"/>
        <rFont val="ＭＳ Ｐ明朝"/>
        <family val="1"/>
      </rPr>
      <t>注）　介護職員処遇改善加算、介護職員等特定処遇改善加算</t>
    </r>
    <r>
      <rPr>
        <sz val="10"/>
        <rFont val="ＭＳ Ｐ明朝"/>
        <family val="1"/>
      </rPr>
      <t>及び介護職員等ベースアップ等支援加算に</t>
    </r>
    <r>
      <rPr>
        <sz val="10"/>
        <color indexed="8"/>
        <rFont val="ＭＳ Ｐ明朝"/>
        <family val="1"/>
      </rPr>
      <t>ついては、利用者ごと
　　　に、当該月の介護報酬総単位数について算定するものなので、「利用料」欄には具体的な数字は入れず、記載例のとおり記載
　　　のこと。</t>
    </r>
  </si>
  <si>
    <r>
      <rPr>
        <sz val="10"/>
        <color indexed="8"/>
        <rFont val="ＭＳ Ｐ明朝"/>
        <family val="1"/>
      </rPr>
      <t>注）　介護職員処遇改善加算、介護職員等特定処遇改善</t>
    </r>
    <r>
      <rPr>
        <sz val="10"/>
        <rFont val="ＭＳ Ｐ明朝"/>
        <family val="1"/>
      </rPr>
      <t>加算及び介護職員等ベースアップ等支援加算</t>
    </r>
    <r>
      <rPr>
        <sz val="10"/>
        <color indexed="8"/>
        <rFont val="ＭＳ Ｐ明朝"/>
        <family val="1"/>
      </rPr>
      <t>については、利用者ごと
　　　に、当該月の介護報酬総単位数について算定するものなので、「利用料」欄には具体的な数字は入れず、記載例のとおり記載
　　　のこと。</t>
    </r>
  </si>
  <si>
    <r>
      <rPr>
        <b/>
        <sz val="18"/>
        <rFont val="ＭＳ Ｐゴシック"/>
        <family val="3"/>
      </rPr>
      <t>訪問入浴・介護予防訪問入浴事業所　料金表　（６級地）　　　</t>
    </r>
    <r>
      <rPr>
        <b/>
        <sz val="14"/>
        <rFont val="ＭＳ Ｐゴシック"/>
        <family val="3"/>
      </rPr>
      <t>　　　　　　　　　　　　　　　　　　　　　　　　　</t>
    </r>
    <r>
      <rPr>
        <b/>
        <sz val="10"/>
        <rFont val="ＭＳ Ｐゴシック"/>
        <family val="3"/>
      </rPr>
      <t>（行田市、所沢市、飯能市、加須市、東松山市、春日部市、狭山市、羽生市、鴻巣市、上尾市、蕨市、入間市、桶川市、久喜市、北本市、富士見市、三郷市、蓮田市、坂戸市、幸手市、鶴ヶ島市、吉川市、白岡市、伊奈町、三芳町、宮代町、杉戸町、松伏町）</t>
    </r>
  </si>
  <si>
    <r>
      <rPr>
        <sz val="10"/>
        <color indexed="8"/>
        <rFont val="ＭＳ Ｐ明朝"/>
        <family val="1"/>
      </rPr>
      <t>注）　介護職員処遇改善加算、介護職員等特定処遇改善加</t>
    </r>
    <r>
      <rPr>
        <sz val="10"/>
        <rFont val="ＭＳ Ｐ明朝"/>
        <family val="1"/>
      </rPr>
      <t>算及び介護職員等ベースアップ等支援加算につ</t>
    </r>
    <r>
      <rPr>
        <sz val="10"/>
        <color indexed="8"/>
        <rFont val="ＭＳ Ｐ明朝"/>
        <family val="1"/>
      </rPr>
      <t>いては、利用者ごと
　　　に、当該月の介護報酬総単位数について算定するものなので、「利用料」欄には具体的な数字は入れず、記載例のとおり記載
　　　のこと。</t>
    </r>
  </si>
  <si>
    <r>
      <rPr>
        <sz val="10"/>
        <color indexed="8"/>
        <rFont val="ＭＳ Ｐ明朝"/>
        <family val="1"/>
      </rPr>
      <t>注）　介護職員処遇改善加算、介護職員等特定処遇改</t>
    </r>
    <r>
      <rPr>
        <sz val="10"/>
        <rFont val="ＭＳ Ｐ明朝"/>
        <family val="1"/>
      </rPr>
      <t>善加算及び介護職員等ベースアップ等支援加算につい</t>
    </r>
    <r>
      <rPr>
        <sz val="10"/>
        <color indexed="8"/>
        <rFont val="ＭＳ Ｐ明朝"/>
        <family val="1"/>
      </rPr>
      <t>ては、利用者ごと
　　　に、当該月の介護報酬総単位数について算定するものなので、「利用料」欄には具体的な数字は入れず、記載例のとおり記載
　　　のこと。</t>
    </r>
  </si>
  <si>
    <r>
      <rPr>
        <sz val="10"/>
        <color indexed="8"/>
        <rFont val="ＭＳ Ｐ明朝"/>
        <family val="1"/>
      </rPr>
      <t>注）　介護職員処遇改善加算、介護職員等特定処遇改善</t>
    </r>
    <r>
      <rPr>
        <sz val="10"/>
        <rFont val="ＭＳ Ｐ明朝"/>
        <family val="1"/>
      </rPr>
      <t>加算及び介護職員等ベースアップ等支援加算については、利用者ごと
　　　に、当該月の介護報酬総単位数について算定するものなので、「利用料」欄には具体的な数字は入れず、</t>
    </r>
    <r>
      <rPr>
        <sz val="10"/>
        <color indexed="8"/>
        <rFont val="ＭＳ Ｐ明朝"/>
        <family val="1"/>
      </rPr>
      <t>記載例のとおり記載
　　　のこと。</t>
    </r>
  </si>
  <si>
    <r>
      <rPr>
        <sz val="10"/>
        <color indexed="8"/>
        <rFont val="ＭＳ Ｐ明朝"/>
        <family val="1"/>
      </rPr>
      <t>注）　介護職員処遇改善加算、介護職員等特定処遇改善加</t>
    </r>
    <r>
      <rPr>
        <sz val="10"/>
        <rFont val="ＭＳ Ｐ明朝"/>
        <family val="1"/>
      </rPr>
      <t>算及び介護職員等ベースアップ等支援加算</t>
    </r>
    <r>
      <rPr>
        <sz val="10"/>
        <color indexed="8"/>
        <rFont val="ＭＳ Ｐ明朝"/>
        <family val="1"/>
      </rPr>
      <t>については、利用者ごと
　　　に、当該月の介護報酬総単位数について算定するものなので、「利用料」欄には具体的な数字は入れず、記載例のとおり記載
　　　のこと。</t>
    </r>
  </si>
  <si>
    <r>
      <rPr>
        <sz val="10"/>
        <color indexed="8"/>
        <rFont val="ＭＳ Ｐ明朝"/>
        <family val="1"/>
      </rPr>
      <t>注）　介護職員処遇改善加算、介護職員等特定処遇改善</t>
    </r>
    <r>
      <rPr>
        <sz val="10"/>
        <rFont val="ＭＳ Ｐ明朝"/>
        <family val="1"/>
      </rPr>
      <t>加算及び介護職員等ベースアップ等支援加算につ</t>
    </r>
    <r>
      <rPr>
        <sz val="10"/>
        <color indexed="8"/>
        <rFont val="ＭＳ Ｐ明朝"/>
        <family val="1"/>
      </rPr>
      <t>いては、利用者ごと
　　　に、当該月の介護報酬総単位数について算定するものなので、「利用料」欄には具体的な数字は入れず、記載例のとおり記載
　　　のこと。</t>
    </r>
  </si>
  <si>
    <r>
      <rPr>
        <b/>
        <sz val="18"/>
        <rFont val="ＭＳ Ｐゴシック"/>
        <family val="3"/>
      </rPr>
      <t>訪問入浴・介護予防訪問入浴事業所　料金表　（５級地）　　</t>
    </r>
    <r>
      <rPr>
        <b/>
        <sz val="14"/>
        <rFont val="ＭＳ Ｐゴシック"/>
        <family val="3"/>
      </rPr>
      <t>　　　　　　　　　　　　　　　　　　　　　　　　　　</t>
    </r>
    <r>
      <rPr>
        <b/>
        <sz val="12"/>
        <rFont val="ＭＳ Ｐゴシック"/>
        <family val="3"/>
      </rPr>
      <t>（</t>
    </r>
    <r>
      <rPr>
        <b/>
        <sz val="12"/>
        <color indexed="10"/>
        <rFont val="ＭＳ Ｐゴシック"/>
        <family val="3"/>
      </rPr>
      <t>草加市</t>
    </r>
    <r>
      <rPr>
        <b/>
        <sz val="12"/>
        <rFont val="ＭＳ Ｐゴシック"/>
        <family val="3"/>
      </rPr>
      <t>、</t>
    </r>
    <r>
      <rPr>
        <b/>
        <sz val="12"/>
        <color indexed="10"/>
        <rFont val="ＭＳ Ｐゴシック"/>
        <family val="3"/>
      </rPr>
      <t>戸田市</t>
    </r>
    <r>
      <rPr>
        <b/>
        <sz val="12"/>
        <rFont val="ＭＳ Ｐゴシック"/>
        <family val="3"/>
      </rPr>
      <t>、新座市、</t>
    </r>
    <r>
      <rPr>
        <b/>
        <sz val="12"/>
        <color indexed="10"/>
        <rFont val="ＭＳ Ｐゴシック"/>
        <family val="3"/>
      </rPr>
      <t>八潮市</t>
    </r>
    <r>
      <rPr>
        <b/>
        <sz val="12"/>
        <rFont val="ＭＳ Ｐゴシック"/>
        <family val="3"/>
      </rPr>
      <t>、ふじみ野市）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</si>
</sst>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_ "/>
    <numFmt numFmtId="177" formatCode="#,##0_ 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2"/>
      <name val="HG創英角ﾎﾟｯﾌﾟ体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color indexed="8"/>
      <name val="HGS創英角ﾎﾟｯﾌﾟ体"/>
      <family val="3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"/>
      <name val="HG創英角ﾎﾟｯﾌﾟ体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0"/>
      <name val="ＭＳ 明朝"/>
      <family val="1"/>
    </font>
    <font>
      <b/>
      <sz val="10"/>
      <name val="HGS創英角ﾎﾟｯﾌﾟ体"/>
      <family val="3"/>
    </font>
    <font>
      <sz val="10"/>
      <name val="HGS創英角ﾎﾟｯﾌﾟ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10"/>
      <name val="HGS創英角ﾎﾟｯﾌﾟ体"/>
      <family val="3"/>
    </font>
    <font>
      <sz val="8"/>
      <color indexed="8"/>
      <name val="HG丸ｺﾞｼｯｸM-PRO"/>
      <family val="3"/>
    </font>
    <font>
      <sz val="10.5"/>
      <color indexed="8"/>
      <name val="HG丸ｺﾞｼｯｸM-PRO"/>
      <family val="3"/>
    </font>
    <font>
      <b/>
      <u val="single"/>
      <sz val="10.5"/>
      <color indexed="8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i/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theme="1"/>
      <name val="ＭＳ 明朝"/>
      <family val="1"/>
    </font>
    <font>
      <sz val="9"/>
      <color theme="1"/>
      <name val="ＭＳ Ｐゴシック"/>
      <family val="3"/>
    </font>
    <font>
      <sz val="10"/>
      <color rgb="FFFF0000"/>
      <name val="HGS創英角ﾎﾟｯﾌﾟ体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hair"/>
      <bottom style="double"/>
    </border>
    <border>
      <left style="thin"/>
      <right style="thin"/>
      <top style="thin"/>
      <bottom style="medium"/>
    </border>
    <border>
      <left style="hair"/>
      <right style="medium"/>
      <top style="hair"/>
      <bottom>
        <color indexed="63"/>
      </bottom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 style="thin"/>
      <right style="hair"/>
      <top style="double"/>
      <bottom style="medium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/>
      <top style="double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double"/>
      <bottom style="medium"/>
    </border>
    <border>
      <left style="medium"/>
      <right style="thin"/>
      <top style="medium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60" fillId="0" borderId="0" applyFont="0" applyFill="0" applyBorder="0" applyAlignment="0" applyProtection="0"/>
    <xf numFmtId="0" fontId="6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right" vertical="top"/>
    </xf>
    <xf numFmtId="0" fontId="79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80" fillId="33" borderId="20" xfId="0" applyNumberFormat="1" applyFont="1" applyFill="1" applyBorder="1" applyAlignment="1">
      <alignment horizontal="right" vertical="center" wrapText="1"/>
    </xf>
    <xf numFmtId="176" fontId="81" fillId="33" borderId="21" xfId="0" applyNumberFormat="1" applyFont="1" applyFill="1" applyBorder="1" applyAlignment="1">
      <alignment horizontal="right" vertical="center" wrapText="1"/>
    </xf>
    <xf numFmtId="176" fontId="81" fillId="33" borderId="22" xfId="0" applyNumberFormat="1" applyFont="1" applyFill="1" applyBorder="1" applyAlignment="1">
      <alignment horizontal="right" vertical="center" wrapText="1"/>
    </xf>
    <xf numFmtId="176" fontId="81" fillId="33" borderId="23" xfId="0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3" fontId="82" fillId="6" borderId="25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177" fontId="82" fillId="6" borderId="27" xfId="0" applyNumberFormat="1" applyFont="1" applyFill="1" applyBorder="1" applyAlignment="1">
      <alignment horizontal="right" vertical="center" wrapText="1"/>
    </xf>
    <xf numFmtId="176" fontId="80" fillId="33" borderId="28" xfId="0" applyNumberFormat="1" applyFont="1" applyFill="1" applyBorder="1" applyAlignment="1">
      <alignment horizontal="right" vertical="center" wrapText="1"/>
    </xf>
    <xf numFmtId="176" fontId="81" fillId="33" borderId="29" xfId="0" applyNumberFormat="1" applyFont="1" applyFill="1" applyBorder="1" applyAlignment="1">
      <alignment horizontal="right" vertical="center" wrapText="1"/>
    </xf>
    <xf numFmtId="176" fontId="21" fillId="33" borderId="20" xfId="0" applyNumberFormat="1" applyFont="1" applyFill="1" applyBorder="1" applyAlignment="1">
      <alignment horizontal="right" vertical="center" wrapText="1"/>
    </xf>
    <xf numFmtId="176" fontId="22" fillId="33" borderId="21" xfId="0" applyNumberFormat="1" applyFont="1" applyFill="1" applyBorder="1" applyAlignment="1">
      <alignment horizontal="right" vertical="center" wrapText="1"/>
    </xf>
    <xf numFmtId="176" fontId="22" fillId="33" borderId="22" xfId="0" applyNumberFormat="1" applyFont="1" applyFill="1" applyBorder="1" applyAlignment="1">
      <alignment horizontal="right" vertical="center" wrapText="1"/>
    </xf>
    <xf numFmtId="176" fontId="22" fillId="33" borderId="23" xfId="0" applyNumberFormat="1" applyFont="1" applyFill="1" applyBorder="1" applyAlignment="1">
      <alignment horizontal="right" vertical="center" wrapText="1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9" fontId="24" fillId="0" borderId="33" xfId="0" applyNumberFormat="1" applyFont="1" applyBorder="1" applyAlignment="1">
      <alignment horizontal="right" vertical="center"/>
    </xf>
    <xf numFmtId="176" fontId="0" fillId="33" borderId="34" xfId="0" applyNumberFormat="1" applyFont="1" applyFill="1" applyBorder="1" applyAlignment="1">
      <alignment horizontal="right" vertical="center" wrapText="1"/>
    </xf>
    <xf numFmtId="176" fontId="24" fillId="33" borderId="35" xfId="0" applyNumberFormat="1" applyFont="1" applyFill="1" applyBorder="1" applyAlignment="1">
      <alignment horizontal="right" vertical="center" wrapText="1"/>
    </xf>
    <xf numFmtId="176" fontId="24" fillId="33" borderId="36" xfId="0" applyNumberFormat="1" applyFont="1" applyFill="1" applyBorder="1" applyAlignment="1">
      <alignment horizontal="right" vertical="center" wrapText="1"/>
    </xf>
    <xf numFmtId="176" fontId="24" fillId="33" borderId="37" xfId="0" applyNumberFormat="1" applyFont="1" applyFill="1" applyBorder="1" applyAlignment="1">
      <alignment horizontal="right" vertical="center" wrapText="1"/>
    </xf>
    <xf numFmtId="0" fontId="15" fillId="0" borderId="3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49" fontId="24" fillId="0" borderId="41" xfId="0" applyNumberFormat="1" applyFont="1" applyBorder="1" applyAlignment="1">
      <alignment horizontal="right" vertical="center"/>
    </xf>
    <xf numFmtId="176" fontId="0" fillId="33" borderId="42" xfId="0" applyNumberFormat="1" applyFont="1" applyFill="1" applyBorder="1" applyAlignment="1">
      <alignment horizontal="right" vertical="center" wrapText="1"/>
    </xf>
    <xf numFmtId="176" fontId="24" fillId="33" borderId="43" xfId="0" applyNumberFormat="1" applyFont="1" applyFill="1" applyBorder="1" applyAlignment="1">
      <alignment horizontal="right" vertical="center" wrapText="1"/>
    </xf>
    <xf numFmtId="176" fontId="24" fillId="33" borderId="44" xfId="0" applyNumberFormat="1" applyFont="1" applyFill="1" applyBorder="1" applyAlignment="1">
      <alignment horizontal="right" vertical="center" wrapText="1"/>
    </xf>
    <xf numFmtId="176" fontId="24" fillId="33" borderId="45" xfId="0" applyNumberFormat="1" applyFont="1" applyFill="1" applyBorder="1" applyAlignment="1">
      <alignment horizontal="right" vertical="center" wrapText="1"/>
    </xf>
    <xf numFmtId="0" fontId="15" fillId="0" borderId="46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9" fontId="24" fillId="0" borderId="25" xfId="0" applyNumberFormat="1" applyFont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 wrapText="1"/>
    </xf>
    <xf numFmtId="176" fontId="24" fillId="33" borderId="21" xfId="0" applyNumberFormat="1" applyFont="1" applyFill="1" applyBorder="1" applyAlignment="1">
      <alignment horizontal="right" vertical="center" wrapText="1"/>
    </xf>
    <xf numFmtId="176" fontId="24" fillId="33" borderId="47" xfId="0" applyNumberFormat="1" applyFont="1" applyFill="1" applyBorder="1" applyAlignment="1">
      <alignment horizontal="right" vertical="center" wrapText="1"/>
    </xf>
    <xf numFmtId="176" fontId="24" fillId="33" borderId="48" xfId="0" applyNumberFormat="1" applyFont="1" applyFill="1" applyBorder="1" applyAlignment="1">
      <alignment horizontal="right" vertical="center" wrapText="1"/>
    </xf>
    <xf numFmtId="176" fontId="0" fillId="33" borderId="49" xfId="0" applyNumberFormat="1" applyFont="1" applyFill="1" applyBorder="1" applyAlignment="1">
      <alignment horizontal="right" vertical="center" wrapText="1"/>
    </xf>
    <xf numFmtId="176" fontId="24" fillId="33" borderId="50" xfId="0" applyNumberFormat="1" applyFont="1" applyFill="1" applyBorder="1" applyAlignment="1">
      <alignment horizontal="right" vertical="center" wrapText="1"/>
    </xf>
    <xf numFmtId="176" fontId="24" fillId="33" borderId="51" xfId="0" applyNumberFormat="1" applyFont="1" applyFill="1" applyBorder="1" applyAlignment="1">
      <alignment horizontal="right" vertical="center" wrapText="1"/>
    </xf>
    <xf numFmtId="176" fontId="24" fillId="33" borderId="52" xfId="0" applyNumberFormat="1" applyFont="1" applyFill="1" applyBorder="1" applyAlignment="1">
      <alignment horizontal="right" vertical="center" wrapText="1"/>
    </xf>
    <xf numFmtId="176" fontId="0" fillId="33" borderId="20" xfId="0" applyNumberFormat="1" applyFont="1" applyFill="1" applyBorder="1" applyAlignment="1">
      <alignment horizontal="right" vertical="center" wrapText="1"/>
    </xf>
    <xf numFmtId="176" fontId="0" fillId="33" borderId="53" xfId="0" applyNumberFormat="1" applyFont="1" applyFill="1" applyBorder="1" applyAlignment="1">
      <alignment horizontal="right" vertical="center" wrapText="1"/>
    </xf>
    <xf numFmtId="176" fontId="24" fillId="33" borderId="54" xfId="0" applyNumberFormat="1" applyFont="1" applyFill="1" applyBorder="1" applyAlignment="1">
      <alignment horizontal="right" vertical="center" wrapText="1"/>
    </xf>
    <xf numFmtId="176" fontId="24" fillId="33" borderId="55" xfId="0" applyNumberFormat="1" applyFont="1" applyFill="1" applyBorder="1" applyAlignment="1">
      <alignment horizontal="right" vertical="center" wrapText="1"/>
    </xf>
    <xf numFmtId="176" fontId="24" fillId="33" borderId="56" xfId="0" applyNumberFormat="1" applyFont="1" applyFill="1" applyBorder="1" applyAlignment="1">
      <alignment horizontal="right" vertical="center" wrapText="1"/>
    </xf>
    <xf numFmtId="176" fontId="24" fillId="33" borderId="57" xfId="0" applyNumberFormat="1" applyFont="1" applyFill="1" applyBorder="1" applyAlignment="1">
      <alignment horizontal="right" vertical="center" wrapText="1"/>
    </xf>
    <xf numFmtId="176" fontId="0" fillId="33" borderId="58" xfId="0" applyNumberFormat="1" applyFont="1" applyFill="1" applyBorder="1" applyAlignment="1">
      <alignment horizontal="right" vertical="center" wrapText="1"/>
    </xf>
    <xf numFmtId="176" fontId="24" fillId="33" borderId="59" xfId="0" applyNumberFormat="1" applyFont="1" applyFill="1" applyBorder="1" applyAlignment="1">
      <alignment horizontal="right" vertical="center" wrapText="1"/>
    </xf>
    <xf numFmtId="176" fontId="24" fillId="33" borderId="60" xfId="0" applyNumberFormat="1" applyFont="1" applyFill="1" applyBorder="1" applyAlignment="1">
      <alignment horizontal="right" vertical="center" wrapText="1"/>
    </xf>
    <xf numFmtId="176" fontId="24" fillId="33" borderId="61" xfId="0" applyNumberFormat="1" applyFont="1" applyFill="1" applyBorder="1" applyAlignment="1">
      <alignment horizontal="right" vertical="center" wrapText="1"/>
    </xf>
    <xf numFmtId="176" fontId="0" fillId="33" borderId="62" xfId="0" applyNumberFormat="1" applyFont="1" applyFill="1" applyBorder="1" applyAlignment="1">
      <alignment horizontal="right" vertical="center" wrapText="1"/>
    </xf>
    <xf numFmtId="176" fontId="24" fillId="33" borderId="63" xfId="0" applyNumberFormat="1" applyFont="1" applyFill="1" applyBorder="1" applyAlignment="1">
      <alignment horizontal="right" vertical="center" wrapText="1"/>
    </xf>
    <xf numFmtId="176" fontId="24" fillId="33" borderId="64" xfId="0" applyNumberFormat="1" applyFont="1" applyFill="1" applyBorder="1" applyAlignment="1">
      <alignment horizontal="right" vertical="center" wrapText="1"/>
    </xf>
    <xf numFmtId="176" fontId="24" fillId="33" borderId="65" xfId="0" applyNumberFormat="1" applyFont="1" applyFill="1" applyBorder="1" applyAlignment="1">
      <alignment horizontal="right" vertical="center" wrapText="1"/>
    </xf>
    <xf numFmtId="0" fontId="7" fillId="0" borderId="66" xfId="0" applyFont="1" applyBorder="1" applyAlignment="1">
      <alignment vertical="center"/>
    </xf>
    <xf numFmtId="49" fontId="24" fillId="0" borderId="66" xfId="0" applyNumberFormat="1" applyFont="1" applyBorder="1" applyAlignment="1">
      <alignment horizontal="right" vertical="center"/>
    </xf>
    <xf numFmtId="0" fontId="83" fillId="0" borderId="67" xfId="0" applyFont="1" applyBorder="1" applyAlignment="1">
      <alignment vertical="center"/>
    </xf>
    <xf numFmtId="0" fontId="84" fillId="0" borderId="68" xfId="0" applyFont="1" applyBorder="1" applyAlignment="1">
      <alignment vertical="center" wrapText="1"/>
    </xf>
    <xf numFmtId="49" fontId="81" fillId="0" borderId="68" xfId="0" applyNumberFormat="1" applyFont="1" applyBorder="1" applyAlignment="1">
      <alignment horizontal="right" vertical="center"/>
    </xf>
    <xf numFmtId="176" fontId="80" fillId="33" borderId="69" xfId="0" applyNumberFormat="1" applyFont="1" applyFill="1" applyBorder="1" applyAlignment="1">
      <alignment horizontal="right" vertical="center" wrapText="1"/>
    </xf>
    <xf numFmtId="176" fontId="81" fillId="33" borderId="70" xfId="0" applyNumberFormat="1" applyFont="1" applyFill="1" applyBorder="1" applyAlignment="1">
      <alignment horizontal="right" vertical="center" wrapText="1"/>
    </xf>
    <xf numFmtId="176" fontId="81" fillId="33" borderId="71" xfId="0" applyNumberFormat="1" applyFont="1" applyFill="1" applyBorder="1" applyAlignment="1">
      <alignment horizontal="right" vertical="center" wrapText="1"/>
    </xf>
    <xf numFmtId="176" fontId="81" fillId="33" borderId="72" xfId="0" applyNumberFormat="1" applyFont="1" applyFill="1" applyBorder="1" applyAlignment="1">
      <alignment horizontal="right" vertical="center" wrapText="1"/>
    </xf>
    <xf numFmtId="0" fontId="78" fillId="0" borderId="73" xfId="0" applyFont="1" applyFill="1" applyBorder="1" applyAlignment="1">
      <alignment vertical="center"/>
    </xf>
    <xf numFmtId="0" fontId="78" fillId="0" borderId="74" xfId="0" applyFont="1" applyFill="1" applyBorder="1" applyAlignment="1">
      <alignment vertical="center"/>
    </xf>
    <xf numFmtId="0" fontId="7" fillId="0" borderId="75" xfId="0" applyFont="1" applyFill="1" applyBorder="1" applyAlignment="1">
      <alignment horizontal="center" vertical="center" wrapText="1"/>
    </xf>
    <xf numFmtId="0" fontId="78" fillId="0" borderId="76" xfId="0" applyFont="1" applyFill="1" applyBorder="1" applyAlignment="1">
      <alignment horizontal="right" vertical="center" wrapText="1"/>
    </xf>
    <xf numFmtId="0" fontId="85" fillId="0" borderId="77" xfId="0" applyFont="1" applyFill="1" applyBorder="1" applyAlignment="1">
      <alignment horizontal="left" vertical="center" wrapText="1"/>
    </xf>
    <xf numFmtId="0" fontId="78" fillId="0" borderId="78" xfId="0" applyFont="1" applyFill="1" applyBorder="1" applyAlignment="1">
      <alignment horizontal="right" vertical="center" wrapText="1"/>
    </xf>
    <xf numFmtId="0" fontId="78" fillId="0" borderId="79" xfId="0" applyFont="1" applyFill="1" applyBorder="1" applyAlignment="1">
      <alignment horizontal="right" vertical="center" wrapText="1"/>
    </xf>
    <xf numFmtId="0" fontId="7" fillId="0" borderId="73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right" vertical="center" wrapText="1"/>
    </xf>
    <xf numFmtId="0" fontId="29" fillId="0" borderId="82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right" vertical="center" wrapText="1"/>
    </xf>
    <xf numFmtId="0" fontId="29" fillId="0" borderId="8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horizontal="left" vertical="center" wrapText="1" indent="2"/>
    </xf>
    <xf numFmtId="0" fontId="78" fillId="0" borderId="0" xfId="0" applyFont="1" applyFill="1" applyAlignment="1">
      <alignment vertical="center"/>
    </xf>
    <xf numFmtId="0" fontId="86" fillId="0" borderId="6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right" vertical="center" wrapText="1"/>
    </xf>
    <xf numFmtId="0" fontId="31" fillId="0" borderId="77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right" vertical="center" wrapText="1"/>
    </xf>
    <xf numFmtId="176" fontId="80" fillId="33" borderId="25" xfId="0" applyNumberFormat="1" applyFont="1" applyFill="1" applyBorder="1" applyAlignment="1">
      <alignment horizontal="right" vertical="center" wrapText="1"/>
    </xf>
    <xf numFmtId="57" fontId="7" fillId="0" borderId="0" xfId="0" applyNumberFormat="1" applyFont="1" applyAlignment="1">
      <alignment vertical="top"/>
    </xf>
    <xf numFmtId="0" fontId="18" fillId="0" borderId="0" xfId="0" applyFont="1" applyAlignment="1">
      <alignment horizontal="left" vertical="center"/>
    </xf>
    <xf numFmtId="0" fontId="8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88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49" fontId="86" fillId="0" borderId="89" xfId="0" applyNumberFormat="1" applyFont="1" applyFill="1" applyBorder="1" applyAlignment="1">
      <alignment horizontal="center" vertical="center" wrapText="1"/>
    </xf>
    <xf numFmtId="49" fontId="86" fillId="0" borderId="90" xfId="0" applyNumberFormat="1" applyFont="1" applyFill="1" applyBorder="1" applyAlignment="1">
      <alignment horizontal="center" vertical="center" wrapText="1"/>
    </xf>
    <xf numFmtId="49" fontId="86" fillId="0" borderId="91" xfId="0" applyNumberFormat="1" applyFont="1" applyFill="1" applyBorder="1" applyAlignment="1">
      <alignment horizontal="center" vertical="center" wrapText="1"/>
    </xf>
    <xf numFmtId="49" fontId="86" fillId="0" borderId="92" xfId="0" applyNumberFormat="1" applyFont="1" applyFill="1" applyBorder="1" applyAlignment="1">
      <alignment horizontal="center" vertical="center" wrapText="1"/>
    </xf>
    <xf numFmtId="49" fontId="86" fillId="0" borderId="93" xfId="0" applyNumberFormat="1" applyFont="1" applyFill="1" applyBorder="1" applyAlignment="1">
      <alignment horizontal="center" vertical="center" wrapText="1"/>
    </xf>
    <xf numFmtId="49" fontId="86" fillId="0" borderId="94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49" fontId="7" fillId="6" borderId="25" xfId="0" applyNumberFormat="1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78" fillId="6" borderId="89" xfId="0" applyNumberFormat="1" applyFont="1" applyFill="1" applyBorder="1" applyAlignment="1">
      <alignment horizontal="center" vertical="center" wrapText="1"/>
    </xf>
    <xf numFmtId="49" fontId="78" fillId="6" borderId="97" xfId="0" applyNumberFormat="1" applyFont="1" applyFill="1" applyBorder="1" applyAlignment="1">
      <alignment horizontal="center" vertical="center"/>
    </xf>
    <xf numFmtId="49" fontId="78" fillId="6" borderId="92" xfId="0" applyNumberFormat="1" applyFont="1" applyFill="1" applyBorder="1" applyAlignment="1">
      <alignment horizontal="center" vertical="center" wrapText="1"/>
    </xf>
    <xf numFmtId="49" fontId="78" fillId="6" borderId="98" xfId="0" applyNumberFormat="1" applyFont="1" applyFill="1" applyBorder="1" applyAlignment="1">
      <alignment horizontal="center" vertical="center"/>
    </xf>
    <xf numFmtId="49" fontId="78" fillId="6" borderId="98" xfId="0" applyNumberFormat="1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7" fillId="0" borderId="32" xfId="0" applyFont="1" applyBorder="1" applyAlignment="1">
      <alignment vertical="center"/>
    </xf>
    <xf numFmtId="0" fontId="77" fillId="0" borderId="95" xfId="0" applyFont="1" applyBorder="1" applyAlignment="1">
      <alignment vertical="center"/>
    </xf>
    <xf numFmtId="0" fontId="7" fillId="0" borderId="102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8" fillId="0" borderId="73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left" vertical="center" wrapText="1"/>
    </xf>
    <xf numFmtId="0" fontId="7" fillId="0" borderId="105" xfId="0" applyFont="1" applyFill="1" applyBorder="1" applyAlignment="1">
      <alignment horizontal="left" vertical="center" wrapText="1"/>
    </xf>
    <xf numFmtId="49" fontId="11" fillId="0" borderId="62" xfId="0" applyNumberFormat="1" applyFont="1" applyFill="1" applyBorder="1" applyAlignment="1">
      <alignment horizontal="center" vertical="center" wrapText="1"/>
    </xf>
    <xf numFmtId="0" fontId="88" fillId="0" borderId="73" xfId="0" applyFont="1" applyFill="1" applyBorder="1" applyAlignment="1">
      <alignment horizontal="left" vertical="center" wrapText="1"/>
    </xf>
    <xf numFmtId="49" fontId="7" fillId="6" borderId="106" xfId="0" applyNumberFormat="1" applyFont="1" applyFill="1" applyBorder="1" applyAlignment="1">
      <alignment horizontal="center" vertical="center" wrapText="1"/>
    </xf>
    <xf numFmtId="49" fontId="7" fillId="6" borderId="107" xfId="0" applyNumberFormat="1" applyFont="1" applyFill="1" applyBorder="1" applyAlignment="1">
      <alignment horizontal="center" vertical="center"/>
    </xf>
    <xf numFmtId="49" fontId="11" fillId="0" borderId="106" xfId="0" applyNumberFormat="1" applyFont="1" applyFill="1" applyBorder="1" applyAlignment="1">
      <alignment horizontal="center" vertical="center" wrapText="1"/>
    </xf>
    <xf numFmtId="49" fontId="11" fillId="0" borderId="108" xfId="0" applyNumberFormat="1" applyFont="1" applyFill="1" applyBorder="1" applyAlignment="1">
      <alignment horizontal="center" vertical="center" wrapText="1"/>
    </xf>
    <xf numFmtId="49" fontId="11" fillId="0" borderId="109" xfId="0" applyNumberFormat="1" applyFont="1" applyFill="1" applyBorder="1" applyAlignment="1">
      <alignment horizontal="center" vertical="center" wrapText="1"/>
    </xf>
    <xf numFmtId="49" fontId="7" fillId="6" borderId="84" xfId="0" applyNumberFormat="1" applyFont="1" applyFill="1" applyBorder="1" applyAlignment="1">
      <alignment horizontal="center" vertical="center" wrapText="1"/>
    </xf>
    <xf numFmtId="0" fontId="0" fillId="6" borderId="84" xfId="0" applyFont="1" applyFill="1" applyBorder="1" applyAlignment="1">
      <alignment horizontal="center" vertical="center"/>
    </xf>
    <xf numFmtId="49" fontId="11" fillId="0" borderId="110" xfId="0" applyNumberFormat="1" applyFont="1" applyFill="1" applyBorder="1" applyAlignment="1">
      <alignment horizontal="center" vertical="center" wrapText="1"/>
    </xf>
    <xf numFmtId="49" fontId="11" fillId="0" borderId="111" xfId="0" applyNumberFormat="1" applyFont="1" applyFill="1" applyBorder="1" applyAlignment="1">
      <alignment horizontal="center" vertical="center" wrapText="1"/>
    </xf>
    <xf numFmtId="49" fontId="11" fillId="0" borderId="112" xfId="0" applyNumberFormat="1" applyFont="1" applyFill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49" fontId="7" fillId="6" borderId="92" xfId="0" applyNumberFormat="1" applyFont="1" applyFill="1" applyBorder="1" applyAlignment="1">
      <alignment horizontal="center" vertical="center" wrapText="1"/>
    </xf>
    <xf numFmtId="49" fontId="7" fillId="6" borderId="98" xfId="0" applyNumberFormat="1" applyFont="1" applyFill="1" applyBorder="1" applyAlignment="1">
      <alignment horizontal="center" vertical="center" wrapText="1"/>
    </xf>
    <xf numFmtId="49" fontId="11" fillId="0" borderId="92" xfId="0" applyNumberFormat="1" applyFont="1" applyFill="1" applyBorder="1" applyAlignment="1">
      <alignment horizontal="center" vertical="center" wrapText="1"/>
    </xf>
    <xf numFmtId="49" fontId="11" fillId="0" borderId="93" xfId="0" applyNumberFormat="1" applyFont="1" applyFill="1" applyBorder="1" applyAlignment="1">
      <alignment horizontal="center" vertical="center" wrapText="1"/>
    </xf>
    <xf numFmtId="49" fontId="11" fillId="0" borderId="94" xfId="0" applyNumberFormat="1" applyFont="1" applyFill="1" applyBorder="1" applyAlignment="1">
      <alignment horizontal="center" vertical="center" wrapText="1"/>
    </xf>
    <xf numFmtId="49" fontId="7" fillId="6" borderId="89" xfId="0" applyNumberFormat="1" applyFont="1" applyFill="1" applyBorder="1" applyAlignment="1">
      <alignment horizontal="center" vertical="center" wrapText="1"/>
    </xf>
    <xf numFmtId="49" fontId="7" fillId="6" borderId="97" xfId="0" applyNumberFormat="1" applyFont="1" applyFill="1" applyBorder="1" applyAlignment="1">
      <alignment horizontal="center" vertical="center"/>
    </xf>
    <xf numFmtId="49" fontId="7" fillId="6" borderId="98" xfId="0" applyNumberFormat="1" applyFont="1" applyFill="1" applyBorder="1" applyAlignment="1">
      <alignment horizontal="center" vertical="center"/>
    </xf>
    <xf numFmtId="49" fontId="11" fillId="0" borderId="89" xfId="0" applyNumberFormat="1" applyFont="1" applyFill="1" applyBorder="1" applyAlignment="1">
      <alignment horizontal="center" vertical="center" wrapText="1"/>
    </xf>
    <xf numFmtId="49" fontId="11" fillId="0" borderId="90" xfId="0" applyNumberFormat="1" applyFont="1" applyFill="1" applyBorder="1" applyAlignment="1">
      <alignment horizontal="center" vertical="center" wrapText="1"/>
    </xf>
    <xf numFmtId="49" fontId="11" fillId="0" borderId="91" xfId="0" applyNumberFormat="1" applyFont="1" applyFill="1" applyBorder="1" applyAlignment="1">
      <alignment horizontal="center" vertical="center" wrapText="1"/>
    </xf>
    <xf numFmtId="0" fontId="86" fillId="0" borderId="99" xfId="0" applyFont="1" applyFill="1" applyBorder="1" applyAlignment="1">
      <alignment horizontal="center" vertical="center" wrapText="1"/>
    </xf>
    <xf numFmtId="0" fontId="86" fillId="0" borderId="100" xfId="0" applyFont="1" applyFill="1" applyBorder="1" applyAlignment="1">
      <alignment horizontal="center" vertical="center" wrapText="1"/>
    </xf>
    <xf numFmtId="0" fontId="86" fillId="0" borderId="101" xfId="0" applyFont="1" applyFill="1" applyBorder="1" applyAlignment="1">
      <alignment horizontal="center" vertical="center" wrapText="1"/>
    </xf>
    <xf numFmtId="0" fontId="78" fillId="0" borderId="96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86" fillId="0" borderId="7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26</xdr:row>
      <xdr:rowOff>123825</xdr:rowOff>
    </xdr:from>
    <xdr:to>
      <xdr:col>1</xdr:col>
      <xdr:colOff>619125</xdr:colOff>
      <xdr:row>28</xdr:row>
      <xdr:rowOff>209550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95275" y="8105775"/>
          <a:ext cx="4857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809625</xdr:colOff>
      <xdr:row>26</xdr:row>
      <xdr:rowOff>171450</xdr:rowOff>
    </xdr:from>
    <xdr:to>
      <xdr:col>1</xdr:col>
      <xdr:colOff>838200</xdr:colOff>
      <xdr:row>28</xdr:row>
      <xdr:rowOff>200025</xdr:rowOff>
    </xdr:to>
    <xdr:sp>
      <xdr:nvSpPr>
        <xdr:cNvPr id="2" name="AutoShape 4"/>
        <xdr:cNvSpPr>
          <a:spLocks/>
        </xdr:cNvSpPr>
      </xdr:nvSpPr>
      <xdr:spPr>
        <a:xfrm>
          <a:off x="971550" y="8153400"/>
          <a:ext cx="28575" cy="942975"/>
        </a:xfrm>
        <a:prstGeom prst="leftBrace">
          <a:avLst>
            <a:gd name="adj" fmla="val -4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209550</xdr:rowOff>
    </xdr:from>
    <xdr:to>
      <xdr:col>4</xdr:col>
      <xdr:colOff>904875</xdr:colOff>
      <xdr:row>2</xdr:row>
      <xdr:rowOff>847725</xdr:rowOff>
    </xdr:to>
    <xdr:sp>
      <xdr:nvSpPr>
        <xdr:cNvPr id="3" name="Rectangle 10"/>
        <xdr:cNvSpPr>
          <a:spLocks/>
        </xdr:cNvSpPr>
      </xdr:nvSpPr>
      <xdr:spPr>
        <a:xfrm>
          <a:off x="219075" y="1028700"/>
          <a:ext cx="5657850" cy="62865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5</xdr:col>
      <xdr:colOff>0</xdr:colOff>
      <xdr:row>37</xdr:row>
      <xdr:rowOff>809625</xdr:rowOff>
    </xdr:to>
    <xdr:sp>
      <xdr:nvSpPr>
        <xdr:cNvPr id="4" name="Rectangle 10"/>
        <xdr:cNvSpPr>
          <a:spLocks/>
        </xdr:cNvSpPr>
      </xdr:nvSpPr>
      <xdr:spPr>
        <a:xfrm>
          <a:off x="323850" y="12982575"/>
          <a:ext cx="5972175" cy="64770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59</xdr:row>
      <xdr:rowOff>76200</xdr:rowOff>
    </xdr:from>
    <xdr:to>
      <xdr:col>1</xdr:col>
      <xdr:colOff>628650</xdr:colOff>
      <xdr:row>61</xdr:row>
      <xdr:rowOff>228600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23850" y="19716750"/>
          <a:ext cx="4572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752475</xdr:colOff>
      <xdr:row>59</xdr:row>
      <xdr:rowOff>152400</xdr:rowOff>
    </xdr:from>
    <xdr:to>
      <xdr:col>1</xdr:col>
      <xdr:colOff>809625</xdr:colOff>
      <xdr:row>61</xdr:row>
      <xdr:rowOff>219075</xdr:rowOff>
    </xdr:to>
    <xdr:sp>
      <xdr:nvSpPr>
        <xdr:cNvPr id="6" name="AutoShape 4"/>
        <xdr:cNvSpPr>
          <a:spLocks/>
        </xdr:cNvSpPr>
      </xdr:nvSpPr>
      <xdr:spPr>
        <a:xfrm>
          <a:off x="914400" y="19792950"/>
          <a:ext cx="66675" cy="981075"/>
        </a:xfrm>
        <a:prstGeom prst="leftBrace">
          <a:avLst>
            <a:gd name="adj" fmla="val -41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47625</xdr:rowOff>
    </xdr:from>
    <xdr:to>
      <xdr:col>1</xdr:col>
      <xdr:colOff>628650</xdr:colOff>
      <xdr:row>32</xdr:row>
      <xdr:rowOff>257175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23850" y="10086975"/>
          <a:ext cx="466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31</xdr:row>
      <xdr:rowOff>47625</xdr:rowOff>
    </xdr:from>
    <xdr:to>
      <xdr:col>1</xdr:col>
      <xdr:colOff>866775</xdr:colOff>
      <xdr:row>32</xdr:row>
      <xdr:rowOff>276225</xdr:rowOff>
    </xdr:to>
    <xdr:sp>
      <xdr:nvSpPr>
        <xdr:cNvPr id="8" name="AutoShape 4"/>
        <xdr:cNvSpPr>
          <a:spLocks/>
        </xdr:cNvSpPr>
      </xdr:nvSpPr>
      <xdr:spPr>
        <a:xfrm>
          <a:off x="942975" y="1008697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47625</xdr:rowOff>
    </xdr:from>
    <xdr:to>
      <xdr:col>1</xdr:col>
      <xdr:colOff>685800</xdr:colOff>
      <xdr:row>65</xdr:row>
      <xdr:rowOff>257175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52425" y="21745575"/>
          <a:ext cx="4953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762000</xdr:colOff>
      <xdr:row>64</xdr:row>
      <xdr:rowOff>47625</xdr:rowOff>
    </xdr:from>
    <xdr:to>
      <xdr:col>1</xdr:col>
      <xdr:colOff>857250</xdr:colOff>
      <xdr:row>65</xdr:row>
      <xdr:rowOff>276225</xdr:rowOff>
    </xdr:to>
    <xdr:sp>
      <xdr:nvSpPr>
        <xdr:cNvPr id="10" name="AutoShape 4"/>
        <xdr:cNvSpPr>
          <a:spLocks/>
        </xdr:cNvSpPr>
      </xdr:nvSpPr>
      <xdr:spPr>
        <a:xfrm>
          <a:off x="923925" y="21745575"/>
          <a:ext cx="95250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19050</xdr:rowOff>
    </xdr:from>
    <xdr:to>
      <xdr:col>1</xdr:col>
      <xdr:colOff>1123950</xdr:colOff>
      <xdr:row>35</xdr:row>
      <xdr:rowOff>257175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228600" y="11715750"/>
          <a:ext cx="1057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66675</xdr:colOff>
      <xdr:row>68</xdr:row>
      <xdr:rowOff>19050</xdr:rowOff>
    </xdr:from>
    <xdr:to>
      <xdr:col>1</xdr:col>
      <xdr:colOff>1123950</xdr:colOff>
      <xdr:row>68</xdr:row>
      <xdr:rowOff>257175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228600" y="23374350"/>
          <a:ext cx="1057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26</xdr:row>
      <xdr:rowOff>171450</xdr:rowOff>
    </xdr:from>
    <xdr:to>
      <xdr:col>1</xdr:col>
      <xdr:colOff>609600</xdr:colOff>
      <xdr:row>28</xdr:row>
      <xdr:rowOff>200025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95275" y="8153400"/>
          <a:ext cx="4762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733425</xdr:colOff>
      <xdr:row>26</xdr:row>
      <xdr:rowOff>123825</xdr:rowOff>
    </xdr:from>
    <xdr:to>
      <xdr:col>1</xdr:col>
      <xdr:colOff>828675</xdr:colOff>
      <xdr:row>28</xdr:row>
      <xdr:rowOff>276225</xdr:rowOff>
    </xdr:to>
    <xdr:sp>
      <xdr:nvSpPr>
        <xdr:cNvPr id="2" name="AutoShape 4"/>
        <xdr:cNvSpPr>
          <a:spLocks/>
        </xdr:cNvSpPr>
      </xdr:nvSpPr>
      <xdr:spPr>
        <a:xfrm>
          <a:off x="895350" y="8105775"/>
          <a:ext cx="95250" cy="1066800"/>
        </a:xfrm>
        <a:prstGeom prst="leftBrace">
          <a:avLst>
            <a:gd name="adj" fmla="val -40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209550</xdr:rowOff>
    </xdr:from>
    <xdr:to>
      <xdr:col>4</xdr:col>
      <xdr:colOff>904875</xdr:colOff>
      <xdr:row>2</xdr:row>
      <xdr:rowOff>847725</xdr:rowOff>
    </xdr:to>
    <xdr:sp>
      <xdr:nvSpPr>
        <xdr:cNvPr id="3" name="Rectangle 10"/>
        <xdr:cNvSpPr>
          <a:spLocks/>
        </xdr:cNvSpPr>
      </xdr:nvSpPr>
      <xdr:spPr>
        <a:xfrm>
          <a:off x="219075" y="1028700"/>
          <a:ext cx="5657850" cy="62865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5</xdr:col>
      <xdr:colOff>0</xdr:colOff>
      <xdr:row>37</xdr:row>
      <xdr:rowOff>809625</xdr:rowOff>
    </xdr:to>
    <xdr:sp>
      <xdr:nvSpPr>
        <xdr:cNvPr id="4" name="Rectangle 10"/>
        <xdr:cNvSpPr>
          <a:spLocks/>
        </xdr:cNvSpPr>
      </xdr:nvSpPr>
      <xdr:spPr>
        <a:xfrm>
          <a:off x="323850" y="13049250"/>
          <a:ext cx="5972175" cy="64770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59</xdr:row>
      <xdr:rowOff>200025</xdr:rowOff>
    </xdr:from>
    <xdr:to>
      <xdr:col>1</xdr:col>
      <xdr:colOff>638175</xdr:colOff>
      <xdr:row>61</xdr:row>
      <xdr:rowOff>200025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23850" y="19973925"/>
          <a:ext cx="476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762000</xdr:colOff>
      <xdr:row>59</xdr:row>
      <xdr:rowOff>114300</xdr:rowOff>
    </xdr:from>
    <xdr:to>
      <xdr:col>1</xdr:col>
      <xdr:colOff>819150</xdr:colOff>
      <xdr:row>61</xdr:row>
      <xdr:rowOff>266700</xdr:rowOff>
    </xdr:to>
    <xdr:sp>
      <xdr:nvSpPr>
        <xdr:cNvPr id="6" name="AutoShape 4"/>
        <xdr:cNvSpPr>
          <a:spLocks/>
        </xdr:cNvSpPr>
      </xdr:nvSpPr>
      <xdr:spPr>
        <a:xfrm>
          <a:off x="923925" y="19888200"/>
          <a:ext cx="57150" cy="1066800"/>
        </a:xfrm>
        <a:prstGeom prst="leftBrace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47625</xdr:rowOff>
    </xdr:from>
    <xdr:to>
      <xdr:col>1</xdr:col>
      <xdr:colOff>628650</xdr:colOff>
      <xdr:row>32</xdr:row>
      <xdr:rowOff>276225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23850" y="10086975"/>
          <a:ext cx="466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31</xdr:row>
      <xdr:rowOff>47625</xdr:rowOff>
    </xdr:from>
    <xdr:to>
      <xdr:col>1</xdr:col>
      <xdr:colOff>866775</xdr:colOff>
      <xdr:row>32</xdr:row>
      <xdr:rowOff>276225</xdr:rowOff>
    </xdr:to>
    <xdr:sp>
      <xdr:nvSpPr>
        <xdr:cNvPr id="8" name="AutoShape 4"/>
        <xdr:cNvSpPr>
          <a:spLocks/>
        </xdr:cNvSpPr>
      </xdr:nvSpPr>
      <xdr:spPr>
        <a:xfrm>
          <a:off x="942975" y="1008697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64</xdr:row>
      <xdr:rowOff>47625</xdr:rowOff>
    </xdr:from>
    <xdr:to>
      <xdr:col>1</xdr:col>
      <xdr:colOff>628650</xdr:colOff>
      <xdr:row>65</xdr:row>
      <xdr:rowOff>276225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23850" y="21878925"/>
          <a:ext cx="466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64</xdr:row>
      <xdr:rowOff>47625</xdr:rowOff>
    </xdr:from>
    <xdr:to>
      <xdr:col>1</xdr:col>
      <xdr:colOff>866775</xdr:colOff>
      <xdr:row>65</xdr:row>
      <xdr:rowOff>276225</xdr:rowOff>
    </xdr:to>
    <xdr:sp>
      <xdr:nvSpPr>
        <xdr:cNvPr id="10" name="AutoShape 4"/>
        <xdr:cNvSpPr>
          <a:spLocks/>
        </xdr:cNvSpPr>
      </xdr:nvSpPr>
      <xdr:spPr>
        <a:xfrm>
          <a:off x="942975" y="2187892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19050</xdr:rowOff>
    </xdr:from>
    <xdr:to>
      <xdr:col>1</xdr:col>
      <xdr:colOff>1133475</xdr:colOff>
      <xdr:row>35</xdr:row>
      <xdr:rowOff>257175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228600" y="11715750"/>
          <a:ext cx="1066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66675</xdr:colOff>
      <xdr:row>68</xdr:row>
      <xdr:rowOff>19050</xdr:rowOff>
    </xdr:from>
    <xdr:to>
      <xdr:col>1</xdr:col>
      <xdr:colOff>1123950</xdr:colOff>
      <xdr:row>68</xdr:row>
      <xdr:rowOff>257175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228600" y="23507700"/>
          <a:ext cx="1057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26</xdr:row>
      <xdr:rowOff>142875</xdr:rowOff>
    </xdr:from>
    <xdr:to>
      <xdr:col>1</xdr:col>
      <xdr:colOff>628650</xdr:colOff>
      <xdr:row>28</xdr:row>
      <xdr:rowOff>209550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04800" y="8372475"/>
          <a:ext cx="4857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771525</xdr:colOff>
      <xdr:row>26</xdr:row>
      <xdr:rowOff>76200</xdr:rowOff>
    </xdr:from>
    <xdr:to>
      <xdr:col>1</xdr:col>
      <xdr:colOff>838200</xdr:colOff>
      <xdr:row>28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933450" y="8305800"/>
          <a:ext cx="66675" cy="1076325"/>
        </a:xfrm>
        <a:prstGeom prst="leftBrace">
          <a:avLst>
            <a:gd name="adj" fmla="val -42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209550</xdr:rowOff>
    </xdr:from>
    <xdr:to>
      <xdr:col>4</xdr:col>
      <xdr:colOff>904875</xdr:colOff>
      <xdr:row>2</xdr:row>
      <xdr:rowOff>847725</xdr:rowOff>
    </xdr:to>
    <xdr:sp>
      <xdr:nvSpPr>
        <xdr:cNvPr id="3" name="Rectangle 10"/>
        <xdr:cNvSpPr>
          <a:spLocks/>
        </xdr:cNvSpPr>
      </xdr:nvSpPr>
      <xdr:spPr>
        <a:xfrm>
          <a:off x="219075" y="1238250"/>
          <a:ext cx="5657850" cy="63817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5</xdr:col>
      <xdr:colOff>0</xdr:colOff>
      <xdr:row>37</xdr:row>
      <xdr:rowOff>809625</xdr:rowOff>
    </xdr:to>
    <xdr:sp>
      <xdr:nvSpPr>
        <xdr:cNvPr id="4" name="Rectangle 10"/>
        <xdr:cNvSpPr>
          <a:spLocks/>
        </xdr:cNvSpPr>
      </xdr:nvSpPr>
      <xdr:spPr>
        <a:xfrm>
          <a:off x="323850" y="13296900"/>
          <a:ext cx="5972175" cy="657225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142875</xdr:colOff>
      <xdr:row>59</xdr:row>
      <xdr:rowOff>123825</xdr:rowOff>
    </xdr:from>
    <xdr:to>
      <xdr:col>1</xdr:col>
      <xdr:colOff>628650</xdr:colOff>
      <xdr:row>61</xdr:row>
      <xdr:rowOff>180975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04800" y="20145375"/>
          <a:ext cx="4857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762000</xdr:colOff>
      <xdr:row>59</xdr:row>
      <xdr:rowOff>85725</xdr:rowOff>
    </xdr:from>
    <xdr:to>
      <xdr:col>1</xdr:col>
      <xdr:colOff>828675</xdr:colOff>
      <xdr:row>61</xdr:row>
      <xdr:rowOff>238125</xdr:rowOff>
    </xdr:to>
    <xdr:sp>
      <xdr:nvSpPr>
        <xdr:cNvPr id="6" name="AutoShape 4"/>
        <xdr:cNvSpPr>
          <a:spLocks/>
        </xdr:cNvSpPr>
      </xdr:nvSpPr>
      <xdr:spPr>
        <a:xfrm>
          <a:off x="923925" y="20107275"/>
          <a:ext cx="66675" cy="1066800"/>
        </a:xfrm>
        <a:prstGeom prst="leftBrace">
          <a:avLst>
            <a:gd name="adj" fmla="val -43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38100</xdr:rowOff>
    </xdr:from>
    <xdr:to>
      <xdr:col>1</xdr:col>
      <xdr:colOff>628650</xdr:colOff>
      <xdr:row>32</xdr:row>
      <xdr:rowOff>257175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23850" y="10325100"/>
          <a:ext cx="4667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31</xdr:row>
      <xdr:rowOff>47625</xdr:rowOff>
    </xdr:from>
    <xdr:to>
      <xdr:col>1</xdr:col>
      <xdr:colOff>866775</xdr:colOff>
      <xdr:row>32</xdr:row>
      <xdr:rowOff>276225</xdr:rowOff>
    </xdr:to>
    <xdr:sp>
      <xdr:nvSpPr>
        <xdr:cNvPr id="8" name="AutoShape 4"/>
        <xdr:cNvSpPr>
          <a:spLocks/>
        </xdr:cNvSpPr>
      </xdr:nvSpPr>
      <xdr:spPr>
        <a:xfrm>
          <a:off x="942975" y="1033462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64</xdr:row>
      <xdr:rowOff>38100</xdr:rowOff>
    </xdr:from>
    <xdr:to>
      <xdr:col>1</xdr:col>
      <xdr:colOff>628650</xdr:colOff>
      <xdr:row>65</xdr:row>
      <xdr:rowOff>266700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23850" y="22117050"/>
          <a:ext cx="466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64</xdr:row>
      <xdr:rowOff>47625</xdr:rowOff>
    </xdr:from>
    <xdr:to>
      <xdr:col>1</xdr:col>
      <xdr:colOff>866775</xdr:colOff>
      <xdr:row>65</xdr:row>
      <xdr:rowOff>276225</xdr:rowOff>
    </xdr:to>
    <xdr:sp>
      <xdr:nvSpPr>
        <xdr:cNvPr id="10" name="AutoShape 4"/>
        <xdr:cNvSpPr>
          <a:spLocks/>
        </xdr:cNvSpPr>
      </xdr:nvSpPr>
      <xdr:spPr>
        <a:xfrm>
          <a:off x="942975" y="2212657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19050</xdr:rowOff>
    </xdr:from>
    <xdr:to>
      <xdr:col>1</xdr:col>
      <xdr:colOff>1123950</xdr:colOff>
      <xdr:row>35</xdr:row>
      <xdr:rowOff>257175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228600" y="11963400"/>
          <a:ext cx="1057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66675</xdr:colOff>
      <xdr:row>68</xdr:row>
      <xdr:rowOff>19050</xdr:rowOff>
    </xdr:from>
    <xdr:to>
      <xdr:col>1</xdr:col>
      <xdr:colOff>1104900</xdr:colOff>
      <xdr:row>68</xdr:row>
      <xdr:rowOff>257175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228600" y="23755350"/>
          <a:ext cx="1038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26</xdr:row>
      <xdr:rowOff>114300</xdr:rowOff>
    </xdr:from>
    <xdr:to>
      <xdr:col>1</xdr:col>
      <xdr:colOff>628650</xdr:colOff>
      <xdr:row>28</xdr:row>
      <xdr:rowOff>200025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04800" y="8096250"/>
          <a:ext cx="4857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752475</xdr:colOff>
      <xdr:row>26</xdr:row>
      <xdr:rowOff>85725</xdr:rowOff>
    </xdr:from>
    <xdr:to>
      <xdr:col>1</xdr:col>
      <xdr:colOff>828675</xdr:colOff>
      <xdr:row>28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914400" y="8067675"/>
          <a:ext cx="85725" cy="1085850"/>
        </a:xfrm>
        <a:prstGeom prst="leftBrace">
          <a:avLst>
            <a:gd name="adj" fmla="val -410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209550</xdr:rowOff>
    </xdr:from>
    <xdr:to>
      <xdr:col>4</xdr:col>
      <xdr:colOff>904875</xdr:colOff>
      <xdr:row>2</xdr:row>
      <xdr:rowOff>847725</xdr:rowOff>
    </xdr:to>
    <xdr:sp>
      <xdr:nvSpPr>
        <xdr:cNvPr id="3" name="Rectangle 10"/>
        <xdr:cNvSpPr>
          <a:spLocks/>
        </xdr:cNvSpPr>
      </xdr:nvSpPr>
      <xdr:spPr>
        <a:xfrm>
          <a:off x="219075" y="1028700"/>
          <a:ext cx="5657850" cy="62865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5</xdr:col>
      <xdr:colOff>0</xdr:colOff>
      <xdr:row>37</xdr:row>
      <xdr:rowOff>809625</xdr:rowOff>
    </xdr:to>
    <xdr:sp>
      <xdr:nvSpPr>
        <xdr:cNvPr id="4" name="Rectangle 10"/>
        <xdr:cNvSpPr>
          <a:spLocks/>
        </xdr:cNvSpPr>
      </xdr:nvSpPr>
      <xdr:spPr>
        <a:xfrm>
          <a:off x="323850" y="13049250"/>
          <a:ext cx="5972175" cy="64770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59</xdr:row>
      <xdr:rowOff>161925</xdr:rowOff>
    </xdr:from>
    <xdr:to>
      <xdr:col>1</xdr:col>
      <xdr:colOff>647700</xdr:colOff>
      <xdr:row>61</xdr:row>
      <xdr:rowOff>219075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23850" y="19935825"/>
          <a:ext cx="4762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762000</xdr:colOff>
      <xdr:row>59</xdr:row>
      <xdr:rowOff>104775</xdr:rowOff>
    </xdr:from>
    <xdr:to>
      <xdr:col>1</xdr:col>
      <xdr:colOff>828675</xdr:colOff>
      <xdr:row>61</xdr:row>
      <xdr:rowOff>257175</xdr:rowOff>
    </xdr:to>
    <xdr:sp>
      <xdr:nvSpPr>
        <xdr:cNvPr id="6" name="AutoShape 4"/>
        <xdr:cNvSpPr>
          <a:spLocks/>
        </xdr:cNvSpPr>
      </xdr:nvSpPr>
      <xdr:spPr>
        <a:xfrm>
          <a:off x="923925" y="19878675"/>
          <a:ext cx="66675" cy="1066800"/>
        </a:xfrm>
        <a:prstGeom prst="leftBrace">
          <a:avLst>
            <a:gd name="adj" fmla="val -42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47625</xdr:rowOff>
    </xdr:from>
    <xdr:to>
      <xdr:col>1</xdr:col>
      <xdr:colOff>628650</xdr:colOff>
      <xdr:row>32</xdr:row>
      <xdr:rowOff>266700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23850" y="10086975"/>
          <a:ext cx="4667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31</xdr:row>
      <xdr:rowOff>47625</xdr:rowOff>
    </xdr:from>
    <xdr:to>
      <xdr:col>1</xdr:col>
      <xdr:colOff>866775</xdr:colOff>
      <xdr:row>32</xdr:row>
      <xdr:rowOff>276225</xdr:rowOff>
    </xdr:to>
    <xdr:sp>
      <xdr:nvSpPr>
        <xdr:cNvPr id="8" name="AutoShape 4"/>
        <xdr:cNvSpPr>
          <a:spLocks/>
        </xdr:cNvSpPr>
      </xdr:nvSpPr>
      <xdr:spPr>
        <a:xfrm>
          <a:off x="942975" y="1008697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64</xdr:row>
      <xdr:rowOff>47625</xdr:rowOff>
    </xdr:from>
    <xdr:to>
      <xdr:col>1</xdr:col>
      <xdr:colOff>628650</xdr:colOff>
      <xdr:row>65</xdr:row>
      <xdr:rowOff>257175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23850" y="21878925"/>
          <a:ext cx="466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64</xdr:row>
      <xdr:rowOff>47625</xdr:rowOff>
    </xdr:from>
    <xdr:to>
      <xdr:col>1</xdr:col>
      <xdr:colOff>866775</xdr:colOff>
      <xdr:row>65</xdr:row>
      <xdr:rowOff>276225</xdr:rowOff>
    </xdr:to>
    <xdr:sp>
      <xdr:nvSpPr>
        <xdr:cNvPr id="10" name="AutoShape 4"/>
        <xdr:cNvSpPr>
          <a:spLocks/>
        </xdr:cNvSpPr>
      </xdr:nvSpPr>
      <xdr:spPr>
        <a:xfrm>
          <a:off x="942975" y="2187892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19050</xdr:rowOff>
    </xdr:from>
    <xdr:to>
      <xdr:col>1</xdr:col>
      <xdr:colOff>1133475</xdr:colOff>
      <xdr:row>35</xdr:row>
      <xdr:rowOff>257175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228600" y="11715750"/>
          <a:ext cx="1066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66675</xdr:colOff>
      <xdr:row>68</xdr:row>
      <xdr:rowOff>19050</xdr:rowOff>
    </xdr:from>
    <xdr:to>
      <xdr:col>1</xdr:col>
      <xdr:colOff>1123950</xdr:colOff>
      <xdr:row>68</xdr:row>
      <xdr:rowOff>257175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228600" y="23507700"/>
          <a:ext cx="1057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26</xdr:row>
      <xdr:rowOff>142875</xdr:rowOff>
    </xdr:from>
    <xdr:to>
      <xdr:col>1</xdr:col>
      <xdr:colOff>619125</xdr:colOff>
      <xdr:row>28</xdr:row>
      <xdr:rowOff>219075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95275" y="8124825"/>
          <a:ext cx="4857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762000</xdr:colOff>
      <xdr:row>26</xdr:row>
      <xdr:rowOff>104775</xdr:rowOff>
    </xdr:from>
    <xdr:to>
      <xdr:col>1</xdr:col>
      <xdr:colOff>838200</xdr:colOff>
      <xdr:row>28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923925" y="8086725"/>
          <a:ext cx="85725" cy="1066800"/>
        </a:xfrm>
        <a:prstGeom prst="leftBrace">
          <a:avLst>
            <a:gd name="adj" fmla="val -40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209550</xdr:rowOff>
    </xdr:from>
    <xdr:to>
      <xdr:col>4</xdr:col>
      <xdr:colOff>904875</xdr:colOff>
      <xdr:row>2</xdr:row>
      <xdr:rowOff>847725</xdr:rowOff>
    </xdr:to>
    <xdr:sp>
      <xdr:nvSpPr>
        <xdr:cNvPr id="3" name="Rectangle 10"/>
        <xdr:cNvSpPr>
          <a:spLocks/>
        </xdr:cNvSpPr>
      </xdr:nvSpPr>
      <xdr:spPr>
        <a:xfrm>
          <a:off x="219075" y="1028700"/>
          <a:ext cx="5657850" cy="62865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費用額（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5</xdr:col>
      <xdr:colOff>0</xdr:colOff>
      <xdr:row>37</xdr:row>
      <xdr:rowOff>809625</xdr:rowOff>
    </xdr:to>
    <xdr:sp>
      <xdr:nvSpPr>
        <xdr:cNvPr id="4" name="Rectangle 10"/>
        <xdr:cNvSpPr>
          <a:spLocks/>
        </xdr:cNvSpPr>
      </xdr:nvSpPr>
      <xdr:spPr>
        <a:xfrm>
          <a:off x="323850" y="13049250"/>
          <a:ext cx="5972175" cy="647700"/>
        </a:xfrm>
        <a:prstGeom prst="rect">
          <a:avLst/>
        </a:prstGeom>
        <a:solidFill>
          <a:srgbClr val="FFCC99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費用額（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割分）の計算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費　用　額　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単位数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一単位の単価（端数は切り捨て）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　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利用者負担額（１割の場合）の計算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sng" baseline="0">
              <a:solidFill>
                <a:srgbClr val="000000"/>
              </a:solidFill>
            </a:rPr>
            <a:t>利用者負担額＝</a:t>
          </a:r>
          <a:r>
            <a:rPr lang="en-US" cap="none" sz="1050" b="1" i="0" u="sng" baseline="0">
              <a:solidFill>
                <a:srgbClr val="000000"/>
              </a:solidFill>
            </a:rPr>
            <a:t>【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割分の額－（</a:t>
          </a:r>
          <a:r>
            <a:rPr lang="en-US" cap="none" sz="1050" b="1" i="0" u="sng" baseline="0">
              <a:solidFill>
                <a:srgbClr val="000000"/>
              </a:solidFill>
            </a:rPr>
            <a:t>10</a:t>
          </a:r>
          <a:r>
            <a:rPr lang="en-US" cap="none" sz="1050" b="1" i="0" u="sng" baseline="0">
              <a:solidFill>
                <a:srgbClr val="000000"/>
              </a:solidFill>
            </a:rPr>
            <a:t>割分の額</a:t>
          </a:r>
          <a:r>
            <a:rPr lang="en-US" cap="none" sz="1050" b="1" i="0" u="sng" baseline="0">
              <a:solidFill>
                <a:srgbClr val="000000"/>
              </a:solidFill>
            </a:rPr>
            <a:t>×</a:t>
          </a:r>
          <a:r>
            <a:rPr lang="en-US" cap="none" sz="1050" b="1" i="0" u="sng" baseline="0">
              <a:solidFill>
                <a:srgbClr val="000000"/>
              </a:solidFill>
            </a:rPr>
            <a:t>0.9</a:t>
          </a:r>
          <a:r>
            <a:rPr lang="en-US" cap="none" sz="1050" b="1" i="0" u="sng" baseline="0">
              <a:solidFill>
                <a:srgbClr val="000000"/>
              </a:solidFill>
            </a:rPr>
            <a:t>（</a:t>
          </a:r>
          <a:r>
            <a:rPr lang="en-US" cap="none" sz="1050" b="1" i="0" u="sng" baseline="0">
              <a:solidFill>
                <a:srgbClr val="000000"/>
              </a:solidFill>
            </a:rPr>
            <a:t>1</a:t>
          </a:r>
          <a:r>
            <a:rPr lang="en-US" cap="none" sz="1050" b="1" i="0" u="sng" baseline="0">
              <a:solidFill>
                <a:srgbClr val="000000"/>
              </a:solidFill>
            </a:rPr>
            <a:t>円未満切り捨て）</a:t>
          </a:r>
          <a:r>
            <a:rPr lang="en-US" cap="none" sz="1050" b="1" i="0" u="sng" baseline="0">
              <a:solidFill>
                <a:srgbClr val="000000"/>
              </a:solidFill>
            </a:rPr>
            <a:t>】</a:t>
          </a:r>
          <a:r>
            <a:rPr lang="en-US" cap="none" sz="1050" b="1" i="0" u="sng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161925</xdr:colOff>
      <xdr:row>59</xdr:row>
      <xdr:rowOff>161925</xdr:rowOff>
    </xdr:from>
    <xdr:to>
      <xdr:col>1</xdr:col>
      <xdr:colOff>628650</xdr:colOff>
      <xdr:row>61</xdr:row>
      <xdr:rowOff>209550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23850" y="19935825"/>
          <a:ext cx="4572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752475</xdr:colOff>
      <xdr:row>59</xdr:row>
      <xdr:rowOff>104775</xdr:rowOff>
    </xdr:from>
    <xdr:to>
      <xdr:col>1</xdr:col>
      <xdr:colOff>828675</xdr:colOff>
      <xdr:row>61</xdr:row>
      <xdr:rowOff>257175</xdr:rowOff>
    </xdr:to>
    <xdr:sp>
      <xdr:nvSpPr>
        <xdr:cNvPr id="6" name="AutoShape 4"/>
        <xdr:cNvSpPr>
          <a:spLocks/>
        </xdr:cNvSpPr>
      </xdr:nvSpPr>
      <xdr:spPr>
        <a:xfrm>
          <a:off x="914400" y="19878675"/>
          <a:ext cx="85725" cy="1066800"/>
        </a:xfrm>
        <a:prstGeom prst="leftBrace">
          <a:avLst>
            <a:gd name="adj" fmla="val -40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47625</xdr:rowOff>
    </xdr:from>
    <xdr:to>
      <xdr:col>1</xdr:col>
      <xdr:colOff>628650</xdr:colOff>
      <xdr:row>32</xdr:row>
      <xdr:rowOff>276225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23850" y="10086975"/>
          <a:ext cx="466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31</xdr:row>
      <xdr:rowOff>47625</xdr:rowOff>
    </xdr:from>
    <xdr:to>
      <xdr:col>1</xdr:col>
      <xdr:colOff>866775</xdr:colOff>
      <xdr:row>32</xdr:row>
      <xdr:rowOff>276225</xdr:rowOff>
    </xdr:to>
    <xdr:sp>
      <xdr:nvSpPr>
        <xdr:cNvPr id="8" name="AutoShape 4"/>
        <xdr:cNvSpPr>
          <a:spLocks/>
        </xdr:cNvSpPr>
      </xdr:nvSpPr>
      <xdr:spPr>
        <a:xfrm>
          <a:off x="942975" y="1008697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64</xdr:row>
      <xdr:rowOff>47625</xdr:rowOff>
    </xdr:from>
    <xdr:to>
      <xdr:col>1</xdr:col>
      <xdr:colOff>628650</xdr:colOff>
      <xdr:row>65</xdr:row>
      <xdr:rowOff>266700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23850" y="21878925"/>
          <a:ext cx="4667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781050</xdr:colOff>
      <xdr:row>64</xdr:row>
      <xdr:rowOff>47625</xdr:rowOff>
    </xdr:from>
    <xdr:to>
      <xdr:col>1</xdr:col>
      <xdr:colOff>866775</xdr:colOff>
      <xdr:row>65</xdr:row>
      <xdr:rowOff>276225</xdr:rowOff>
    </xdr:to>
    <xdr:sp>
      <xdr:nvSpPr>
        <xdr:cNvPr id="10" name="AutoShape 4"/>
        <xdr:cNvSpPr>
          <a:spLocks/>
        </xdr:cNvSpPr>
      </xdr:nvSpPr>
      <xdr:spPr>
        <a:xfrm>
          <a:off x="942975" y="21878925"/>
          <a:ext cx="85725" cy="685800"/>
        </a:xfrm>
        <a:prstGeom prst="leftBrace">
          <a:avLst>
            <a:gd name="adj" fmla="val -42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19050</xdr:rowOff>
    </xdr:from>
    <xdr:to>
      <xdr:col>1</xdr:col>
      <xdr:colOff>1123950</xdr:colOff>
      <xdr:row>35</xdr:row>
      <xdr:rowOff>257175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228600" y="11715750"/>
          <a:ext cx="1057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  <xdr:twoCellAnchor>
    <xdr:from>
      <xdr:col>1</xdr:col>
      <xdr:colOff>66675</xdr:colOff>
      <xdr:row>68</xdr:row>
      <xdr:rowOff>19050</xdr:rowOff>
    </xdr:from>
    <xdr:to>
      <xdr:col>1</xdr:col>
      <xdr:colOff>1123950</xdr:colOff>
      <xdr:row>68</xdr:row>
      <xdr:rowOff>247650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228600" y="23507700"/>
          <a:ext cx="1057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注）料金表作成時には、該当の加算項目のみ記載のこと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70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.125" style="5" customWidth="1"/>
    <col min="2" max="2" width="26.50390625" style="5" customWidth="1"/>
    <col min="3" max="3" width="28.50390625" style="5" customWidth="1"/>
    <col min="4" max="4" width="8.125" style="6" customWidth="1"/>
    <col min="5" max="5" width="17.375" style="5" customWidth="1"/>
    <col min="6" max="8" width="9.625" style="5" customWidth="1"/>
    <col min="9" max="16384" width="9.00390625" style="5" customWidth="1"/>
  </cols>
  <sheetData>
    <row r="1" spans="1:8" s="2" customFormat="1" ht="56.25" customHeight="1">
      <c r="A1" s="158" t="s">
        <v>82</v>
      </c>
      <c r="B1" s="159"/>
      <c r="C1" s="159"/>
      <c r="D1" s="159"/>
      <c r="E1" s="159"/>
      <c r="F1" s="159"/>
      <c r="G1" s="1"/>
      <c r="H1" s="122">
        <v>45383</v>
      </c>
    </row>
    <row r="2" s="2" customFormat="1" ht="8.25" customHeight="1">
      <c r="H2" s="3"/>
    </row>
    <row r="3" ht="105" customHeight="1">
      <c r="A3" s="4" t="s">
        <v>0</v>
      </c>
    </row>
    <row r="4" ht="8.25" customHeight="1" thickBot="1">
      <c r="A4" s="4"/>
    </row>
    <row r="5" spans="2:8" ht="24">
      <c r="B5" s="17"/>
      <c r="C5" s="18"/>
      <c r="D5" s="19" t="s">
        <v>12</v>
      </c>
      <c r="E5" s="20" t="s">
        <v>13</v>
      </c>
      <c r="F5" s="150" t="s">
        <v>14</v>
      </c>
      <c r="G5" s="151"/>
      <c r="H5" s="152"/>
    </row>
    <row r="6" spans="2:8" ht="17.25" customHeight="1" thickBot="1">
      <c r="B6" s="21"/>
      <c r="C6" s="22"/>
      <c r="D6" s="23" t="s">
        <v>29</v>
      </c>
      <c r="E6" s="24" t="s">
        <v>16</v>
      </c>
      <c r="F6" s="25" t="s">
        <v>17</v>
      </c>
      <c r="G6" s="26" t="s">
        <v>18</v>
      </c>
      <c r="H6" s="31" t="s">
        <v>27</v>
      </c>
    </row>
    <row r="7" spans="2:8" s="7" customFormat="1" ht="30" customHeight="1" thickBot="1" thickTop="1">
      <c r="B7" s="160" t="s">
        <v>1</v>
      </c>
      <c r="C7" s="161"/>
      <c r="D7" s="32">
        <v>1266</v>
      </c>
      <c r="E7" s="27">
        <f>ROUNDDOWN(D7*10.84,0)</f>
        <v>13723</v>
      </c>
      <c r="F7" s="28">
        <f>ROUNDUP(E7*10%,0)</f>
        <v>1373</v>
      </c>
      <c r="G7" s="29">
        <f>ROUNDUP(E7*20%,0)</f>
        <v>2745</v>
      </c>
      <c r="H7" s="30">
        <f>ROUNDUP(E7*30%,0)</f>
        <v>4117</v>
      </c>
    </row>
    <row r="8" spans="2:8" s="16" customFormat="1" ht="14.25" customHeight="1">
      <c r="B8" s="124" t="s">
        <v>76</v>
      </c>
      <c r="C8" s="124"/>
      <c r="D8" s="124"/>
      <c r="E8" s="124"/>
      <c r="F8" s="124"/>
      <c r="G8" s="124"/>
      <c r="H8" s="124"/>
    </row>
    <row r="9" spans="2:8" s="16" customFormat="1" ht="14.25" customHeight="1">
      <c r="B9" s="124" t="s">
        <v>75</v>
      </c>
      <c r="C9" s="124"/>
      <c r="D9" s="124"/>
      <c r="E9" s="124"/>
      <c r="F9" s="124"/>
      <c r="G9" s="124"/>
      <c r="H9" s="124"/>
    </row>
    <row r="10" spans="2:8" s="8" customFormat="1" ht="14.25" customHeight="1">
      <c r="B10" s="125" t="s">
        <v>77</v>
      </c>
      <c r="C10" s="125"/>
      <c r="D10" s="125"/>
      <c r="E10" s="125"/>
      <c r="F10" s="125"/>
      <c r="G10" s="125"/>
      <c r="H10" s="125"/>
    </row>
    <row r="11" spans="2:8" s="8" customFormat="1" ht="14.25" customHeight="1">
      <c r="B11" s="126" t="s">
        <v>78</v>
      </c>
      <c r="C11" s="126"/>
      <c r="D11" s="126"/>
      <c r="E11" s="126"/>
      <c r="F11" s="126"/>
      <c r="G11" s="126"/>
      <c r="H11" s="126"/>
    </row>
    <row r="12" spans="2:8" s="8" customFormat="1" ht="14.25" customHeight="1">
      <c r="B12" s="127" t="s">
        <v>79</v>
      </c>
      <c r="C12" s="128"/>
      <c r="D12" s="128"/>
      <c r="E12" s="128"/>
      <c r="F12" s="128"/>
      <c r="G12" s="128"/>
      <c r="H12" s="128"/>
    </row>
    <row r="13" spans="2:8" s="16" customFormat="1" ht="14.25" customHeight="1">
      <c r="B13" s="127" t="s">
        <v>80</v>
      </c>
      <c r="C13" s="127"/>
      <c r="D13" s="127"/>
      <c r="E13" s="127"/>
      <c r="F13" s="127"/>
      <c r="G13" s="127"/>
      <c r="H13" s="127"/>
    </row>
    <row r="14" s="8" customFormat="1" ht="10.5" customHeight="1">
      <c r="B14" s="9"/>
    </row>
    <row r="15" s="10" customFormat="1" ht="15" customHeight="1" thickBot="1">
      <c r="B15" s="10" t="s">
        <v>2</v>
      </c>
    </row>
    <row r="16" spans="2:8" ht="24">
      <c r="B16" s="17"/>
      <c r="C16" s="18"/>
      <c r="D16" s="19" t="s">
        <v>12</v>
      </c>
      <c r="E16" s="20" t="s">
        <v>13</v>
      </c>
      <c r="F16" s="150" t="s">
        <v>14</v>
      </c>
      <c r="G16" s="151"/>
      <c r="H16" s="152"/>
    </row>
    <row r="17" spans="2:8" ht="17.25" customHeight="1" thickBot="1">
      <c r="B17" s="21"/>
      <c r="C17" s="22"/>
      <c r="D17" s="23" t="s">
        <v>30</v>
      </c>
      <c r="E17" s="24" t="s">
        <v>16</v>
      </c>
      <c r="F17" s="25" t="s">
        <v>17</v>
      </c>
      <c r="G17" s="26" t="s">
        <v>18</v>
      </c>
      <c r="H17" s="31" t="s">
        <v>27</v>
      </c>
    </row>
    <row r="18" spans="2:8" ht="24.75" customHeight="1" thickBot="1" thickTop="1">
      <c r="B18" s="44" t="s">
        <v>41</v>
      </c>
      <c r="C18" s="45" t="s">
        <v>42</v>
      </c>
      <c r="D18" s="46" t="s">
        <v>47</v>
      </c>
      <c r="E18" s="47">
        <f aca="true" t="shared" si="0" ref="E18:E24">ROUNDDOWN(D18*10.84,0)</f>
        <v>2168</v>
      </c>
      <c r="F18" s="48">
        <f aca="true" t="shared" si="1" ref="F18:F24">ROUNDUP(E18*10%,0)</f>
        <v>217</v>
      </c>
      <c r="G18" s="49">
        <f aca="true" t="shared" si="2" ref="G18:G24">ROUNDUP(E18*20%,0)</f>
        <v>434</v>
      </c>
      <c r="H18" s="50">
        <f aca="true" t="shared" si="3" ref="H18:H24">ROUNDUP(E18*30%,0)</f>
        <v>651</v>
      </c>
    </row>
    <row r="19" spans="2:8" ht="24.75" customHeight="1">
      <c r="B19" s="51" t="s">
        <v>43</v>
      </c>
      <c r="C19" s="52" t="s">
        <v>45</v>
      </c>
      <c r="D19" s="46" t="s">
        <v>46</v>
      </c>
      <c r="E19" s="47">
        <f t="shared" si="0"/>
        <v>32</v>
      </c>
      <c r="F19" s="48">
        <f t="shared" si="1"/>
        <v>4</v>
      </c>
      <c r="G19" s="49">
        <f t="shared" si="2"/>
        <v>7</v>
      </c>
      <c r="H19" s="50">
        <f t="shared" si="3"/>
        <v>10</v>
      </c>
    </row>
    <row r="20" spans="2:8" ht="24.75" customHeight="1" thickBot="1">
      <c r="B20" s="53" t="s">
        <v>44</v>
      </c>
      <c r="C20" s="86" t="s">
        <v>45</v>
      </c>
      <c r="D20" s="87" t="s">
        <v>65</v>
      </c>
      <c r="E20" s="73">
        <f t="shared" si="0"/>
        <v>43</v>
      </c>
      <c r="F20" s="74">
        <f t="shared" si="1"/>
        <v>5</v>
      </c>
      <c r="G20" s="75">
        <f t="shared" si="2"/>
        <v>9</v>
      </c>
      <c r="H20" s="76">
        <f t="shared" si="3"/>
        <v>13</v>
      </c>
    </row>
    <row r="21" spans="2:8" ht="24.75" customHeight="1" thickBot="1">
      <c r="B21" s="88" t="s">
        <v>63</v>
      </c>
      <c r="C21" s="89" t="s">
        <v>66</v>
      </c>
      <c r="D21" s="90" t="s">
        <v>64</v>
      </c>
      <c r="E21" s="91">
        <f>ROUNDDOWN(D21*10.84,0)</f>
        <v>693</v>
      </c>
      <c r="F21" s="92">
        <f>ROUNDUP(E21*10%,0)</f>
        <v>70</v>
      </c>
      <c r="G21" s="93">
        <f>ROUNDUP(E21*20%,0)</f>
        <v>139</v>
      </c>
      <c r="H21" s="94">
        <f>ROUNDUP(E21*30%,0)</f>
        <v>208</v>
      </c>
    </row>
    <row r="22" spans="2:8" s="7" customFormat="1" ht="24.75" customHeight="1">
      <c r="B22" s="60" t="s">
        <v>48</v>
      </c>
      <c r="C22" s="52" t="s">
        <v>1</v>
      </c>
      <c r="D22" s="46" t="s">
        <v>50</v>
      </c>
      <c r="E22" s="47">
        <f t="shared" si="0"/>
        <v>476</v>
      </c>
      <c r="F22" s="48">
        <f t="shared" si="1"/>
        <v>48</v>
      </c>
      <c r="G22" s="49">
        <f t="shared" si="2"/>
        <v>96</v>
      </c>
      <c r="H22" s="50">
        <f t="shared" si="3"/>
        <v>143</v>
      </c>
    </row>
    <row r="23" spans="2:8" s="7" customFormat="1" ht="24.75" customHeight="1">
      <c r="B23" s="41" t="s">
        <v>60</v>
      </c>
      <c r="C23" s="61" t="s">
        <v>1</v>
      </c>
      <c r="D23" s="55" t="s">
        <v>3</v>
      </c>
      <c r="E23" s="56">
        <f t="shared" si="0"/>
        <v>390</v>
      </c>
      <c r="F23" s="57">
        <f t="shared" si="1"/>
        <v>39</v>
      </c>
      <c r="G23" s="58">
        <f t="shared" si="2"/>
        <v>78</v>
      </c>
      <c r="H23" s="59">
        <f t="shared" si="3"/>
        <v>117</v>
      </c>
    </row>
    <row r="24" spans="2:8" s="7" customFormat="1" ht="24.75" customHeight="1" thickBot="1">
      <c r="B24" s="42" t="s">
        <v>61</v>
      </c>
      <c r="C24" s="62" t="s">
        <v>1</v>
      </c>
      <c r="D24" s="63" t="s">
        <v>49</v>
      </c>
      <c r="E24" s="64">
        <f t="shared" si="0"/>
        <v>130</v>
      </c>
      <c r="F24" s="65">
        <f t="shared" si="1"/>
        <v>13</v>
      </c>
      <c r="G24" s="66">
        <f t="shared" si="2"/>
        <v>26</v>
      </c>
      <c r="H24" s="67">
        <f t="shared" si="3"/>
        <v>39</v>
      </c>
    </row>
    <row r="25" spans="2:8" s="10" customFormat="1" ht="31.5" customHeight="1">
      <c r="B25" s="142" t="s">
        <v>4</v>
      </c>
      <c r="C25" s="166" t="s">
        <v>5</v>
      </c>
      <c r="D25" s="166"/>
      <c r="E25" s="166"/>
      <c r="F25" s="166"/>
      <c r="G25" s="95"/>
      <c r="H25" s="96"/>
    </row>
    <row r="26" spans="2:8" ht="22.5" customHeight="1">
      <c r="B26" s="143"/>
      <c r="C26" s="97" t="s">
        <v>6</v>
      </c>
      <c r="D26" s="153" t="s">
        <v>83</v>
      </c>
      <c r="E26" s="154"/>
      <c r="F26" s="153" t="s">
        <v>38</v>
      </c>
      <c r="G26" s="155"/>
      <c r="H26" s="156"/>
    </row>
    <row r="27" spans="2:8" s="10" customFormat="1" ht="36" customHeight="1">
      <c r="B27" s="98" t="s">
        <v>7</v>
      </c>
      <c r="C27" s="99" t="s">
        <v>32</v>
      </c>
      <c r="D27" s="144" t="s">
        <v>35</v>
      </c>
      <c r="E27" s="145"/>
      <c r="F27" s="133" t="s">
        <v>21</v>
      </c>
      <c r="G27" s="134"/>
      <c r="H27" s="135"/>
    </row>
    <row r="28" spans="2:8" s="10" customFormat="1" ht="36" customHeight="1">
      <c r="B28" s="100" t="s">
        <v>8</v>
      </c>
      <c r="C28" s="99" t="s">
        <v>33</v>
      </c>
      <c r="D28" s="146" t="s">
        <v>36</v>
      </c>
      <c r="E28" s="147"/>
      <c r="F28" s="136" t="s">
        <v>21</v>
      </c>
      <c r="G28" s="137"/>
      <c r="H28" s="138"/>
    </row>
    <row r="29" spans="2:8" s="10" customFormat="1" ht="36" customHeight="1" thickBot="1">
      <c r="B29" s="101" t="s">
        <v>9</v>
      </c>
      <c r="C29" s="99" t="s">
        <v>34</v>
      </c>
      <c r="D29" s="146" t="s">
        <v>37</v>
      </c>
      <c r="E29" s="148"/>
      <c r="F29" s="136" t="s">
        <v>21</v>
      </c>
      <c r="G29" s="137"/>
      <c r="H29" s="138"/>
    </row>
    <row r="30" spans="2:8" s="10" customFormat="1" ht="31.5" customHeight="1">
      <c r="B30" s="142" t="s">
        <v>40</v>
      </c>
      <c r="C30" s="149" t="s">
        <v>5</v>
      </c>
      <c r="D30" s="149"/>
      <c r="E30" s="149"/>
      <c r="F30" s="149"/>
      <c r="G30" s="102"/>
      <c r="H30" s="103"/>
    </row>
    <row r="31" spans="2:8" ht="22.5" customHeight="1">
      <c r="B31" s="143"/>
      <c r="C31" s="104" t="s">
        <v>6</v>
      </c>
      <c r="D31" s="162" t="s">
        <v>83</v>
      </c>
      <c r="E31" s="163"/>
      <c r="F31" s="162" t="s">
        <v>38</v>
      </c>
      <c r="G31" s="164"/>
      <c r="H31" s="165"/>
    </row>
    <row r="32" spans="2:8" ht="36" customHeight="1">
      <c r="B32" s="105" t="s">
        <v>7</v>
      </c>
      <c r="C32" s="106" t="s">
        <v>57</v>
      </c>
      <c r="D32" s="171" t="s">
        <v>67</v>
      </c>
      <c r="E32" s="172"/>
      <c r="F32" s="173" t="s">
        <v>21</v>
      </c>
      <c r="G32" s="174"/>
      <c r="H32" s="175"/>
    </row>
    <row r="33" spans="2:8" ht="36" customHeight="1" thickBot="1">
      <c r="B33" s="107" t="s">
        <v>39</v>
      </c>
      <c r="C33" s="108" t="s">
        <v>58</v>
      </c>
      <c r="D33" s="176" t="s">
        <v>68</v>
      </c>
      <c r="E33" s="177"/>
      <c r="F33" s="178" t="s">
        <v>21</v>
      </c>
      <c r="G33" s="179"/>
      <c r="H33" s="180"/>
    </row>
    <row r="34" spans="2:8" ht="36" customHeight="1">
      <c r="B34" s="167" t="s">
        <v>52</v>
      </c>
      <c r="C34" s="131" t="s">
        <v>69</v>
      </c>
      <c r="D34" s="132"/>
      <c r="E34" s="132"/>
      <c r="F34" s="132"/>
      <c r="G34" s="109"/>
      <c r="H34" s="110"/>
    </row>
    <row r="35" spans="2:8" ht="22.5" customHeight="1">
      <c r="B35" s="168"/>
      <c r="C35" s="111" t="s">
        <v>53</v>
      </c>
      <c r="D35" s="169" t="s">
        <v>84</v>
      </c>
      <c r="E35" s="169"/>
      <c r="F35" s="162" t="s">
        <v>38</v>
      </c>
      <c r="G35" s="164"/>
      <c r="H35" s="165"/>
    </row>
    <row r="36" spans="2:8" ht="36" customHeight="1" thickBot="1">
      <c r="B36" s="112"/>
      <c r="C36" s="113" t="s">
        <v>55</v>
      </c>
      <c r="D36" s="141" t="s">
        <v>70</v>
      </c>
      <c r="E36" s="141"/>
      <c r="F36" s="129" t="s">
        <v>54</v>
      </c>
      <c r="G36" s="129"/>
      <c r="H36" s="130"/>
    </row>
    <row r="37" spans="2:8" ht="52.5" customHeight="1">
      <c r="B37" s="170" t="s">
        <v>85</v>
      </c>
      <c r="C37" s="170"/>
      <c r="D37" s="170"/>
      <c r="E37" s="170"/>
      <c r="F37" s="170"/>
      <c r="G37" s="170"/>
      <c r="H37" s="114"/>
    </row>
    <row r="38" ht="106.5" customHeight="1" thickBot="1">
      <c r="A38" s="4" t="s">
        <v>10</v>
      </c>
    </row>
    <row r="39" spans="2:8" ht="24">
      <c r="B39" s="17"/>
      <c r="C39" s="18"/>
      <c r="D39" s="19" t="s">
        <v>12</v>
      </c>
      <c r="E39" s="20" t="s">
        <v>13</v>
      </c>
      <c r="F39" s="150" t="s">
        <v>14</v>
      </c>
      <c r="G39" s="151"/>
      <c r="H39" s="152"/>
    </row>
    <row r="40" spans="2:8" ht="17.25" customHeight="1" thickBot="1">
      <c r="B40" s="21"/>
      <c r="C40" s="22"/>
      <c r="D40" s="23" t="s">
        <v>30</v>
      </c>
      <c r="E40" s="24" t="s">
        <v>16</v>
      </c>
      <c r="F40" s="25" t="s">
        <v>17</v>
      </c>
      <c r="G40" s="26" t="s">
        <v>18</v>
      </c>
      <c r="H40" s="33" t="s">
        <v>27</v>
      </c>
    </row>
    <row r="41" spans="2:8" s="11" customFormat="1" ht="27" customHeight="1" thickBot="1" thickTop="1">
      <c r="B41" s="139" t="s">
        <v>1</v>
      </c>
      <c r="C41" s="140"/>
      <c r="D41" s="34">
        <v>856</v>
      </c>
      <c r="E41" s="35">
        <f>ROUNDDOWN(D41*10.84,0)</f>
        <v>9279</v>
      </c>
      <c r="F41" s="36">
        <f>ROUNDUP(E41*10%,0)</f>
        <v>928</v>
      </c>
      <c r="G41" s="29">
        <f>ROUNDUP(E41*20%,0)</f>
        <v>1856</v>
      </c>
      <c r="H41" s="30">
        <f>ROUNDUP(E41*30%,0)</f>
        <v>2784</v>
      </c>
    </row>
    <row r="42" spans="2:8" s="16" customFormat="1" ht="14.25" customHeight="1">
      <c r="B42" s="124" t="s">
        <v>76</v>
      </c>
      <c r="C42" s="124"/>
      <c r="D42" s="124"/>
      <c r="E42" s="124"/>
      <c r="F42" s="124"/>
      <c r="G42" s="124"/>
      <c r="H42" s="124"/>
    </row>
    <row r="43" spans="2:8" s="16" customFormat="1" ht="14.25" customHeight="1">
      <c r="B43" s="124" t="s">
        <v>75</v>
      </c>
      <c r="C43" s="124"/>
      <c r="D43" s="124"/>
      <c r="E43" s="124"/>
      <c r="F43" s="124"/>
      <c r="G43" s="124"/>
      <c r="H43" s="124"/>
    </row>
    <row r="44" spans="2:8" s="8" customFormat="1" ht="14.25" customHeight="1">
      <c r="B44" s="157" t="s">
        <v>86</v>
      </c>
      <c r="C44" s="125"/>
      <c r="D44" s="125"/>
      <c r="E44" s="125"/>
      <c r="F44" s="125"/>
      <c r="G44" s="125"/>
      <c r="H44" s="125"/>
    </row>
    <row r="45" spans="2:8" s="8" customFormat="1" ht="14.25" customHeight="1">
      <c r="B45" s="126" t="s">
        <v>78</v>
      </c>
      <c r="C45" s="126"/>
      <c r="D45" s="126"/>
      <c r="E45" s="126"/>
      <c r="F45" s="126"/>
      <c r="G45" s="126"/>
      <c r="H45" s="126"/>
    </row>
    <row r="46" spans="2:8" s="8" customFormat="1" ht="14.25" customHeight="1">
      <c r="B46" s="127" t="s">
        <v>79</v>
      </c>
      <c r="C46" s="128"/>
      <c r="D46" s="128"/>
      <c r="E46" s="128"/>
      <c r="F46" s="128"/>
      <c r="G46" s="128"/>
      <c r="H46" s="128"/>
    </row>
    <row r="47" spans="2:8" s="16" customFormat="1" ht="14.25" customHeight="1">
      <c r="B47" s="127" t="s">
        <v>80</v>
      </c>
      <c r="C47" s="127"/>
      <c r="D47" s="127"/>
      <c r="E47" s="127"/>
      <c r="F47" s="127"/>
      <c r="G47" s="127"/>
      <c r="H47" s="127"/>
    </row>
    <row r="48" spans="2:8" s="16" customFormat="1" ht="14.25" customHeight="1">
      <c r="B48" s="123"/>
      <c r="C48" s="123"/>
      <c r="D48" s="123"/>
      <c r="E48" s="123"/>
      <c r="F48" s="123"/>
      <c r="G48" s="123"/>
      <c r="H48" s="123"/>
    </row>
    <row r="49" spans="2:7" s="13" customFormat="1" ht="18.75" customHeight="1" thickBot="1">
      <c r="B49" s="14" t="s">
        <v>2</v>
      </c>
      <c r="C49" s="15"/>
      <c r="D49" s="15"/>
      <c r="E49" s="15"/>
      <c r="F49" s="15"/>
      <c r="G49" s="15"/>
    </row>
    <row r="50" spans="2:8" ht="24">
      <c r="B50" s="17"/>
      <c r="C50" s="18"/>
      <c r="D50" s="19" t="s">
        <v>12</v>
      </c>
      <c r="E50" s="20" t="s">
        <v>13</v>
      </c>
      <c r="F50" s="150" t="s">
        <v>14</v>
      </c>
      <c r="G50" s="151"/>
      <c r="H50" s="152"/>
    </row>
    <row r="51" spans="2:8" ht="17.25" customHeight="1" thickBot="1">
      <c r="B51" s="21"/>
      <c r="C51" s="22"/>
      <c r="D51" s="23" t="s">
        <v>30</v>
      </c>
      <c r="E51" s="24" t="s">
        <v>16</v>
      </c>
      <c r="F51" s="25" t="s">
        <v>17</v>
      </c>
      <c r="G51" s="26" t="s">
        <v>18</v>
      </c>
      <c r="H51" s="31" t="s">
        <v>27</v>
      </c>
    </row>
    <row r="52" spans="2:8" ht="24.75" customHeight="1" thickBot="1" thickTop="1">
      <c r="B52" s="44" t="s">
        <v>41</v>
      </c>
      <c r="C52" s="45" t="s">
        <v>42</v>
      </c>
      <c r="D52" s="46" t="s">
        <v>47</v>
      </c>
      <c r="E52" s="68">
        <f>ROUNDDOWN(D52*10.84,0)</f>
        <v>2168</v>
      </c>
      <c r="F52" s="69">
        <f>ROUNDUP(E52*10%,0)</f>
        <v>217</v>
      </c>
      <c r="G52" s="70">
        <f>ROUNDUP(E52*20%,0)</f>
        <v>434</v>
      </c>
      <c r="H52" s="71">
        <f>ROUNDUP(E52*30%,0)</f>
        <v>651</v>
      </c>
    </row>
    <row r="53" spans="2:8" ht="24.75" customHeight="1">
      <c r="B53" s="51" t="s">
        <v>43</v>
      </c>
      <c r="C53" s="52" t="s">
        <v>45</v>
      </c>
      <c r="D53" s="46" t="s">
        <v>46</v>
      </c>
      <c r="E53" s="47">
        <f>ROUNDDOWN(D53*10.84,0)</f>
        <v>32</v>
      </c>
      <c r="F53" s="48">
        <f>ROUNDUP(E53*10%,0)</f>
        <v>4</v>
      </c>
      <c r="G53" s="49">
        <f>ROUNDUP(E53*20%,0)</f>
        <v>7</v>
      </c>
      <c r="H53" s="50">
        <f>ROUNDUP(E53*30%,0)</f>
        <v>10</v>
      </c>
    </row>
    <row r="54" spans="2:8" ht="24.75" customHeight="1" thickBot="1">
      <c r="B54" s="53" t="s">
        <v>44</v>
      </c>
      <c r="C54" s="54" t="s">
        <v>45</v>
      </c>
      <c r="D54" s="55" t="s">
        <v>65</v>
      </c>
      <c r="E54" s="72">
        <f>ROUNDDOWN(D54*10.84,0)</f>
        <v>43</v>
      </c>
      <c r="F54" s="65">
        <f>ROUNDUP(E54*10%,0)</f>
        <v>5</v>
      </c>
      <c r="G54" s="66">
        <f>ROUNDUP(E54*20%,0)</f>
        <v>9</v>
      </c>
      <c r="H54" s="67">
        <f>ROUNDUP(E54*30%,0)</f>
        <v>13</v>
      </c>
    </row>
    <row r="55" spans="2:8" s="11" customFormat="1" ht="24.75" customHeight="1">
      <c r="B55" s="60" t="s">
        <v>48</v>
      </c>
      <c r="C55" s="52" t="s">
        <v>1</v>
      </c>
      <c r="D55" s="46" t="s">
        <v>50</v>
      </c>
      <c r="E55" s="56">
        <f>ROUNDDOWN(D55*10.84,0)</f>
        <v>476</v>
      </c>
      <c r="F55" s="57">
        <f>ROUNDUP(E55*10%,0)</f>
        <v>48</v>
      </c>
      <c r="G55" s="58">
        <f>ROUNDUP(E55*20%,0)</f>
        <v>96</v>
      </c>
      <c r="H55" s="59">
        <f>ROUNDUP(E55*30%,0)</f>
        <v>143</v>
      </c>
    </row>
    <row r="56" spans="2:8" s="11" customFormat="1" ht="24.75" customHeight="1">
      <c r="B56" s="41" t="s">
        <v>60</v>
      </c>
      <c r="C56" s="61" t="s">
        <v>1</v>
      </c>
      <c r="D56" s="55" t="s">
        <v>3</v>
      </c>
      <c r="E56" s="73">
        <v>390</v>
      </c>
      <c r="F56" s="74">
        <v>39</v>
      </c>
      <c r="G56" s="75">
        <v>78</v>
      </c>
      <c r="H56" s="76">
        <v>117</v>
      </c>
    </row>
    <row r="57" spans="2:8" s="11" customFormat="1" ht="24.75" customHeight="1" thickBot="1">
      <c r="B57" s="42" t="s">
        <v>62</v>
      </c>
      <c r="C57" s="43" t="s">
        <v>1</v>
      </c>
      <c r="D57" s="63" t="s">
        <v>49</v>
      </c>
      <c r="E57" s="64">
        <f>ROUNDDOWN(D57*10.84,0)</f>
        <v>130</v>
      </c>
      <c r="F57" s="65">
        <f>ROUNDUP(E57*10%,0)</f>
        <v>13</v>
      </c>
      <c r="G57" s="66">
        <f>ROUNDUP(E57*20%,0)</f>
        <v>26</v>
      </c>
      <c r="H57" s="67">
        <f>ROUNDUP(E57*30%,0)</f>
        <v>39</v>
      </c>
    </row>
    <row r="58" spans="2:8" s="10" customFormat="1" ht="31.5" customHeight="1">
      <c r="B58" s="142" t="s">
        <v>4</v>
      </c>
      <c r="C58" s="166" t="s">
        <v>5</v>
      </c>
      <c r="D58" s="166"/>
      <c r="E58" s="166"/>
      <c r="F58" s="166"/>
      <c r="G58" s="95"/>
      <c r="H58" s="96"/>
    </row>
    <row r="59" spans="2:8" ht="22.5" customHeight="1">
      <c r="B59" s="143"/>
      <c r="C59" s="97" t="s">
        <v>6</v>
      </c>
      <c r="D59" s="153" t="s">
        <v>83</v>
      </c>
      <c r="E59" s="154"/>
      <c r="F59" s="153" t="s">
        <v>38</v>
      </c>
      <c r="G59" s="155"/>
      <c r="H59" s="156"/>
    </row>
    <row r="60" spans="2:8" ht="36" customHeight="1">
      <c r="B60" s="98" t="s">
        <v>7</v>
      </c>
      <c r="C60" s="99" t="s">
        <v>32</v>
      </c>
      <c r="D60" s="144" t="s">
        <v>35</v>
      </c>
      <c r="E60" s="145"/>
      <c r="F60" s="133" t="s">
        <v>21</v>
      </c>
      <c r="G60" s="134"/>
      <c r="H60" s="135"/>
    </row>
    <row r="61" spans="2:8" ht="36" customHeight="1">
      <c r="B61" s="100" t="s">
        <v>8</v>
      </c>
      <c r="C61" s="99" t="s">
        <v>33</v>
      </c>
      <c r="D61" s="146" t="s">
        <v>36</v>
      </c>
      <c r="E61" s="147"/>
      <c r="F61" s="136" t="s">
        <v>21</v>
      </c>
      <c r="G61" s="137"/>
      <c r="H61" s="138"/>
    </row>
    <row r="62" spans="2:8" ht="36" customHeight="1" thickBot="1">
      <c r="B62" s="101" t="s">
        <v>9</v>
      </c>
      <c r="C62" s="99" t="s">
        <v>34</v>
      </c>
      <c r="D62" s="146" t="s">
        <v>37</v>
      </c>
      <c r="E62" s="148"/>
      <c r="F62" s="136" t="s">
        <v>21</v>
      </c>
      <c r="G62" s="137"/>
      <c r="H62" s="138"/>
    </row>
    <row r="63" spans="2:8" s="10" customFormat="1" ht="31.5" customHeight="1">
      <c r="B63" s="142" t="s">
        <v>40</v>
      </c>
      <c r="C63" s="149" t="s">
        <v>5</v>
      </c>
      <c r="D63" s="149"/>
      <c r="E63" s="149"/>
      <c r="F63" s="149"/>
      <c r="G63" s="102"/>
      <c r="H63" s="103"/>
    </row>
    <row r="64" spans="2:8" ht="22.5" customHeight="1">
      <c r="B64" s="143"/>
      <c r="C64" s="104" t="s">
        <v>6</v>
      </c>
      <c r="D64" s="162" t="s">
        <v>83</v>
      </c>
      <c r="E64" s="163"/>
      <c r="F64" s="162" t="s">
        <v>38</v>
      </c>
      <c r="G64" s="164"/>
      <c r="H64" s="165"/>
    </row>
    <row r="65" spans="2:8" ht="36" customHeight="1">
      <c r="B65" s="105" t="s">
        <v>7</v>
      </c>
      <c r="C65" s="106" t="s">
        <v>57</v>
      </c>
      <c r="D65" s="171" t="s">
        <v>67</v>
      </c>
      <c r="E65" s="172"/>
      <c r="F65" s="173" t="s">
        <v>21</v>
      </c>
      <c r="G65" s="174"/>
      <c r="H65" s="175"/>
    </row>
    <row r="66" spans="2:8" ht="36" customHeight="1" thickBot="1">
      <c r="B66" s="107" t="s">
        <v>39</v>
      </c>
      <c r="C66" s="108" t="s">
        <v>58</v>
      </c>
      <c r="D66" s="176" t="s">
        <v>68</v>
      </c>
      <c r="E66" s="177"/>
      <c r="F66" s="178" t="s">
        <v>21</v>
      </c>
      <c r="G66" s="179"/>
      <c r="H66" s="180"/>
    </row>
    <row r="67" spans="2:8" ht="36" customHeight="1">
      <c r="B67" s="167" t="s">
        <v>52</v>
      </c>
      <c r="C67" s="131" t="s">
        <v>69</v>
      </c>
      <c r="D67" s="132"/>
      <c r="E67" s="132"/>
      <c r="F67" s="132"/>
      <c r="G67" s="109"/>
      <c r="H67" s="110"/>
    </row>
    <row r="68" spans="2:8" ht="22.5" customHeight="1">
      <c r="B68" s="168"/>
      <c r="C68" s="111" t="s">
        <v>53</v>
      </c>
      <c r="D68" s="169" t="s">
        <v>84</v>
      </c>
      <c r="E68" s="169"/>
      <c r="F68" s="162" t="s">
        <v>38</v>
      </c>
      <c r="G68" s="164"/>
      <c r="H68" s="165"/>
    </row>
    <row r="69" spans="2:8" ht="36" customHeight="1" thickBot="1">
      <c r="B69" s="112"/>
      <c r="C69" s="113" t="s">
        <v>55</v>
      </c>
      <c r="D69" s="141" t="s">
        <v>70</v>
      </c>
      <c r="E69" s="141"/>
      <c r="F69" s="129" t="s">
        <v>54</v>
      </c>
      <c r="G69" s="129"/>
      <c r="H69" s="130"/>
    </row>
    <row r="70" spans="2:8" ht="57.75" customHeight="1">
      <c r="B70" s="170" t="s">
        <v>87</v>
      </c>
      <c r="C70" s="170"/>
      <c r="D70" s="170"/>
      <c r="E70" s="170"/>
      <c r="F70" s="170"/>
      <c r="G70" s="170"/>
      <c r="H70" s="114"/>
    </row>
    <row r="71" ht="8.25" customHeight="1"/>
  </sheetData>
  <sheetProtection/>
  <mergeCells count="69">
    <mergeCell ref="B67:B68"/>
    <mergeCell ref="C67:F67"/>
    <mergeCell ref="D68:E68"/>
    <mergeCell ref="D64:E64"/>
    <mergeCell ref="F64:H64"/>
    <mergeCell ref="D66:E66"/>
    <mergeCell ref="F68:H68"/>
    <mergeCell ref="B70:G70"/>
    <mergeCell ref="D65:E65"/>
    <mergeCell ref="F65:H65"/>
    <mergeCell ref="D32:E32"/>
    <mergeCell ref="F32:H32"/>
    <mergeCell ref="D33:E33"/>
    <mergeCell ref="F33:H33"/>
    <mergeCell ref="B37:G37"/>
    <mergeCell ref="C58:F58"/>
    <mergeCell ref="F66:H66"/>
    <mergeCell ref="F26:H26"/>
    <mergeCell ref="C25:F25"/>
    <mergeCell ref="D27:E27"/>
    <mergeCell ref="D28:E28"/>
    <mergeCell ref="F50:H50"/>
    <mergeCell ref="B58:B59"/>
    <mergeCell ref="C30:F30"/>
    <mergeCell ref="B34:B35"/>
    <mergeCell ref="D35:E35"/>
    <mergeCell ref="F35:H35"/>
    <mergeCell ref="A1:F1"/>
    <mergeCell ref="F5:H5"/>
    <mergeCell ref="B7:C7"/>
    <mergeCell ref="B45:H45"/>
    <mergeCell ref="B46:H46"/>
    <mergeCell ref="B47:H47"/>
    <mergeCell ref="D31:E31"/>
    <mergeCell ref="F31:H31"/>
    <mergeCell ref="B25:B26"/>
    <mergeCell ref="D26:E26"/>
    <mergeCell ref="F16:H16"/>
    <mergeCell ref="D69:E69"/>
    <mergeCell ref="F69:H69"/>
    <mergeCell ref="D59:E59"/>
    <mergeCell ref="F59:H59"/>
    <mergeCell ref="F39:H39"/>
    <mergeCell ref="F28:H28"/>
    <mergeCell ref="D29:E29"/>
    <mergeCell ref="B44:H44"/>
    <mergeCell ref="F60:H60"/>
    <mergeCell ref="D60:E60"/>
    <mergeCell ref="D61:E61"/>
    <mergeCell ref="F61:H61"/>
    <mergeCell ref="B63:B64"/>
    <mergeCell ref="F62:H62"/>
    <mergeCell ref="D62:E62"/>
    <mergeCell ref="C63:F63"/>
    <mergeCell ref="F36:H36"/>
    <mergeCell ref="C34:F34"/>
    <mergeCell ref="F27:H27"/>
    <mergeCell ref="F29:H29"/>
    <mergeCell ref="B42:H42"/>
    <mergeCell ref="B43:H43"/>
    <mergeCell ref="B41:C41"/>
    <mergeCell ref="D36:E36"/>
    <mergeCell ref="B30:B31"/>
    <mergeCell ref="B9:H9"/>
    <mergeCell ref="B8:H8"/>
    <mergeCell ref="B10:H10"/>
    <mergeCell ref="B11:H11"/>
    <mergeCell ref="B12:H12"/>
    <mergeCell ref="B13:H13"/>
  </mergeCells>
  <printOptions horizontalCentered="1"/>
  <pageMargins left="0.35433070866141736" right="0.3937007874015748" top="0.5905511811023623" bottom="0.4330708661417323" header="0.3937007874015748" footer="0.5118110236220472"/>
  <pageSetup fitToHeight="2" horizontalDpi="600" verticalDpi="600" orientation="portrait" paperSize="9" scale="80" r:id="rId2"/>
  <rowBreaks count="1" manualBreakCount="1">
    <brk id="3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70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.125" style="5" customWidth="1"/>
    <col min="2" max="2" width="26.50390625" style="5" customWidth="1"/>
    <col min="3" max="3" width="28.50390625" style="5" customWidth="1"/>
    <col min="4" max="4" width="8.125" style="6" customWidth="1"/>
    <col min="5" max="5" width="17.375" style="5" customWidth="1"/>
    <col min="6" max="8" width="9.625" style="5" customWidth="1"/>
    <col min="9" max="16384" width="9.00390625" style="5" customWidth="1"/>
  </cols>
  <sheetData>
    <row r="1" spans="1:8" s="2" customFormat="1" ht="56.25" customHeight="1">
      <c r="A1" s="158" t="s">
        <v>95</v>
      </c>
      <c r="B1" s="159"/>
      <c r="C1" s="159"/>
      <c r="D1" s="159"/>
      <c r="E1" s="159"/>
      <c r="F1" s="159"/>
      <c r="G1" s="1"/>
      <c r="H1" s="122">
        <v>45383</v>
      </c>
    </row>
    <row r="2" s="2" customFormat="1" ht="8.25" customHeight="1">
      <c r="H2" s="3"/>
    </row>
    <row r="3" ht="105" customHeight="1">
      <c r="A3" s="4" t="s">
        <v>0</v>
      </c>
    </row>
    <row r="4" ht="8.25" customHeight="1" thickBot="1">
      <c r="A4" s="4"/>
    </row>
    <row r="5" spans="2:8" ht="24">
      <c r="B5" s="17"/>
      <c r="C5" s="18"/>
      <c r="D5" s="19" t="s">
        <v>12</v>
      </c>
      <c r="E5" s="20" t="s">
        <v>13</v>
      </c>
      <c r="F5" s="150" t="s">
        <v>14</v>
      </c>
      <c r="G5" s="151"/>
      <c r="H5" s="152"/>
    </row>
    <row r="6" spans="2:8" ht="17.25" customHeight="1" thickBot="1">
      <c r="B6" s="21"/>
      <c r="C6" s="22"/>
      <c r="D6" s="23" t="s">
        <v>15</v>
      </c>
      <c r="E6" s="24" t="s">
        <v>16</v>
      </c>
      <c r="F6" s="25" t="s">
        <v>17</v>
      </c>
      <c r="G6" s="26" t="s">
        <v>18</v>
      </c>
      <c r="H6" s="31" t="s">
        <v>27</v>
      </c>
    </row>
    <row r="7" spans="2:8" s="7" customFormat="1" ht="30" customHeight="1" thickBot="1" thickTop="1">
      <c r="B7" s="160" t="s">
        <v>1</v>
      </c>
      <c r="C7" s="161"/>
      <c r="D7" s="32">
        <v>1266</v>
      </c>
      <c r="E7" s="27">
        <f>ROUNDDOWN(D7*10.7,0)</f>
        <v>13546</v>
      </c>
      <c r="F7" s="28">
        <f>ROUNDUP(E7*10%,0)</f>
        <v>1355</v>
      </c>
      <c r="G7" s="29">
        <f>ROUNDUP(E7*20%,0)</f>
        <v>2710</v>
      </c>
      <c r="H7" s="30">
        <f>ROUNDUP(E7*30%,0)</f>
        <v>4064</v>
      </c>
    </row>
    <row r="8" spans="2:8" s="16" customFormat="1" ht="14.25" customHeight="1">
      <c r="B8" s="124" t="s">
        <v>76</v>
      </c>
      <c r="C8" s="124"/>
      <c r="D8" s="124"/>
      <c r="E8" s="124"/>
      <c r="F8" s="124"/>
      <c r="G8" s="124"/>
      <c r="H8" s="124"/>
    </row>
    <row r="9" spans="2:8" s="16" customFormat="1" ht="14.25" customHeight="1">
      <c r="B9" s="124" t="s">
        <v>75</v>
      </c>
      <c r="C9" s="124"/>
      <c r="D9" s="124"/>
      <c r="E9" s="124"/>
      <c r="F9" s="124"/>
      <c r="G9" s="124"/>
      <c r="H9" s="124"/>
    </row>
    <row r="10" spans="2:8" s="8" customFormat="1" ht="14.25" customHeight="1">
      <c r="B10" s="125" t="s">
        <v>77</v>
      </c>
      <c r="C10" s="125"/>
      <c r="D10" s="125"/>
      <c r="E10" s="125"/>
      <c r="F10" s="125"/>
      <c r="G10" s="125"/>
      <c r="H10" s="125"/>
    </row>
    <row r="11" spans="2:8" s="8" customFormat="1" ht="14.25" customHeight="1">
      <c r="B11" s="126" t="s">
        <v>78</v>
      </c>
      <c r="C11" s="126"/>
      <c r="D11" s="126"/>
      <c r="E11" s="126"/>
      <c r="F11" s="126"/>
      <c r="G11" s="126"/>
      <c r="H11" s="126"/>
    </row>
    <row r="12" spans="2:8" s="8" customFormat="1" ht="14.25" customHeight="1">
      <c r="B12" s="127" t="s">
        <v>79</v>
      </c>
      <c r="C12" s="128"/>
      <c r="D12" s="128"/>
      <c r="E12" s="128"/>
      <c r="F12" s="128"/>
      <c r="G12" s="128"/>
      <c r="H12" s="128"/>
    </row>
    <row r="13" spans="2:8" s="16" customFormat="1" ht="14.25" customHeight="1">
      <c r="B13" s="127" t="s">
        <v>80</v>
      </c>
      <c r="C13" s="127"/>
      <c r="D13" s="127"/>
      <c r="E13" s="127"/>
      <c r="F13" s="127"/>
      <c r="G13" s="127"/>
      <c r="H13" s="127"/>
    </row>
    <row r="14" s="8" customFormat="1" ht="10.5" customHeight="1">
      <c r="B14" s="9"/>
    </row>
    <row r="15" s="10" customFormat="1" ht="15" customHeight="1" thickBot="1">
      <c r="B15" s="10" t="s">
        <v>2</v>
      </c>
    </row>
    <row r="16" spans="2:8" ht="24">
      <c r="B16" s="17"/>
      <c r="C16" s="18"/>
      <c r="D16" s="19" t="s">
        <v>12</v>
      </c>
      <c r="E16" s="20" t="s">
        <v>13</v>
      </c>
      <c r="F16" s="150" t="s">
        <v>14</v>
      </c>
      <c r="G16" s="151"/>
      <c r="H16" s="152"/>
    </row>
    <row r="17" spans="2:8" ht="17.25" customHeight="1" thickBot="1">
      <c r="B17" s="21"/>
      <c r="C17" s="22"/>
      <c r="D17" s="23" t="s">
        <v>19</v>
      </c>
      <c r="E17" s="24" t="s">
        <v>20</v>
      </c>
      <c r="F17" s="25" t="s">
        <v>17</v>
      </c>
      <c r="G17" s="26" t="s">
        <v>18</v>
      </c>
      <c r="H17" s="33" t="s">
        <v>27</v>
      </c>
    </row>
    <row r="18" spans="2:8" ht="24.75" customHeight="1" thickBot="1" thickTop="1">
      <c r="B18" s="44" t="s">
        <v>41</v>
      </c>
      <c r="C18" s="45" t="s">
        <v>42</v>
      </c>
      <c r="D18" s="46" t="s">
        <v>47</v>
      </c>
      <c r="E18" s="68">
        <f aca="true" t="shared" si="0" ref="E18:E24">ROUNDDOWN(D18*10.7,0)</f>
        <v>2140</v>
      </c>
      <c r="F18" s="69">
        <f aca="true" t="shared" si="1" ref="F18:F24">ROUNDUP(E18*10%,0)</f>
        <v>214</v>
      </c>
      <c r="G18" s="70">
        <f aca="true" t="shared" si="2" ref="G18:G24">ROUNDUP(E18*20%,0)</f>
        <v>428</v>
      </c>
      <c r="H18" s="71">
        <f aca="true" t="shared" si="3" ref="H18:H24">ROUNDUP(E18*30%,0)</f>
        <v>642</v>
      </c>
    </row>
    <row r="19" spans="2:8" ht="24.75" customHeight="1">
      <c r="B19" s="51" t="s">
        <v>43</v>
      </c>
      <c r="C19" s="52" t="s">
        <v>45</v>
      </c>
      <c r="D19" s="46" t="s">
        <v>46</v>
      </c>
      <c r="E19" s="47">
        <f t="shared" si="0"/>
        <v>32</v>
      </c>
      <c r="F19" s="48">
        <f t="shared" si="1"/>
        <v>4</v>
      </c>
      <c r="G19" s="49">
        <f t="shared" si="2"/>
        <v>7</v>
      </c>
      <c r="H19" s="50">
        <f t="shared" si="3"/>
        <v>10</v>
      </c>
    </row>
    <row r="20" spans="2:8" ht="24.75" customHeight="1" thickBot="1">
      <c r="B20" s="53" t="s">
        <v>44</v>
      </c>
      <c r="C20" s="54" t="s">
        <v>45</v>
      </c>
      <c r="D20" s="55" t="s">
        <v>65</v>
      </c>
      <c r="E20" s="72">
        <f t="shared" si="0"/>
        <v>42</v>
      </c>
      <c r="F20" s="65">
        <f t="shared" si="1"/>
        <v>5</v>
      </c>
      <c r="G20" s="66">
        <f t="shared" si="2"/>
        <v>9</v>
      </c>
      <c r="H20" s="67">
        <f t="shared" si="3"/>
        <v>13</v>
      </c>
    </row>
    <row r="21" spans="2:8" ht="24.75" customHeight="1" thickBot="1">
      <c r="B21" s="88" t="s">
        <v>63</v>
      </c>
      <c r="C21" s="89" t="s">
        <v>71</v>
      </c>
      <c r="D21" s="90" t="s">
        <v>64</v>
      </c>
      <c r="E21" s="91">
        <f>ROUNDDOWN(D21*10.7,0)</f>
        <v>684</v>
      </c>
      <c r="F21" s="92">
        <f>ROUNDUP(E21*10%,0)</f>
        <v>69</v>
      </c>
      <c r="G21" s="93">
        <f>ROUNDUP(E21*20%,0)</f>
        <v>137</v>
      </c>
      <c r="H21" s="94">
        <f>ROUNDUP(E21*30%,0)</f>
        <v>206</v>
      </c>
    </row>
    <row r="22" spans="2:8" ht="24.75" customHeight="1">
      <c r="B22" s="60" t="s">
        <v>48</v>
      </c>
      <c r="C22" s="52" t="s">
        <v>1</v>
      </c>
      <c r="D22" s="46" t="s">
        <v>50</v>
      </c>
      <c r="E22" s="56">
        <f t="shared" si="0"/>
        <v>470</v>
      </c>
      <c r="F22" s="57">
        <f t="shared" si="1"/>
        <v>47</v>
      </c>
      <c r="G22" s="58">
        <f t="shared" si="2"/>
        <v>94</v>
      </c>
      <c r="H22" s="59">
        <f t="shared" si="3"/>
        <v>141</v>
      </c>
    </row>
    <row r="23" spans="2:8" s="7" customFormat="1" ht="24.75" customHeight="1">
      <c r="B23" s="41" t="s">
        <v>60</v>
      </c>
      <c r="C23" s="61" t="s">
        <v>1</v>
      </c>
      <c r="D23" s="55" t="s">
        <v>3</v>
      </c>
      <c r="E23" s="56">
        <f t="shared" si="0"/>
        <v>385</v>
      </c>
      <c r="F23" s="57">
        <f t="shared" si="1"/>
        <v>39</v>
      </c>
      <c r="G23" s="58">
        <f t="shared" si="2"/>
        <v>77</v>
      </c>
      <c r="H23" s="59">
        <f t="shared" si="3"/>
        <v>116</v>
      </c>
    </row>
    <row r="24" spans="2:8" s="7" customFormat="1" ht="24.75" customHeight="1" thickBot="1">
      <c r="B24" s="42" t="s">
        <v>61</v>
      </c>
      <c r="C24" s="62" t="s">
        <v>1</v>
      </c>
      <c r="D24" s="63" t="s">
        <v>49</v>
      </c>
      <c r="E24" s="64">
        <f t="shared" si="0"/>
        <v>128</v>
      </c>
      <c r="F24" s="65">
        <f t="shared" si="1"/>
        <v>13</v>
      </c>
      <c r="G24" s="66">
        <f t="shared" si="2"/>
        <v>26</v>
      </c>
      <c r="H24" s="67">
        <f t="shared" si="3"/>
        <v>39</v>
      </c>
    </row>
    <row r="25" spans="2:8" s="10" customFormat="1" ht="31.5" customHeight="1">
      <c r="B25" s="142" t="s">
        <v>4</v>
      </c>
      <c r="C25" s="149" t="s">
        <v>5</v>
      </c>
      <c r="D25" s="149"/>
      <c r="E25" s="149"/>
      <c r="F25" s="149"/>
      <c r="G25" s="102"/>
      <c r="H25" s="103"/>
    </row>
    <row r="26" spans="2:8" s="10" customFormat="1" ht="22.5" customHeight="1">
      <c r="B26" s="143"/>
      <c r="C26" s="116" t="s">
        <v>6</v>
      </c>
      <c r="D26" s="184" t="s">
        <v>83</v>
      </c>
      <c r="E26" s="187"/>
      <c r="F26" s="184" t="s">
        <v>56</v>
      </c>
      <c r="G26" s="185"/>
      <c r="H26" s="186"/>
    </row>
    <row r="27" spans="2:8" s="10" customFormat="1" ht="36" customHeight="1">
      <c r="B27" s="117" t="s">
        <v>7</v>
      </c>
      <c r="C27" s="118" t="s">
        <v>32</v>
      </c>
      <c r="D27" s="193" t="s">
        <v>72</v>
      </c>
      <c r="E27" s="194"/>
      <c r="F27" s="196" t="s">
        <v>21</v>
      </c>
      <c r="G27" s="197"/>
      <c r="H27" s="198"/>
    </row>
    <row r="28" spans="2:8" s="10" customFormat="1" ht="36" customHeight="1">
      <c r="B28" s="119" t="s">
        <v>8</v>
      </c>
      <c r="C28" s="118" t="s">
        <v>33</v>
      </c>
      <c r="D28" s="188" t="s">
        <v>73</v>
      </c>
      <c r="E28" s="195"/>
      <c r="F28" s="190" t="s">
        <v>21</v>
      </c>
      <c r="G28" s="191"/>
      <c r="H28" s="192"/>
    </row>
    <row r="29" spans="2:8" s="10" customFormat="1" ht="36" customHeight="1" thickBot="1">
      <c r="B29" s="120" t="s">
        <v>9</v>
      </c>
      <c r="C29" s="118" t="s">
        <v>34</v>
      </c>
      <c r="D29" s="188" t="s">
        <v>74</v>
      </c>
      <c r="E29" s="189"/>
      <c r="F29" s="190" t="s">
        <v>21</v>
      </c>
      <c r="G29" s="191"/>
      <c r="H29" s="192"/>
    </row>
    <row r="30" spans="2:8" s="10" customFormat="1" ht="31.5" customHeight="1">
      <c r="B30" s="142" t="s">
        <v>40</v>
      </c>
      <c r="C30" s="149" t="s">
        <v>5</v>
      </c>
      <c r="D30" s="149"/>
      <c r="E30" s="149"/>
      <c r="F30" s="149"/>
      <c r="G30" s="102"/>
      <c r="H30" s="103"/>
    </row>
    <row r="31" spans="2:8" ht="22.5" customHeight="1">
      <c r="B31" s="143"/>
      <c r="C31" s="104" t="s">
        <v>6</v>
      </c>
      <c r="D31" s="162" t="s">
        <v>83</v>
      </c>
      <c r="E31" s="163"/>
      <c r="F31" s="162" t="s">
        <v>38</v>
      </c>
      <c r="G31" s="164"/>
      <c r="H31" s="165"/>
    </row>
    <row r="32" spans="2:8" ht="36" customHeight="1">
      <c r="B32" s="105" t="s">
        <v>7</v>
      </c>
      <c r="C32" s="106" t="s">
        <v>57</v>
      </c>
      <c r="D32" s="171" t="s">
        <v>67</v>
      </c>
      <c r="E32" s="172"/>
      <c r="F32" s="173" t="s">
        <v>21</v>
      </c>
      <c r="G32" s="174"/>
      <c r="H32" s="175"/>
    </row>
    <row r="33" spans="2:8" ht="36" customHeight="1" thickBot="1">
      <c r="B33" s="107" t="s">
        <v>39</v>
      </c>
      <c r="C33" s="108" t="s">
        <v>58</v>
      </c>
      <c r="D33" s="176" t="s">
        <v>68</v>
      </c>
      <c r="E33" s="177"/>
      <c r="F33" s="178" t="s">
        <v>21</v>
      </c>
      <c r="G33" s="179"/>
      <c r="H33" s="180"/>
    </row>
    <row r="34" spans="2:8" ht="36" customHeight="1">
      <c r="B34" s="167" t="s">
        <v>52</v>
      </c>
      <c r="C34" s="131" t="s">
        <v>69</v>
      </c>
      <c r="D34" s="132"/>
      <c r="E34" s="132"/>
      <c r="F34" s="132"/>
      <c r="G34" s="109"/>
      <c r="H34" s="110"/>
    </row>
    <row r="35" spans="2:8" ht="22.5" customHeight="1">
      <c r="B35" s="168"/>
      <c r="C35" s="111" t="s">
        <v>53</v>
      </c>
      <c r="D35" s="169" t="s">
        <v>84</v>
      </c>
      <c r="E35" s="169"/>
      <c r="F35" s="162" t="s">
        <v>38</v>
      </c>
      <c r="G35" s="164"/>
      <c r="H35" s="165"/>
    </row>
    <row r="36" spans="2:8" ht="36" customHeight="1" thickBot="1">
      <c r="B36" s="112"/>
      <c r="C36" s="113" t="s">
        <v>55</v>
      </c>
      <c r="D36" s="141" t="s">
        <v>70</v>
      </c>
      <c r="E36" s="141"/>
      <c r="F36" s="129" t="s">
        <v>54</v>
      </c>
      <c r="G36" s="129"/>
      <c r="H36" s="130"/>
    </row>
    <row r="37" spans="2:8" ht="57.75" customHeight="1">
      <c r="B37" s="170" t="s">
        <v>85</v>
      </c>
      <c r="C37" s="170"/>
      <c r="D37" s="170"/>
      <c r="E37" s="170"/>
      <c r="F37" s="170"/>
      <c r="G37" s="170"/>
      <c r="H37" s="114"/>
    </row>
    <row r="38" ht="106.5" customHeight="1" thickBot="1">
      <c r="A38" s="4" t="s">
        <v>10</v>
      </c>
    </row>
    <row r="39" spans="2:8" ht="24">
      <c r="B39" s="17"/>
      <c r="C39" s="18"/>
      <c r="D39" s="19" t="s">
        <v>12</v>
      </c>
      <c r="E39" s="20" t="s">
        <v>13</v>
      </c>
      <c r="F39" s="181" t="s">
        <v>14</v>
      </c>
      <c r="G39" s="182"/>
      <c r="H39" s="183"/>
    </row>
    <row r="40" spans="2:8" ht="17.25" customHeight="1" thickBot="1">
      <c r="B40" s="21"/>
      <c r="C40" s="22"/>
      <c r="D40" s="23" t="s">
        <v>19</v>
      </c>
      <c r="E40" s="24" t="s">
        <v>20</v>
      </c>
      <c r="F40" s="25" t="s">
        <v>17</v>
      </c>
      <c r="G40" s="26" t="s">
        <v>18</v>
      </c>
      <c r="H40" s="33" t="s">
        <v>27</v>
      </c>
    </row>
    <row r="41" spans="2:8" s="11" customFormat="1" ht="27" customHeight="1" thickBot="1" thickTop="1">
      <c r="B41" s="139" t="s">
        <v>1</v>
      </c>
      <c r="C41" s="140"/>
      <c r="D41" s="34">
        <v>856</v>
      </c>
      <c r="E41" s="35">
        <f>ROUNDDOWN(D41*10.7,0)</f>
        <v>9159</v>
      </c>
      <c r="F41" s="36">
        <f>ROUNDUP(E41*10%,0)</f>
        <v>916</v>
      </c>
      <c r="G41" s="29">
        <f>ROUNDUP(E41*20%,0)</f>
        <v>1832</v>
      </c>
      <c r="H41" s="30">
        <f>ROUNDUP(E41*30%,0)</f>
        <v>2748</v>
      </c>
    </row>
    <row r="42" spans="2:8" s="16" customFormat="1" ht="14.25" customHeight="1">
      <c r="B42" s="124" t="s">
        <v>76</v>
      </c>
      <c r="C42" s="124"/>
      <c r="D42" s="124"/>
      <c r="E42" s="124"/>
      <c r="F42" s="124"/>
      <c r="G42" s="124"/>
      <c r="H42" s="124"/>
    </row>
    <row r="43" spans="2:8" s="16" customFormat="1" ht="14.25" customHeight="1">
      <c r="B43" s="124" t="s">
        <v>75</v>
      </c>
      <c r="C43" s="124"/>
      <c r="D43" s="124"/>
      <c r="E43" s="124"/>
      <c r="F43" s="124"/>
      <c r="G43" s="124"/>
      <c r="H43" s="124"/>
    </row>
    <row r="44" spans="2:8" s="8" customFormat="1" ht="14.25" customHeight="1">
      <c r="B44" s="157" t="s">
        <v>86</v>
      </c>
      <c r="C44" s="125"/>
      <c r="D44" s="125"/>
      <c r="E44" s="125"/>
      <c r="F44" s="125"/>
      <c r="G44" s="125"/>
      <c r="H44" s="125"/>
    </row>
    <row r="45" spans="2:8" s="8" customFormat="1" ht="14.25" customHeight="1">
      <c r="B45" s="126" t="s">
        <v>78</v>
      </c>
      <c r="C45" s="126"/>
      <c r="D45" s="126"/>
      <c r="E45" s="126"/>
      <c r="F45" s="126"/>
      <c r="G45" s="126"/>
      <c r="H45" s="126"/>
    </row>
    <row r="46" spans="2:8" s="8" customFormat="1" ht="14.25" customHeight="1">
      <c r="B46" s="127" t="s">
        <v>79</v>
      </c>
      <c r="C46" s="128"/>
      <c r="D46" s="128"/>
      <c r="E46" s="128"/>
      <c r="F46" s="128"/>
      <c r="G46" s="128"/>
      <c r="H46" s="128"/>
    </row>
    <row r="47" spans="2:8" s="16" customFormat="1" ht="14.25" customHeight="1">
      <c r="B47" s="127" t="s">
        <v>80</v>
      </c>
      <c r="C47" s="127"/>
      <c r="D47" s="127"/>
      <c r="E47" s="127"/>
      <c r="F47" s="127"/>
      <c r="G47" s="127"/>
      <c r="H47" s="127"/>
    </row>
    <row r="48" spans="2:8" s="16" customFormat="1" ht="14.25" customHeight="1">
      <c r="B48" s="123"/>
      <c r="C48" s="123"/>
      <c r="D48" s="123"/>
      <c r="E48" s="123"/>
      <c r="F48" s="123"/>
      <c r="G48" s="123"/>
      <c r="H48" s="123"/>
    </row>
    <row r="49" spans="2:7" s="13" customFormat="1" ht="18.75" customHeight="1" thickBot="1">
      <c r="B49" s="14" t="s">
        <v>2</v>
      </c>
      <c r="C49" s="15"/>
      <c r="D49" s="15"/>
      <c r="E49" s="15"/>
      <c r="F49" s="15"/>
      <c r="G49" s="15"/>
    </row>
    <row r="50" spans="2:8" ht="24">
      <c r="B50" s="17"/>
      <c r="C50" s="18"/>
      <c r="D50" s="19" t="s">
        <v>12</v>
      </c>
      <c r="E50" s="20" t="s">
        <v>13</v>
      </c>
      <c r="F50" s="150" t="s">
        <v>14</v>
      </c>
      <c r="G50" s="151"/>
      <c r="H50" s="152"/>
    </row>
    <row r="51" spans="2:8" ht="17.25" customHeight="1" thickBot="1">
      <c r="B51" s="21"/>
      <c r="C51" s="22"/>
      <c r="D51" s="23" t="s">
        <v>19</v>
      </c>
      <c r="E51" s="24" t="s">
        <v>20</v>
      </c>
      <c r="F51" s="25" t="s">
        <v>17</v>
      </c>
      <c r="G51" s="26" t="s">
        <v>18</v>
      </c>
      <c r="H51" s="31" t="s">
        <v>27</v>
      </c>
    </row>
    <row r="52" spans="2:8" ht="24.75" customHeight="1" thickBot="1" thickTop="1">
      <c r="B52" s="44" t="s">
        <v>41</v>
      </c>
      <c r="C52" s="45" t="s">
        <v>42</v>
      </c>
      <c r="D52" s="46" t="s">
        <v>47</v>
      </c>
      <c r="E52" s="68">
        <f aca="true" t="shared" si="4" ref="E52:E57">ROUNDDOWN(D52*10.7,0)</f>
        <v>2140</v>
      </c>
      <c r="F52" s="69">
        <f aca="true" t="shared" si="5" ref="F52:F57">ROUNDUP(E52*10%,0)</f>
        <v>214</v>
      </c>
      <c r="G52" s="70">
        <f aca="true" t="shared" si="6" ref="G52:G57">ROUNDUP(E52*20%,0)</f>
        <v>428</v>
      </c>
      <c r="H52" s="71">
        <f aca="true" t="shared" si="7" ref="H52:H57">ROUNDUP(E52*30%,0)</f>
        <v>642</v>
      </c>
    </row>
    <row r="53" spans="2:8" ht="24.75" customHeight="1">
      <c r="B53" s="51" t="s">
        <v>43</v>
      </c>
      <c r="C53" s="52" t="s">
        <v>45</v>
      </c>
      <c r="D53" s="46" t="s">
        <v>46</v>
      </c>
      <c r="E53" s="47">
        <f t="shared" si="4"/>
        <v>32</v>
      </c>
      <c r="F53" s="48">
        <f t="shared" si="5"/>
        <v>4</v>
      </c>
      <c r="G53" s="49">
        <f t="shared" si="6"/>
        <v>7</v>
      </c>
      <c r="H53" s="50">
        <f t="shared" si="7"/>
        <v>10</v>
      </c>
    </row>
    <row r="54" spans="2:8" ht="24.75" customHeight="1" thickBot="1">
      <c r="B54" s="53" t="s">
        <v>44</v>
      </c>
      <c r="C54" s="54" t="s">
        <v>45</v>
      </c>
      <c r="D54" s="55" t="s">
        <v>65</v>
      </c>
      <c r="E54" s="73">
        <f t="shared" si="4"/>
        <v>42</v>
      </c>
      <c r="F54" s="74">
        <f t="shared" si="5"/>
        <v>5</v>
      </c>
      <c r="G54" s="75">
        <f t="shared" si="6"/>
        <v>9</v>
      </c>
      <c r="H54" s="76">
        <f t="shared" si="7"/>
        <v>13</v>
      </c>
    </row>
    <row r="55" spans="2:8" ht="24.75" customHeight="1">
      <c r="B55" s="60" t="s">
        <v>48</v>
      </c>
      <c r="C55" s="52" t="s">
        <v>1</v>
      </c>
      <c r="D55" s="46" t="s">
        <v>50</v>
      </c>
      <c r="E55" s="47">
        <f t="shared" si="4"/>
        <v>470</v>
      </c>
      <c r="F55" s="48">
        <f t="shared" si="5"/>
        <v>47</v>
      </c>
      <c r="G55" s="49">
        <f t="shared" si="6"/>
        <v>94</v>
      </c>
      <c r="H55" s="50">
        <f t="shared" si="7"/>
        <v>141</v>
      </c>
    </row>
    <row r="56" spans="2:8" s="11" customFormat="1" ht="24.75" customHeight="1">
      <c r="B56" s="41" t="s">
        <v>60</v>
      </c>
      <c r="C56" s="61" t="s">
        <v>1</v>
      </c>
      <c r="D56" s="55" t="s">
        <v>3</v>
      </c>
      <c r="E56" s="56">
        <f t="shared" si="4"/>
        <v>385</v>
      </c>
      <c r="F56" s="57">
        <f t="shared" si="5"/>
        <v>39</v>
      </c>
      <c r="G56" s="58">
        <f t="shared" si="6"/>
        <v>77</v>
      </c>
      <c r="H56" s="59">
        <f t="shared" si="7"/>
        <v>116</v>
      </c>
    </row>
    <row r="57" spans="2:8" s="11" customFormat="1" ht="24.75" customHeight="1" thickBot="1">
      <c r="B57" s="42" t="s">
        <v>61</v>
      </c>
      <c r="C57" s="62" t="s">
        <v>1</v>
      </c>
      <c r="D57" s="63" t="s">
        <v>49</v>
      </c>
      <c r="E57" s="64">
        <f t="shared" si="4"/>
        <v>128</v>
      </c>
      <c r="F57" s="65">
        <f t="shared" si="5"/>
        <v>13</v>
      </c>
      <c r="G57" s="66">
        <f t="shared" si="6"/>
        <v>26</v>
      </c>
      <c r="H57" s="67">
        <f t="shared" si="7"/>
        <v>39</v>
      </c>
    </row>
    <row r="58" spans="2:8" ht="36.75" customHeight="1">
      <c r="B58" s="142" t="s">
        <v>4</v>
      </c>
      <c r="C58" s="149" t="s">
        <v>11</v>
      </c>
      <c r="D58" s="149"/>
      <c r="E58" s="149"/>
      <c r="F58" s="149"/>
      <c r="G58" s="102"/>
      <c r="H58" s="103"/>
    </row>
    <row r="59" spans="2:8" ht="22.5" customHeight="1">
      <c r="B59" s="143"/>
      <c r="C59" s="116" t="s">
        <v>6</v>
      </c>
      <c r="D59" s="184" t="s">
        <v>83</v>
      </c>
      <c r="E59" s="187"/>
      <c r="F59" s="184" t="s">
        <v>56</v>
      </c>
      <c r="G59" s="185"/>
      <c r="H59" s="186"/>
    </row>
    <row r="60" spans="2:8" ht="36" customHeight="1">
      <c r="B60" s="98" t="s">
        <v>7</v>
      </c>
      <c r="C60" s="99" t="s">
        <v>32</v>
      </c>
      <c r="D60" s="144" t="s">
        <v>35</v>
      </c>
      <c r="E60" s="145"/>
      <c r="F60" s="133" t="s">
        <v>21</v>
      </c>
      <c r="G60" s="134"/>
      <c r="H60" s="135"/>
    </row>
    <row r="61" spans="2:8" ht="36" customHeight="1">
      <c r="B61" s="100" t="s">
        <v>8</v>
      </c>
      <c r="C61" s="99" t="s">
        <v>33</v>
      </c>
      <c r="D61" s="146" t="s">
        <v>36</v>
      </c>
      <c r="E61" s="147"/>
      <c r="F61" s="136" t="s">
        <v>21</v>
      </c>
      <c r="G61" s="137"/>
      <c r="H61" s="138"/>
    </row>
    <row r="62" spans="2:8" ht="36" customHeight="1" thickBot="1">
      <c r="B62" s="120" t="s">
        <v>9</v>
      </c>
      <c r="C62" s="118" t="s">
        <v>34</v>
      </c>
      <c r="D62" s="188" t="s">
        <v>74</v>
      </c>
      <c r="E62" s="189"/>
      <c r="F62" s="190" t="s">
        <v>21</v>
      </c>
      <c r="G62" s="191"/>
      <c r="H62" s="192"/>
    </row>
    <row r="63" spans="2:8" s="10" customFormat="1" ht="31.5" customHeight="1">
      <c r="B63" s="142" t="s">
        <v>40</v>
      </c>
      <c r="C63" s="149" t="s">
        <v>5</v>
      </c>
      <c r="D63" s="149"/>
      <c r="E63" s="149"/>
      <c r="F63" s="149"/>
      <c r="G63" s="102"/>
      <c r="H63" s="103"/>
    </row>
    <row r="64" spans="2:8" ht="22.5" customHeight="1">
      <c r="B64" s="143"/>
      <c r="C64" s="104" t="s">
        <v>6</v>
      </c>
      <c r="D64" s="162" t="s">
        <v>83</v>
      </c>
      <c r="E64" s="163"/>
      <c r="F64" s="162" t="s">
        <v>38</v>
      </c>
      <c r="G64" s="164"/>
      <c r="H64" s="165"/>
    </row>
    <row r="65" spans="2:8" ht="36" customHeight="1">
      <c r="B65" s="105" t="s">
        <v>7</v>
      </c>
      <c r="C65" s="106" t="s">
        <v>57</v>
      </c>
      <c r="D65" s="171" t="s">
        <v>67</v>
      </c>
      <c r="E65" s="172"/>
      <c r="F65" s="173" t="s">
        <v>21</v>
      </c>
      <c r="G65" s="174"/>
      <c r="H65" s="175"/>
    </row>
    <row r="66" spans="2:8" ht="36" customHeight="1" thickBot="1">
      <c r="B66" s="107" t="s">
        <v>39</v>
      </c>
      <c r="C66" s="108" t="s">
        <v>58</v>
      </c>
      <c r="D66" s="176" t="s">
        <v>68</v>
      </c>
      <c r="E66" s="177"/>
      <c r="F66" s="178" t="s">
        <v>21</v>
      </c>
      <c r="G66" s="179"/>
      <c r="H66" s="180"/>
    </row>
    <row r="67" spans="2:8" ht="36" customHeight="1">
      <c r="B67" s="167" t="s">
        <v>52</v>
      </c>
      <c r="C67" s="131" t="s">
        <v>69</v>
      </c>
      <c r="D67" s="132"/>
      <c r="E67" s="132"/>
      <c r="F67" s="132"/>
      <c r="G67" s="109"/>
      <c r="H67" s="110"/>
    </row>
    <row r="68" spans="2:8" ht="22.5" customHeight="1">
      <c r="B68" s="168"/>
      <c r="C68" s="111" t="s">
        <v>53</v>
      </c>
      <c r="D68" s="169" t="s">
        <v>84</v>
      </c>
      <c r="E68" s="169"/>
      <c r="F68" s="162" t="s">
        <v>38</v>
      </c>
      <c r="G68" s="164"/>
      <c r="H68" s="165"/>
    </row>
    <row r="69" spans="2:8" ht="36" customHeight="1" thickBot="1">
      <c r="B69" s="112"/>
      <c r="C69" s="113" t="s">
        <v>55</v>
      </c>
      <c r="D69" s="141" t="s">
        <v>70</v>
      </c>
      <c r="E69" s="141"/>
      <c r="F69" s="129" t="s">
        <v>54</v>
      </c>
      <c r="G69" s="129"/>
      <c r="H69" s="130"/>
    </row>
    <row r="70" spans="2:8" ht="57.75" customHeight="1">
      <c r="B70" s="170" t="s">
        <v>88</v>
      </c>
      <c r="C70" s="170"/>
      <c r="D70" s="170"/>
      <c r="E70" s="170"/>
      <c r="F70" s="170"/>
      <c r="G70" s="170"/>
      <c r="H70" s="114"/>
    </row>
    <row r="71" ht="8.25" customHeight="1"/>
  </sheetData>
  <sheetProtection/>
  <mergeCells count="69">
    <mergeCell ref="B9:H9"/>
    <mergeCell ref="B41:C41"/>
    <mergeCell ref="B30:B31"/>
    <mergeCell ref="F27:H27"/>
    <mergeCell ref="F28:H28"/>
    <mergeCell ref="F29:H29"/>
    <mergeCell ref="D29:E29"/>
    <mergeCell ref="B70:G70"/>
    <mergeCell ref="A1:F1"/>
    <mergeCell ref="B7:C7"/>
    <mergeCell ref="F5:H5"/>
    <mergeCell ref="B25:B26"/>
    <mergeCell ref="C25:F25"/>
    <mergeCell ref="D26:E26"/>
    <mergeCell ref="C30:F30"/>
    <mergeCell ref="D31:E31"/>
    <mergeCell ref="B8:H8"/>
    <mergeCell ref="F31:H31"/>
    <mergeCell ref="D32:E32"/>
    <mergeCell ref="F32:H32"/>
    <mergeCell ref="D27:E27"/>
    <mergeCell ref="D28:E28"/>
    <mergeCell ref="D68:E68"/>
    <mergeCell ref="D65:E65"/>
    <mergeCell ref="F65:H65"/>
    <mergeCell ref="B67:B68"/>
    <mergeCell ref="C67:F67"/>
    <mergeCell ref="F68:H68"/>
    <mergeCell ref="F16:H16"/>
    <mergeCell ref="F26:H26"/>
    <mergeCell ref="D59:E59"/>
    <mergeCell ref="F36:H36"/>
    <mergeCell ref="D61:E61"/>
    <mergeCell ref="B46:H46"/>
    <mergeCell ref="B47:H47"/>
    <mergeCell ref="F50:H50"/>
    <mergeCell ref="F59:H59"/>
    <mergeCell ref="F60:H60"/>
    <mergeCell ref="B63:B64"/>
    <mergeCell ref="C63:F63"/>
    <mergeCell ref="D62:E62"/>
    <mergeCell ref="F62:H62"/>
    <mergeCell ref="B34:B35"/>
    <mergeCell ref="C34:F34"/>
    <mergeCell ref="D35:E35"/>
    <mergeCell ref="F35:H35"/>
    <mergeCell ref="D36:E36"/>
    <mergeCell ref="D33:E33"/>
    <mergeCell ref="F33:H33"/>
    <mergeCell ref="D66:E66"/>
    <mergeCell ref="B42:H42"/>
    <mergeCell ref="F61:H61"/>
    <mergeCell ref="D60:E60"/>
    <mergeCell ref="B58:B59"/>
    <mergeCell ref="D69:E69"/>
    <mergeCell ref="F69:H69"/>
    <mergeCell ref="D64:E64"/>
    <mergeCell ref="F64:H64"/>
    <mergeCell ref="B45:H45"/>
    <mergeCell ref="B43:H43"/>
    <mergeCell ref="B44:H44"/>
    <mergeCell ref="B37:G37"/>
    <mergeCell ref="C58:F58"/>
    <mergeCell ref="F66:H66"/>
    <mergeCell ref="B10:H10"/>
    <mergeCell ref="B11:H11"/>
    <mergeCell ref="B12:H12"/>
    <mergeCell ref="B13:H13"/>
    <mergeCell ref="F39:H39"/>
  </mergeCells>
  <printOptions horizontalCentered="1"/>
  <pageMargins left="0.35433070866141736" right="0.3937007874015748" top="0.5905511811023623" bottom="0.4330708661417323" header="0.3937007874015748" footer="0.5118110236220472"/>
  <pageSetup fitToHeight="2" horizontalDpi="600" verticalDpi="600" orientation="portrait" paperSize="9" scale="80" r:id="rId2"/>
  <rowBreaks count="1" manualBreakCount="1">
    <brk id="37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70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.125" style="5" customWidth="1"/>
    <col min="2" max="2" width="26.50390625" style="5" customWidth="1"/>
    <col min="3" max="3" width="28.50390625" style="5" customWidth="1"/>
    <col min="4" max="4" width="8.125" style="6" customWidth="1"/>
    <col min="5" max="5" width="17.375" style="5" customWidth="1"/>
    <col min="6" max="8" width="9.625" style="5" customWidth="1"/>
    <col min="9" max="16384" width="9.00390625" style="5" customWidth="1"/>
  </cols>
  <sheetData>
    <row r="1" spans="1:8" s="2" customFormat="1" ht="72.75" customHeight="1">
      <c r="A1" s="158" t="s">
        <v>89</v>
      </c>
      <c r="B1" s="159"/>
      <c r="C1" s="159"/>
      <c r="D1" s="159"/>
      <c r="E1" s="159"/>
      <c r="F1" s="159"/>
      <c r="G1" s="159"/>
      <c r="H1" s="122">
        <v>45383</v>
      </c>
    </row>
    <row r="2" s="2" customFormat="1" ht="8.25" customHeight="1">
      <c r="H2" s="3"/>
    </row>
    <row r="3" ht="105" customHeight="1">
      <c r="A3" s="4" t="s">
        <v>0</v>
      </c>
    </row>
    <row r="4" ht="8.25" customHeight="1" thickBot="1">
      <c r="A4" s="4"/>
    </row>
    <row r="5" spans="2:8" ht="24">
      <c r="B5" s="17"/>
      <c r="C5" s="18"/>
      <c r="D5" s="19" t="s">
        <v>12</v>
      </c>
      <c r="E5" s="20" t="s">
        <v>13</v>
      </c>
      <c r="F5" s="150" t="s">
        <v>14</v>
      </c>
      <c r="G5" s="151"/>
      <c r="H5" s="152"/>
    </row>
    <row r="6" spans="2:8" ht="17.25" customHeight="1" thickBot="1">
      <c r="B6" s="21"/>
      <c r="C6" s="22"/>
      <c r="D6" s="23" t="s">
        <v>23</v>
      </c>
      <c r="E6" s="24" t="s">
        <v>16</v>
      </c>
      <c r="F6" s="25" t="s">
        <v>17</v>
      </c>
      <c r="G6" s="26" t="s">
        <v>18</v>
      </c>
      <c r="H6" s="31" t="s">
        <v>27</v>
      </c>
    </row>
    <row r="7" spans="2:8" s="7" customFormat="1" ht="30" customHeight="1" thickBot="1" thickTop="1">
      <c r="B7" s="160" t="s">
        <v>1</v>
      </c>
      <c r="C7" s="161"/>
      <c r="D7" s="32">
        <v>1266</v>
      </c>
      <c r="E7" s="37">
        <f>ROUNDDOWN(D7*10.42,0)</f>
        <v>13191</v>
      </c>
      <c r="F7" s="38">
        <f>ROUNDUP(E7*10%,0)</f>
        <v>1320</v>
      </c>
      <c r="G7" s="39">
        <f>ROUNDUP(E7*20%,0)</f>
        <v>2639</v>
      </c>
      <c r="H7" s="40">
        <f>ROUNDUP(E7*30%,0)</f>
        <v>3958</v>
      </c>
    </row>
    <row r="8" spans="2:8" s="16" customFormat="1" ht="14.25" customHeight="1">
      <c r="B8" s="124" t="s">
        <v>76</v>
      </c>
      <c r="C8" s="124"/>
      <c r="D8" s="124"/>
      <c r="E8" s="124"/>
      <c r="F8" s="124"/>
      <c r="G8" s="124"/>
      <c r="H8" s="124"/>
    </row>
    <row r="9" spans="2:8" s="16" customFormat="1" ht="14.25" customHeight="1">
      <c r="B9" s="124" t="s">
        <v>75</v>
      </c>
      <c r="C9" s="124"/>
      <c r="D9" s="124"/>
      <c r="E9" s="124"/>
      <c r="F9" s="124"/>
      <c r="G9" s="124"/>
      <c r="H9" s="124"/>
    </row>
    <row r="10" spans="2:8" s="8" customFormat="1" ht="14.25" customHeight="1">
      <c r="B10" s="125" t="s">
        <v>77</v>
      </c>
      <c r="C10" s="125"/>
      <c r="D10" s="125"/>
      <c r="E10" s="125"/>
      <c r="F10" s="125"/>
      <c r="G10" s="125"/>
      <c r="H10" s="125"/>
    </row>
    <row r="11" spans="2:8" s="8" customFormat="1" ht="14.25" customHeight="1">
      <c r="B11" s="126" t="s">
        <v>78</v>
      </c>
      <c r="C11" s="126"/>
      <c r="D11" s="126"/>
      <c r="E11" s="126"/>
      <c r="F11" s="126"/>
      <c r="G11" s="126"/>
      <c r="H11" s="126"/>
    </row>
    <row r="12" spans="2:8" s="8" customFormat="1" ht="14.25" customHeight="1">
      <c r="B12" s="127" t="s">
        <v>79</v>
      </c>
      <c r="C12" s="128"/>
      <c r="D12" s="128"/>
      <c r="E12" s="128"/>
      <c r="F12" s="128"/>
      <c r="G12" s="128"/>
      <c r="H12" s="128"/>
    </row>
    <row r="13" spans="2:8" s="16" customFormat="1" ht="14.25" customHeight="1">
      <c r="B13" s="127" t="s">
        <v>80</v>
      </c>
      <c r="C13" s="127"/>
      <c r="D13" s="127"/>
      <c r="E13" s="127"/>
      <c r="F13" s="127"/>
      <c r="G13" s="127"/>
      <c r="H13" s="127"/>
    </row>
    <row r="14" spans="2:8" s="8" customFormat="1" ht="14.25" customHeight="1">
      <c r="B14" s="14"/>
      <c r="C14" s="12"/>
      <c r="D14" s="12"/>
      <c r="E14" s="12"/>
      <c r="F14" s="12"/>
      <c r="G14" s="12"/>
      <c r="H14" s="12"/>
    </row>
    <row r="15" spans="2:8" s="10" customFormat="1" ht="14.25" customHeight="1" thickBot="1">
      <c r="B15" s="5" t="s">
        <v>2</v>
      </c>
      <c r="C15" s="5"/>
      <c r="D15" s="5"/>
      <c r="E15" s="5"/>
      <c r="F15" s="5"/>
      <c r="G15" s="5"/>
      <c r="H15" s="5"/>
    </row>
    <row r="16" spans="2:8" ht="24" customHeight="1">
      <c r="B16" s="17"/>
      <c r="C16" s="18"/>
      <c r="D16" s="19" t="s">
        <v>12</v>
      </c>
      <c r="E16" s="20" t="s">
        <v>13</v>
      </c>
      <c r="F16" s="181" t="s">
        <v>14</v>
      </c>
      <c r="G16" s="182"/>
      <c r="H16" s="183"/>
    </row>
    <row r="17" spans="2:8" ht="17.25" customHeight="1" thickBot="1">
      <c r="B17" s="21"/>
      <c r="C17" s="22"/>
      <c r="D17" s="23" t="s">
        <v>22</v>
      </c>
      <c r="E17" s="24" t="s">
        <v>20</v>
      </c>
      <c r="F17" s="25" t="s">
        <v>17</v>
      </c>
      <c r="G17" s="26" t="s">
        <v>18</v>
      </c>
      <c r="H17" s="31" t="s">
        <v>27</v>
      </c>
    </row>
    <row r="18" spans="2:8" ht="24.75" customHeight="1" thickBot="1" thickTop="1">
      <c r="B18" s="44" t="s">
        <v>41</v>
      </c>
      <c r="C18" s="45" t="s">
        <v>42</v>
      </c>
      <c r="D18" s="46" t="s">
        <v>47</v>
      </c>
      <c r="E18" s="64">
        <f aca="true" t="shared" si="0" ref="E18:E24">ROUNDDOWN(D18*10.42,0)</f>
        <v>2084</v>
      </c>
      <c r="F18" s="65">
        <f aca="true" t="shared" si="1" ref="F18:F24">ROUNDUP(E18*10%,0)</f>
        <v>209</v>
      </c>
      <c r="G18" s="66">
        <f aca="true" t="shared" si="2" ref="G18:G24">ROUNDUP(E18*20%,0)</f>
        <v>417</v>
      </c>
      <c r="H18" s="77">
        <f aca="true" t="shared" si="3" ref="H18:H24">ROUNDUP(E18*30%,0)</f>
        <v>626</v>
      </c>
    </row>
    <row r="19" spans="2:8" ht="24.75" customHeight="1">
      <c r="B19" s="51" t="s">
        <v>43</v>
      </c>
      <c r="C19" s="52" t="s">
        <v>45</v>
      </c>
      <c r="D19" s="46" t="s">
        <v>46</v>
      </c>
      <c r="E19" s="78">
        <f t="shared" si="0"/>
        <v>31</v>
      </c>
      <c r="F19" s="79">
        <f t="shared" si="1"/>
        <v>4</v>
      </c>
      <c r="G19" s="80">
        <f t="shared" si="2"/>
        <v>7</v>
      </c>
      <c r="H19" s="81">
        <f t="shared" si="3"/>
        <v>10</v>
      </c>
    </row>
    <row r="20" spans="2:8" ht="24.75" customHeight="1" thickBot="1">
      <c r="B20" s="53" t="s">
        <v>44</v>
      </c>
      <c r="C20" s="54" t="s">
        <v>45</v>
      </c>
      <c r="D20" s="55" t="s">
        <v>65</v>
      </c>
      <c r="E20" s="64">
        <f t="shared" si="0"/>
        <v>41</v>
      </c>
      <c r="F20" s="65">
        <f t="shared" si="1"/>
        <v>5</v>
      </c>
      <c r="G20" s="66">
        <f t="shared" si="2"/>
        <v>9</v>
      </c>
      <c r="H20" s="67">
        <f t="shared" si="3"/>
        <v>13</v>
      </c>
    </row>
    <row r="21" spans="2:8" ht="24.75" customHeight="1" thickBot="1">
      <c r="B21" s="88" t="s">
        <v>63</v>
      </c>
      <c r="C21" s="89" t="s">
        <v>81</v>
      </c>
      <c r="D21" s="90" t="s">
        <v>64</v>
      </c>
      <c r="E21" s="121">
        <f t="shared" si="0"/>
        <v>666</v>
      </c>
      <c r="F21" s="92">
        <f t="shared" si="1"/>
        <v>67</v>
      </c>
      <c r="G21" s="93">
        <f t="shared" si="2"/>
        <v>134</v>
      </c>
      <c r="H21" s="94">
        <f t="shared" si="3"/>
        <v>200</v>
      </c>
    </row>
    <row r="22" spans="2:8" ht="24.75" customHeight="1">
      <c r="B22" s="60" t="s">
        <v>48</v>
      </c>
      <c r="C22" s="52" t="s">
        <v>1</v>
      </c>
      <c r="D22" s="46" t="s">
        <v>50</v>
      </c>
      <c r="E22" s="82">
        <f t="shared" si="0"/>
        <v>458</v>
      </c>
      <c r="F22" s="83">
        <f t="shared" si="1"/>
        <v>46</v>
      </c>
      <c r="G22" s="84">
        <f t="shared" si="2"/>
        <v>92</v>
      </c>
      <c r="H22" s="85">
        <f t="shared" si="3"/>
        <v>138</v>
      </c>
    </row>
    <row r="23" spans="2:8" s="7" customFormat="1" ht="24.75" customHeight="1">
      <c r="B23" s="41" t="s">
        <v>60</v>
      </c>
      <c r="C23" s="61" t="s">
        <v>1</v>
      </c>
      <c r="D23" s="55" t="s">
        <v>3</v>
      </c>
      <c r="E23" s="56">
        <f t="shared" si="0"/>
        <v>375</v>
      </c>
      <c r="F23" s="57">
        <f t="shared" si="1"/>
        <v>38</v>
      </c>
      <c r="G23" s="58">
        <f t="shared" si="2"/>
        <v>75</v>
      </c>
      <c r="H23" s="59">
        <f t="shared" si="3"/>
        <v>113</v>
      </c>
    </row>
    <row r="24" spans="2:8" s="7" customFormat="1" ht="24.75" customHeight="1" thickBot="1">
      <c r="B24" s="42" t="s">
        <v>61</v>
      </c>
      <c r="C24" s="62" t="s">
        <v>1</v>
      </c>
      <c r="D24" s="63" t="s">
        <v>49</v>
      </c>
      <c r="E24" s="64">
        <f t="shared" si="0"/>
        <v>125</v>
      </c>
      <c r="F24" s="65">
        <f t="shared" si="1"/>
        <v>13</v>
      </c>
      <c r="G24" s="66">
        <f t="shared" si="2"/>
        <v>25</v>
      </c>
      <c r="H24" s="67">
        <f t="shared" si="3"/>
        <v>38</v>
      </c>
    </row>
    <row r="25" spans="2:8" s="10" customFormat="1" ht="31.5" customHeight="1">
      <c r="B25" s="142" t="s">
        <v>4</v>
      </c>
      <c r="C25" s="149" t="s">
        <v>5</v>
      </c>
      <c r="D25" s="149"/>
      <c r="E25" s="149"/>
      <c r="F25" s="149"/>
      <c r="G25" s="102"/>
      <c r="H25" s="103"/>
    </row>
    <row r="26" spans="2:8" s="10" customFormat="1" ht="22.5" customHeight="1">
      <c r="B26" s="143"/>
      <c r="C26" s="116" t="s">
        <v>6</v>
      </c>
      <c r="D26" s="184" t="s">
        <v>83</v>
      </c>
      <c r="E26" s="187"/>
      <c r="F26" s="184" t="s">
        <v>56</v>
      </c>
      <c r="G26" s="185"/>
      <c r="H26" s="186"/>
    </row>
    <row r="27" spans="2:8" s="10" customFormat="1" ht="36" customHeight="1">
      <c r="B27" s="117" t="s">
        <v>7</v>
      </c>
      <c r="C27" s="118" t="s">
        <v>32</v>
      </c>
      <c r="D27" s="193" t="s">
        <v>72</v>
      </c>
      <c r="E27" s="194"/>
      <c r="F27" s="196" t="s">
        <v>21</v>
      </c>
      <c r="G27" s="197"/>
      <c r="H27" s="198"/>
    </row>
    <row r="28" spans="2:8" s="10" customFormat="1" ht="36" customHeight="1">
      <c r="B28" s="119" t="s">
        <v>8</v>
      </c>
      <c r="C28" s="118" t="s">
        <v>33</v>
      </c>
      <c r="D28" s="188" t="s">
        <v>73</v>
      </c>
      <c r="E28" s="195"/>
      <c r="F28" s="190" t="s">
        <v>21</v>
      </c>
      <c r="G28" s="191"/>
      <c r="H28" s="192"/>
    </row>
    <row r="29" spans="2:8" s="10" customFormat="1" ht="36" customHeight="1" thickBot="1">
      <c r="B29" s="120" t="s">
        <v>9</v>
      </c>
      <c r="C29" s="118" t="s">
        <v>34</v>
      </c>
      <c r="D29" s="188" t="s">
        <v>74</v>
      </c>
      <c r="E29" s="189"/>
      <c r="F29" s="190" t="s">
        <v>21</v>
      </c>
      <c r="G29" s="191"/>
      <c r="H29" s="192"/>
    </row>
    <row r="30" spans="2:8" s="10" customFormat="1" ht="31.5" customHeight="1">
      <c r="B30" s="142" t="s">
        <v>40</v>
      </c>
      <c r="C30" s="149" t="s">
        <v>5</v>
      </c>
      <c r="D30" s="149"/>
      <c r="E30" s="149"/>
      <c r="F30" s="149"/>
      <c r="G30" s="102"/>
      <c r="H30" s="103"/>
    </row>
    <row r="31" spans="2:8" ht="22.5" customHeight="1">
      <c r="B31" s="143"/>
      <c r="C31" s="104" t="s">
        <v>6</v>
      </c>
      <c r="D31" s="162" t="s">
        <v>83</v>
      </c>
      <c r="E31" s="163"/>
      <c r="F31" s="162" t="s">
        <v>38</v>
      </c>
      <c r="G31" s="164"/>
      <c r="H31" s="165"/>
    </row>
    <row r="32" spans="2:8" ht="36" customHeight="1">
      <c r="B32" s="105" t="s">
        <v>7</v>
      </c>
      <c r="C32" s="106" t="s">
        <v>57</v>
      </c>
      <c r="D32" s="171" t="s">
        <v>67</v>
      </c>
      <c r="E32" s="172"/>
      <c r="F32" s="173" t="s">
        <v>21</v>
      </c>
      <c r="G32" s="174"/>
      <c r="H32" s="175"/>
    </row>
    <row r="33" spans="2:8" ht="36" customHeight="1" thickBot="1">
      <c r="B33" s="107" t="s">
        <v>39</v>
      </c>
      <c r="C33" s="108" t="s">
        <v>58</v>
      </c>
      <c r="D33" s="176" t="s">
        <v>68</v>
      </c>
      <c r="E33" s="177"/>
      <c r="F33" s="178" t="s">
        <v>21</v>
      </c>
      <c r="G33" s="179"/>
      <c r="H33" s="180"/>
    </row>
    <row r="34" spans="2:8" ht="36" customHeight="1">
      <c r="B34" s="167" t="s">
        <v>52</v>
      </c>
      <c r="C34" s="131" t="s">
        <v>69</v>
      </c>
      <c r="D34" s="132"/>
      <c r="E34" s="132"/>
      <c r="F34" s="132"/>
      <c r="G34" s="109"/>
      <c r="H34" s="110"/>
    </row>
    <row r="35" spans="2:8" ht="22.5" customHeight="1">
      <c r="B35" s="168"/>
      <c r="C35" s="111" t="s">
        <v>53</v>
      </c>
      <c r="D35" s="169" t="s">
        <v>84</v>
      </c>
      <c r="E35" s="169"/>
      <c r="F35" s="162" t="s">
        <v>38</v>
      </c>
      <c r="G35" s="164"/>
      <c r="H35" s="165"/>
    </row>
    <row r="36" spans="2:8" ht="36" customHeight="1" thickBot="1">
      <c r="B36" s="112"/>
      <c r="C36" s="113" t="s">
        <v>55</v>
      </c>
      <c r="D36" s="141" t="s">
        <v>70</v>
      </c>
      <c r="E36" s="141"/>
      <c r="F36" s="129" t="s">
        <v>54</v>
      </c>
      <c r="G36" s="129"/>
      <c r="H36" s="130"/>
    </row>
    <row r="37" spans="2:8" ht="57.75" customHeight="1">
      <c r="B37" s="170" t="s">
        <v>90</v>
      </c>
      <c r="C37" s="170"/>
      <c r="D37" s="170"/>
      <c r="E37" s="170"/>
      <c r="F37" s="170"/>
      <c r="G37" s="170"/>
      <c r="H37" s="114"/>
    </row>
    <row r="38" ht="106.5" customHeight="1" thickBot="1">
      <c r="A38" s="4" t="s">
        <v>10</v>
      </c>
    </row>
    <row r="39" spans="2:8" ht="24">
      <c r="B39" s="17"/>
      <c r="C39" s="18"/>
      <c r="D39" s="19" t="s">
        <v>12</v>
      </c>
      <c r="E39" s="20" t="s">
        <v>13</v>
      </c>
      <c r="F39" s="150" t="s">
        <v>14</v>
      </c>
      <c r="G39" s="151"/>
      <c r="H39" s="152"/>
    </row>
    <row r="40" spans="2:8" ht="17.25" customHeight="1" thickBot="1">
      <c r="B40" s="21"/>
      <c r="C40" s="22"/>
      <c r="D40" s="23" t="s">
        <v>28</v>
      </c>
      <c r="E40" s="24" t="s">
        <v>20</v>
      </c>
      <c r="F40" s="25" t="s">
        <v>17</v>
      </c>
      <c r="G40" s="26" t="s">
        <v>18</v>
      </c>
      <c r="H40" s="33" t="s">
        <v>27</v>
      </c>
    </row>
    <row r="41" spans="2:8" s="11" customFormat="1" ht="27" customHeight="1" thickBot="1" thickTop="1">
      <c r="B41" s="139" t="s">
        <v>1</v>
      </c>
      <c r="C41" s="140"/>
      <c r="D41" s="34">
        <v>856</v>
      </c>
      <c r="E41" s="35">
        <f>ROUNDDOWN(D41*10.42,0)</f>
        <v>8919</v>
      </c>
      <c r="F41" s="36">
        <f>ROUNDUP(E41*10%,0)</f>
        <v>892</v>
      </c>
      <c r="G41" s="29">
        <f>ROUNDUP(E41*20%,0)</f>
        <v>1784</v>
      </c>
      <c r="H41" s="30">
        <f>ROUNDUP(E41*30%,0)</f>
        <v>2676</v>
      </c>
    </row>
    <row r="42" spans="2:8" s="16" customFormat="1" ht="14.25" customHeight="1">
      <c r="B42" s="124" t="s">
        <v>76</v>
      </c>
      <c r="C42" s="124"/>
      <c r="D42" s="124"/>
      <c r="E42" s="124"/>
      <c r="F42" s="124"/>
      <c r="G42" s="124"/>
      <c r="H42" s="124"/>
    </row>
    <row r="43" spans="2:8" s="16" customFormat="1" ht="14.25" customHeight="1">
      <c r="B43" s="124" t="s">
        <v>75</v>
      </c>
      <c r="C43" s="124"/>
      <c r="D43" s="124"/>
      <c r="E43" s="124"/>
      <c r="F43" s="124"/>
      <c r="G43" s="124"/>
      <c r="H43" s="124"/>
    </row>
    <row r="44" spans="2:8" s="8" customFormat="1" ht="14.25" customHeight="1">
      <c r="B44" s="157" t="s">
        <v>86</v>
      </c>
      <c r="C44" s="125"/>
      <c r="D44" s="125"/>
      <c r="E44" s="125"/>
      <c r="F44" s="125"/>
      <c r="G44" s="125"/>
      <c r="H44" s="125"/>
    </row>
    <row r="45" spans="2:8" s="8" customFormat="1" ht="14.25" customHeight="1">
      <c r="B45" s="126" t="s">
        <v>78</v>
      </c>
      <c r="C45" s="126"/>
      <c r="D45" s="126"/>
      <c r="E45" s="126"/>
      <c r="F45" s="126"/>
      <c r="G45" s="126"/>
      <c r="H45" s="126"/>
    </row>
    <row r="46" spans="2:8" s="8" customFormat="1" ht="14.25" customHeight="1">
      <c r="B46" s="127" t="s">
        <v>79</v>
      </c>
      <c r="C46" s="128"/>
      <c r="D46" s="128"/>
      <c r="E46" s="128"/>
      <c r="F46" s="128"/>
      <c r="G46" s="128"/>
      <c r="H46" s="128"/>
    </row>
    <row r="47" spans="2:8" s="16" customFormat="1" ht="14.25" customHeight="1">
      <c r="B47" s="127" t="s">
        <v>80</v>
      </c>
      <c r="C47" s="127"/>
      <c r="D47" s="127"/>
      <c r="E47" s="127"/>
      <c r="F47" s="127"/>
      <c r="G47" s="127"/>
      <c r="H47" s="127"/>
    </row>
    <row r="48" spans="2:8" s="16" customFormat="1" ht="14.25" customHeight="1">
      <c r="B48" s="123"/>
      <c r="C48" s="123"/>
      <c r="D48" s="123"/>
      <c r="E48" s="123"/>
      <c r="F48" s="123"/>
      <c r="G48" s="123"/>
      <c r="H48" s="123"/>
    </row>
    <row r="49" spans="2:7" s="13" customFormat="1" ht="18.75" customHeight="1" thickBot="1">
      <c r="B49" s="14" t="s">
        <v>2</v>
      </c>
      <c r="C49" s="15"/>
      <c r="D49" s="15"/>
      <c r="E49" s="15"/>
      <c r="F49" s="15"/>
      <c r="G49" s="15"/>
    </row>
    <row r="50" spans="2:8" ht="24">
      <c r="B50" s="17"/>
      <c r="C50" s="18"/>
      <c r="D50" s="19" t="s">
        <v>12</v>
      </c>
      <c r="E50" s="20" t="s">
        <v>13</v>
      </c>
      <c r="F50" s="150" t="s">
        <v>14</v>
      </c>
      <c r="G50" s="151"/>
      <c r="H50" s="152"/>
    </row>
    <row r="51" spans="2:8" ht="17.25" customHeight="1" thickBot="1">
      <c r="B51" s="21"/>
      <c r="C51" s="22"/>
      <c r="D51" s="23" t="s">
        <v>22</v>
      </c>
      <c r="E51" s="24" t="s">
        <v>20</v>
      </c>
      <c r="F51" s="25" t="s">
        <v>17</v>
      </c>
      <c r="G51" s="26" t="s">
        <v>18</v>
      </c>
      <c r="H51" s="31" t="s">
        <v>27</v>
      </c>
    </row>
    <row r="52" spans="2:8" ht="24.75" customHeight="1" thickBot="1" thickTop="1">
      <c r="B52" s="44" t="s">
        <v>41</v>
      </c>
      <c r="C52" s="45" t="s">
        <v>42</v>
      </c>
      <c r="D52" s="46" t="s">
        <v>47</v>
      </c>
      <c r="E52" s="64">
        <f aca="true" t="shared" si="4" ref="E52:E57">ROUNDDOWN(D52*10.42,0)</f>
        <v>2084</v>
      </c>
      <c r="F52" s="65">
        <f aca="true" t="shared" si="5" ref="F52:F57">ROUNDUP(E52*10%,0)</f>
        <v>209</v>
      </c>
      <c r="G52" s="66">
        <f aca="true" t="shared" si="6" ref="G52:G57">ROUNDUP(E52*20%,0)</f>
        <v>417</v>
      </c>
      <c r="H52" s="67">
        <f aca="true" t="shared" si="7" ref="H52:H57">ROUNDUP(E52*30%,0)</f>
        <v>626</v>
      </c>
    </row>
    <row r="53" spans="2:8" ht="24.75" customHeight="1">
      <c r="B53" s="51" t="s">
        <v>43</v>
      </c>
      <c r="C53" s="52" t="s">
        <v>45</v>
      </c>
      <c r="D53" s="46" t="s">
        <v>46</v>
      </c>
      <c r="E53" s="78">
        <f t="shared" si="4"/>
        <v>31</v>
      </c>
      <c r="F53" s="79">
        <f t="shared" si="5"/>
        <v>4</v>
      </c>
      <c r="G53" s="80">
        <f t="shared" si="6"/>
        <v>7</v>
      </c>
      <c r="H53" s="81">
        <f t="shared" si="7"/>
        <v>10</v>
      </c>
    </row>
    <row r="54" spans="2:8" ht="24.75" customHeight="1" thickBot="1">
      <c r="B54" s="53" t="s">
        <v>44</v>
      </c>
      <c r="C54" s="54" t="s">
        <v>45</v>
      </c>
      <c r="D54" s="55" t="s">
        <v>65</v>
      </c>
      <c r="E54" s="64">
        <f t="shared" si="4"/>
        <v>41</v>
      </c>
      <c r="F54" s="65">
        <f t="shared" si="5"/>
        <v>5</v>
      </c>
      <c r="G54" s="66">
        <f t="shared" si="6"/>
        <v>9</v>
      </c>
      <c r="H54" s="67">
        <f t="shared" si="7"/>
        <v>13</v>
      </c>
    </row>
    <row r="55" spans="2:8" ht="24.75" customHeight="1">
      <c r="B55" s="60" t="s">
        <v>48</v>
      </c>
      <c r="C55" s="52" t="s">
        <v>1</v>
      </c>
      <c r="D55" s="46" t="s">
        <v>50</v>
      </c>
      <c r="E55" s="82">
        <f t="shared" si="4"/>
        <v>458</v>
      </c>
      <c r="F55" s="83">
        <f t="shared" si="5"/>
        <v>46</v>
      </c>
      <c r="G55" s="84">
        <f t="shared" si="6"/>
        <v>92</v>
      </c>
      <c r="H55" s="85">
        <f t="shared" si="7"/>
        <v>138</v>
      </c>
    </row>
    <row r="56" spans="2:8" s="11" customFormat="1" ht="24.75" customHeight="1">
      <c r="B56" s="41" t="s">
        <v>60</v>
      </c>
      <c r="C56" s="61" t="s">
        <v>1</v>
      </c>
      <c r="D56" s="55" t="s">
        <v>3</v>
      </c>
      <c r="E56" s="56">
        <f t="shared" si="4"/>
        <v>375</v>
      </c>
      <c r="F56" s="57">
        <f t="shared" si="5"/>
        <v>38</v>
      </c>
      <c r="G56" s="58">
        <f t="shared" si="6"/>
        <v>75</v>
      </c>
      <c r="H56" s="59">
        <f t="shared" si="7"/>
        <v>113</v>
      </c>
    </row>
    <row r="57" spans="2:8" s="11" customFormat="1" ht="24.75" customHeight="1" thickBot="1">
      <c r="B57" s="42" t="s">
        <v>61</v>
      </c>
      <c r="C57" s="62" t="s">
        <v>1</v>
      </c>
      <c r="D57" s="63" t="s">
        <v>49</v>
      </c>
      <c r="E57" s="64">
        <f t="shared" si="4"/>
        <v>125</v>
      </c>
      <c r="F57" s="65">
        <f t="shared" si="5"/>
        <v>13</v>
      </c>
      <c r="G57" s="66">
        <f t="shared" si="6"/>
        <v>25</v>
      </c>
      <c r="H57" s="67">
        <f t="shared" si="7"/>
        <v>38</v>
      </c>
    </row>
    <row r="58" spans="2:8" ht="36.75" customHeight="1">
      <c r="B58" s="142" t="s">
        <v>4</v>
      </c>
      <c r="C58" s="149" t="s">
        <v>11</v>
      </c>
      <c r="D58" s="149"/>
      <c r="E58" s="149"/>
      <c r="F58" s="149"/>
      <c r="G58" s="102"/>
      <c r="H58" s="103"/>
    </row>
    <row r="59" spans="2:8" ht="22.5" customHeight="1">
      <c r="B59" s="143"/>
      <c r="C59" s="116" t="s">
        <v>6</v>
      </c>
      <c r="D59" s="184" t="s">
        <v>83</v>
      </c>
      <c r="E59" s="187"/>
      <c r="F59" s="184" t="s">
        <v>56</v>
      </c>
      <c r="G59" s="185"/>
      <c r="H59" s="186"/>
    </row>
    <row r="60" spans="2:8" ht="36" customHeight="1">
      <c r="B60" s="98" t="s">
        <v>7</v>
      </c>
      <c r="C60" s="99" t="s">
        <v>32</v>
      </c>
      <c r="D60" s="144" t="s">
        <v>35</v>
      </c>
      <c r="E60" s="145"/>
      <c r="F60" s="133" t="s">
        <v>21</v>
      </c>
      <c r="G60" s="134"/>
      <c r="H60" s="135"/>
    </row>
    <row r="61" spans="2:8" ht="36" customHeight="1">
      <c r="B61" s="100" t="s">
        <v>8</v>
      </c>
      <c r="C61" s="99" t="s">
        <v>33</v>
      </c>
      <c r="D61" s="146" t="s">
        <v>36</v>
      </c>
      <c r="E61" s="147"/>
      <c r="F61" s="136" t="s">
        <v>21</v>
      </c>
      <c r="G61" s="137"/>
      <c r="H61" s="138"/>
    </row>
    <row r="62" spans="2:8" ht="36" customHeight="1" thickBot="1">
      <c r="B62" s="120" t="s">
        <v>9</v>
      </c>
      <c r="C62" s="118" t="s">
        <v>34</v>
      </c>
      <c r="D62" s="188" t="s">
        <v>74</v>
      </c>
      <c r="E62" s="189"/>
      <c r="F62" s="190" t="s">
        <v>21</v>
      </c>
      <c r="G62" s="191"/>
      <c r="H62" s="192"/>
    </row>
    <row r="63" spans="2:8" s="10" customFormat="1" ht="31.5" customHeight="1">
      <c r="B63" s="142" t="s">
        <v>40</v>
      </c>
      <c r="C63" s="149" t="s">
        <v>5</v>
      </c>
      <c r="D63" s="149"/>
      <c r="E63" s="149"/>
      <c r="F63" s="149"/>
      <c r="G63" s="102"/>
      <c r="H63" s="103"/>
    </row>
    <row r="64" spans="2:8" ht="22.5" customHeight="1">
      <c r="B64" s="143"/>
      <c r="C64" s="104" t="s">
        <v>6</v>
      </c>
      <c r="D64" s="162" t="s">
        <v>83</v>
      </c>
      <c r="E64" s="163"/>
      <c r="F64" s="162" t="s">
        <v>38</v>
      </c>
      <c r="G64" s="164"/>
      <c r="H64" s="165"/>
    </row>
    <row r="65" spans="2:8" ht="36" customHeight="1">
      <c r="B65" s="105" t="s">
        <v>7</v>
      </c>
      <c r="C65" s="106" t="s">
        <v>57</v>
      </c>
      <c r="D65" s="171" t="s">
        <v>67</v>
      </c>
      <c r="E65" s="172"/>
      <c r="F65" s="173" t="s">
        <v>21</v>
      </c>
      <c r="G65" s="174"/>
      <c r="H65" s="175"/>
    </row>
    <row r="66" spans="2:8" ht="36" customHeight="1" thickBot="1">
      <c r="B66" s="107" t="s">
        <v>39</v>
      </c>
      <c r="C66" s="108" t="s">
        <v>58</v>
      </c>
      <c r="D66" s="176" t="s">
        <v>68</v>
      </c>
      <c r="E66" s="177"/>
      <c r="F66" s="178" t="s">
        <v>21</v>
      </c>
      <c r="G66" s="179"/>
      <c r="H66" s="180"/>
    </row>
    <row r="67" spans="2:8" ht="36" customHeight="1">
      <c r="B67" s="167" t="s">
        <v>52</v>
      </c>
      <c r="C67" s="131" t="s">
        <v>69</v>
      </c>
      <c r="D67" s="132"/>
      <c r="E67" s="132"/>
      <c r="F67" s="132"/>
      <c r="G67" s="109"/>
      <c r="H67" s="110"/>
    </row>
    <row r="68" spans="2:8" ht="22.5" customHeight="1">
      <c r="B68" s="168"/>
      <c r="C68" s="111" t="s">
        <v>53</v>
      </c>
      <c r="D68" s="169" t="s">
        <v>84</v>
      </c>
      <c r="E68" s="169"/>
      <c r="F68" s="162" t="s">
        <v>38</v>
      </c>
      <c r="G68" s="164"/>
      <c r="H68" s="165"/>
    </row>
    <row r="69" spans="2:8" ht="36" customHeight="1" thickBot="1">
      <c r="B69" s="112"/>
      <c r="C69" s="113" t="s">
        <v>55</v>
      </c>
      <c r="D69" s="141" t="s">
        <v>70</v>
      </c>
      <c r="E69" s="141"/>
      <c r="F69" s="129" t="s">
        <v>54</v>
      </c>
      <c r="G69" s="129"/>
      <c r="H69" s="130"/>
    </row>
    <row r="70" spans="2:8" ht="57.75" customHeight="1">
      <c r="B70" s="170" t="s">
        <v>91</v>
      </c>
      <c r="C70" s="170"/>
      <c r="D70" s="170"/>
      <c r="E70" s="170"/>
      <c r="F70" s="170"/>
      <c r="G70" s="170"/>
      <c r="H70" s="114"/>
    </row>
    <row r="71" ht="8.25" customHeight="1"/>
  </sheetData>
  <sheetProtection/>
  <mergeCells count="69">
    <mergeCell ref="F31:H31"/>
    <mergeCell ref="D29:E29"/>
    <mergeCell ref="B37:G37"/>
    <mergeCell ref="F26:H26"/>
    <mergeCell ref="F27:H27"/>
    <mergeCell ref="F39:H39"/>
    <mergeCell ref="D28:E28"/>
    <mergeCell ref="B30:B31"/>
    <mergeCell ref="C30:F30"/>
    <mergeCell ref="F28:H28"/>
    <mergeCell ref="F29:H29"/>
    <mergeCell ref="A1:G1"/>
    <mergeCell ref="B25:B26"/>
    <mergeCell ref="C25:F25"/>
    <mergeCell ref="D26:E26"/>
    <mergeCell ref="D27:E27"/>
    <mergeCell ref="F16:H16"/>
    <mergeCell ref="B7:C7"/>
    <mergeCell ref="F5:H5"/>
    <mergeCell ref="D32:E32"/>
    <mergeCell ref="F32:H32"/>
    <mergeCell ref="D33:E33"/>
    <mergeCell ref="C63:F63"/>
    <mergeCell ref="F61:H61"/>
    <mergeCell ref="F62:H62"/>
    <mergeCell ref="F50:H50"/>
    <mergeCell ref="F59:H59"/>
    <mergeCell ref="C58:F58"/>
    <mergeCell ref="B44:H44"/>
    <mergeCell ref="D64:E64"/>
    <mergeCell ref="F64:H64"/>
    <mergeCell ref="D65:E65"/>
    <mergeCell ref="F65:H65"/>
    <mergeCell ref="D69:E69"/>
    <mergeCell ref="F69:H69"/>
    <mergeCell ref="B70:G70"/>
    <mergeCell ref="F33:H33"/>
    <mergeCell ref="F60:H60"/>
    <mergeCell ref="D31:E31"/>
    <mergeCell ref="B34:B35"/>
    <mergeCell ref="C34:F34"/>
    <mergeCell ref="D35:E35"/>
    <mergeCell ref="F35:H35"/>
    <mergeCell ref="D36:E36"/>
    <mergeCell ref="F36:H36"/>
    <mergeCell ref="B67:B68"/>
    <mergeCell ref="C67:F67"/>
    <mergeCell ref="D68:E68"/>
    <mergeCell ref="F68:H68"/>
    <mergeCell ref="B41:C41"/>
    <mergeCell ref="D66:E66"/>
    <mergeCell ref="F66:H66"/>
    <mergeCell ref="B42:H42"/>
    <mergeCell ref="B43:H43"/>
    <mergeCell ref="B63:B64"/>
    <mergeCell ref="B45:H45"/>
    <mergeCell ref="B46:H46"/>
    <mergeCell ref="B47:H47"/>
    <mergeCell ref="D60:E60"/>
    <mergeCell ref="D61:E61"/>
    <mergeCell ref="D62:E62"/>
    <mergeCell ref="B58:B59"/>
    <mergeCell ref="D59:E59"/>
    <mergeCell ref="B8:H8"/>
    <mergeCell ref="B9:H9"/>
    <mergeCell ref="B10:H10"/>
    <mergeCell ref="B11:H11"/>
    <mergeCell ref="B12:H12"/>
    <mergeCell ref="B13:H13"/>
  </mergeCells>
  <printOptions horizontalCentered="1"/>
  <pageMargins left="0.35433070866141736" right="0.3937007874015748" top="0.5905511811023623" bottom="0.4330708661417323" header="0.3937007874015748" footer="0.5118110236220472"/>
  <pageSetup fitToHeight="2" horizontalDpi="600" verticalDpi="600" orientation="portrait" paperSize="9" scale="78" r:id="rId2"/>
  <rowBreaks count="1" manualBreakCount="1">
    <brk id="37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70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.125" style="5" customWidth="1"/>
    <col min="2" max="2" width="26.50390625" style="5" customWidth="1"/>
    <col min="3" max="3" width="28.50390625" style="5" customWidth="1"/>
    <col min="4" max="4" width="8.125" style="6" customWidth="1"/>
    <col min="5" max="5" width="17.375" style="5" customWidth="1"/>
    <col min="6" max="8" width="9.625" style="5" customWidth="1"/>
    <col min="9" max="16384" width="9.00390625" style="5" customWidth="1"/>
  </cols>
  <sheetData>
    <row r="1" spans="1:8" s="2" customFormat="1" ht="56.25" customHeight="1">
      <c r="A1" s="158" t="s">
        <v>51</v>
      </c>
      <c r="B1" s="159"/>
      <c r="C1" s="159"/>
      <c r="D1" s="159"/>
      <c r="E1" s="159"/>
      <c r="F1" s="159"/>
      <c r="G1" s="1"/>
      <c r="H1" s="122">
        <v>45383</v>
      </c>
    </row>
    <row r="2" s="2" customFormat="1" ht="8.25" customHeight="1">
      <c r="H2" s="3"/>
    </row>
    <row r="3" ht="105" customHeight="1">
      <c r="A3" s="4" t="s">
        <v>0</v>
      </c>
    </row>
    <row r="4" ht="8.25" customHeight="1" thickBot="1">
      <c r="A4" s="4"/>
    </row>
    <row r="5" spans="2:8" ht="24">
      <c r="B5" s="17"/>
      <c r="C5" s="18"/>
      <c r="D5" s="19" t="s">
        <v>12</v>
      </c>
      <c r="E5" s="20" t="s">
        <v>13</v>
      </c>
      <c r="F5" s="150" t="s">
        <v>14</v>
      </c>
      <c r="G5" s="151"/>
      <c r="H5" s="152"/>
    </row>
    <row r="6" spans="2:8" ht="17.25" customHeight="1" thickBot="1">
      <c r="B6" s="21"/>
      <c r="C6" s="22"/>
      <c r="D6" s="23" t="s">
        <v>24</v>
      </c>
      <c r="E6" s="24" t="s">
        <v>16</v>
      </c>
      <c r="F6" s="25" t="s">
        <v>17</v>
      </c>
      <c r="G6" s="26" t="s">
        <v>18</v>
      </c>
      <c r="H6" s="31" t="s">
        <v>27</v>
      </c>
    </row>
    <row r="7" spans="2:8" s="7" customFormat="1" ht="30" customHeight="1" thickBot="1" thickTop="1">
      <c r="B7" s="160" t="s">
        <v>1</v>
      </c>
      <c r="C7" s="161"/>
      <c r="D7" s="32">
        <v>1266</v>
      </c>
      <c r="E7" s="37">
        <f>ROUNDDOWN(D7*10.21,0)</f>
        <v>12925</v>
      </c>
      <c r="F7" s="38">
        <f>ROUNDUP(E7*10%,0)</f>
        <v>1293</v>
      </c>
      <c r="G7" s="39">
        <f>ROUNDUP(E7*20%,0)</f>
        <v>2585</v>
      </c>
      <c r="H7" s="40">
        <f>ROUNDUP(E7*30%,0)</f>
        <v>3878</v>
      </c>
    </row>
    <row r="8" spans="2:8" s="16" customFormat="1" ht="14.25" customHeight="1">
      <c r="B8" s="124" t="s">
        <v>76</v>
      </c>
      <c r="C8" s="124"/>
      <c r="D8" s="124"/>
      <c r="E8" s="124"/>
      <c r="F8" s="124"/>
      <c r="G8" s="124"/>
      <c r="H8" s="124"/>
    </row>
    <row r="9" spans="2:8" s="16" customFormat="1" ht="14.25" customHeight="1">
      <c r="B9" s="124" t="s">
        <v>75</v>
      </c>
      <c r="C9" s="124"/>
      <c r="D9" s="124"/>
      <c r="E9" s="124"/>
      <c r="F9" s="124"/>
      <c r="G9" s="124"/>
      <c r="H9" s="124"/>
    </row>
    <row r="10" spans="2:8" s="8" customFormat="1" ht="14.25" customHeight="1">
      <c r="B10" s="125" t="s">
        <v>77</v>
      </c>
      <c r="C10" s="125"/>
      <c r="D10" s="125"/>
      <c r="E10" s="125"/>
      <c r="F10" s="125"/>
      <c r="G10" s="125"/>
      <c r="H10" s="125"/>
    </row>
    <row r="11" spans="2:8" s="8" customFormat="1" ht="14.25" customHeight="1">
      <c r="B11" s="126" t="s">
        <v>78</v>
      </c>
      <c r="C11" s="126"/>
      <c r="D11" s="126"/>
      <c r="E11" s="126"/>
      <c r="F11" s="126"/>
      <c r="G11" s="126"/>
      <c r="H11" s="126"/>
    </row>
    <row r="12" spans="2:8" s="8" customFormat="1" ht="14.25" customHeight="1">
      <c r="B12" s="127" t="s">
        <v>79</v>
      </c>
      <c r="C12" s="128"/>
      <c r="D12" s="128"/>
      <c r="E12" s="128"/>
      <c r="F12" s="128"/>
      <c r="G12" s="128"/>
      <c r="H12" s="128"/>
    </row>
    <row r="13" spans="2:8" s="16" customFormat="1" ht="14.25" customHeight="1">
      <c r="B13" s="127" t="s">
        <v>80</v>
      </c>
      <c r="C13" s="127"/>
      <c r="D13" s="127"/>
      <c r="E13" s="127"/>
      <c r="F13" s="127"/>
      <c r="G13" s="127"/>
      <c r="H13" s="127"/>
    </row>
    <row r="14" spans="2:8" s="8" customFormat="1" ht="10.5" customHeight="1">
      <c r="B14" s="14"/>
      <c r="C14" s="12"/>
      <c r="D14" s="12"/>
      <c r="E14" s="12"/>
      <c r="F14" s="12"/>
      <c r="G14" s="12"/>
      <c r="H14" s="12"/>
    </row>
    <row r="15" spans="2:8" s="10" customFormat="1" ht="15" customHeight="1" thickBot="1">
      <c r="B15" s="5" t="s">
        <v>2</v>
      </c>
      <c r="C15" s="5"/>
      <c r="D15" s="5"/>
      <c r="E15" s="5"/>
      <c r="F15" s="5"/>
      <c r="G15" s="5"/>
      <c r="H15" s="5"/>
    </row>
    <row r="16" spans="2:8" ht="24">
      <c r="B16" s="17"/>
      <c r="C16" s="18"/>
      <c r="D16" s="19" t="s">
        <v>12</v>
      </c>
      <c r="E16" s="20" t="s">
        <v>13</v>
      </c>
      <c r="F16" s="150" t="s">
        <v>14</v>
      </c>
      <c r="G16" s="151"/>
      <c r="H16" s="152"/>
    </row>
    <row r="17" spans="2:8" ht="17.25" customHeight="1" thickBot="1">
      <c r="B17" s="21"/>
      <c r="C17" s="22"/>
      <c r="D17" s="23" t="s">
        <v>24</v>
      </c>
      <c r="E17" s="24" t="s">
        <v>20</v>
      </c>
      <c r="F17" s="25" t="s">
        <v>17</v>
      </c>
      <c r="G17" s="26" t="s">
        <v>18</v>
      </c>
      <c r="H17" s="31" t="s">
        <v>27</v>
      </c>
    </row>
    <row r="18" spans="2:8" ht="24.75" customHeight="1" thickBot="1" thickTop="1">
      <c r="B18" s="44" t="s">
        <v>41</v>
      </c>
      <c r="C18" s="45" t="s">
        <v>42</v>
      </c>
      <c r="D18" s="46" t="s">
        <v>47</v>
      </c>
      <c r="E18" s="64">
        <f aca="true" t="shared" si="0" ref="E18:E24">ROUNDDOWN(D18*10.21,0)</f>
        <v>2042</v>
      </c>
      <c r="F18" s="65">
        <f aca="true" t="shared" si="1" ref="F18:F24">ROUNDUP(E18*10%,0)</f>
        <v>205</v>
      </c>
      <c r="G18" s="66">
        <f aca="true" t="shared" si="2" ref="G18:G24">ROUNDUP(E18*20%,0)</f>
        <v>409</v>
      </c>
      <c r="H18" s="77">
        <f aca="true" t="shared" si="3" ref="H18:H24">ROUNDUP(E18*30%,0)</f>
        <v>613</v>
      </c>
    </row>
    <row r="19" spans="2:8" ht="24.75" customHeight="1">
      <c r="B19" s="51" t="s">
        <v>43</v>
      </c>
      <c r="C19" s="52" t="s">
        <v>45</v>
      </c>
      <c r="D19" s="46" t="s">
        <v>46</v>
      </c>
      <c r="E19" s="78">
        <f t="shared" si="0"/>
        <v>30</v>
      </c>
      <c r="F19" s="79">
        <f t="shared" si="1"/>
        <v>3</v>
      </c>
      <c r="G19" s="80">
        <f t="shared" si="2"/>
        <v>6</v>
      </c>
      <c r="H19" s="81">
        <f t="shared" si="3"/>
        <v>9</v>
      </c>
    </row>
    <row r="20" spans="2:8" ht="24.75" customHeight="1" thickBot="1">
      <c r="B20" s="53" t="s">
        <v>44</v>
      </c>
      <c r="C20" s="54" t="s">
        <v>45</v>
      </c>
      <c r="D20" s="55" t="s">
        <v>65</v>
      </c>
      <c r="E20" s="64">
        <f t="shared" si="0"/>
        <v>40</v>
      </c>
      <c r="F20" s="65">
        <f t="shared" si="1"/>
        <v>4</v>
      </c>
      <c r="G20" s="66">
        <f t="shared" si="2"/>
        <v>8</v>
      </c>
      <c r="H20" s="67">
        <f t="shared" si="3"/>
        <v>12</v>
      </c>
    </row>
    <row r="21" spans="2:8" ht="24.75" customHeight="1" thickBot="1">
      <c r="B21" s="88" t="s">
        <v>63</v>
      </c>
      <c r="C21" s="89" t="s">
        <v>71</v>
      </c>
      <c r="D21" s="90" t="s">
        <v>64</v>
      </c>
      <c r="E21" s="121">
        <f t="shared" si="0"/>
        <v>653</v>
      </c>
      <c r="F21" s="92">
        <f t="shared" si="1"/>
        <v>66</v>
      </c>
      <c r="G21" s="93">
        <f t="shared" si="2"/>
        <v>131</v>
      </c>
      <c r="H21" s="94">
        <f t="shared" si="3"/>
        <v>196</v>
      </c>
    </row>
    <row r="22" spans="2:8" ht="24.75" customHeight="1">
      <c r="B22" s="60" t="s">
        <v>48</v>
      </c>
      <c r="C22" s="52" t="s">
        <v>1</v>
      </c>
      <c r="D22" s="46" t="s">
        <v>50</v>
      </c>
      <c r="E22" s="82">
        <f t="shared" si="0"/>
        <v>449</v>
      </c>
      <c r="F22" s="83">
        <f t="shared" si="1"/>
        <v>45</v>
      </c>
      <c r="G22" s="84">
        <f t="shared" si="2"/>
        <v>90</v>
      </c>
      <c r="H22" s="85">
        <f t="shared" si="3"/>
        <v>135</v>
      </c>
    </row>
    <row r="23" spans="2:8" s="7" customFormat="1" ht="24.75" customHeight="1">
      <c r="B23" s="41" t="s">
        <v>60</v>
      </c>
      <c r="C23" s="61" t="s">
        <v>1</v>
      </c>
      <c r="D23" s="55" t="s">
        <v>3</v>
      </c>
      <c r="E23" s="56">
        <f t="shared" si="0"/>
        <v>367</v>
      </c>
      <c r="F23" s="57">
        <f t="shared" si="1"/>
        <v>37</v>
      </c>
      <c r="G23" s="58">
        <f t="shared" si="2"/>
        <v>74</v>
      </c>
      <c r="H23" s="59">
        <f t="shared" si="3"/>
        <v>111</v>
      </c>
    </row>
    <row r="24" spans="2:8" s="7" customFormat="1" ht="24.75" customHeight="1" thickBot="1">
      <c r="B24" s="42" t="s">
        <v>61</v>
      </c>
      <c r="C24" s="62" t="s">
        <v>1</v>
      </c>
      <c r="D24" s="63" t="s">
        <v>49</v>
      </c>
      <c r="E24" s="64">
        <f t="shared" si="0"/>
        <v>122</v>
      </c>
      <c r="F24" s="65">
        <f t="shared" si="1"/>
        <v>13</v>
      </c>
      <c r="G24" s="66">
        <f t="shared" si="2"/>
        <v>25</v>
      </c>
      <c r="H24" s="67">
        <f t="shared" si="3"/>
        <v>37</v>
      </c>
    </row>
    <row r="25" spans="2:8" s="10" customFormat="1" ht="31.5" customHeight="1">
      <c r="B25" s="202" t="s">
        <v>4</v>
      </c>
      <c r="C25" s="166" t="s">
        <v>5</v>
      </c>
      <c r="D25" s="166"/>
      <c r="E25" s="166"/>
      <c r="F25" s="166"/>
      <c r="G25" s="95"/>
      <c r="H25" s="96"/>
    </row>
    <row r="26" spans="2:8" s="10" customFormat="1" ht="22.5" customHeight="1">
      <c r="B26" s="203"/>
      <c r="C26" s="115" t="s">
        <v>6</v>
      </c>
      <c r="D26" s="199" t="s">
        <v>83</v>
      </c>
      <c r="E26" s="204"/>
      <c r="F26" s="199" t="s">
        <v>56</v>
      </c>
      <c r="G26" s="200"/>
      <c r="H26" s="201"/>
    </row>
    <row r="27" spans="2:8" s="10" customFormat="1" ht="36" customHeight="1">
      <c r="B27" s="98" t="s">
        <v>7</v>
      </c>
      <c r="C27" s="99" t="s">
        <v>32</v>
      </c>
      <c r="D27" s="144" t="s">
        <v>35</v>
      </c>
      <c r="E27" s="145"/>
      <c r="F27" s="133" t="s">
        <v>21</v>
      </c>
      <c r="G27" s="134"/>
      <c r="H27" s="135"/>
    </row>
    <row r="28" spans="2:8" s="10" customFormat="1" ht="36" customHeight="1">
      <c r="B28" s="119" t="s">
        <v>8</v>
      </c>
      <c r="C28" s="118" t="s">
        <v>33</v>
      </c>
      <c r="D28" s="188" t="s">
        <v>73</v>
      </c>
      <c r="E28" s="195"/>
      <c r="F28" s="190" t="s">
        <v>21</v>
      </c>
      <c r="G28" s="191"/>
      <c r="H28" s="192"/>
    </row>
    <row r="29" spans="2:8" s="10" customFormat="1" ht="36" customHeight="1" thickBot="1">
      <c r="B29" s="120" t="s">
        <v>9</v>
      </c>
      <c r="C29" s="118" t="s">
        <v>34</v>
      </c>
      <c r="D29" s="188" t="s">
        <v>74</v>
      </c>
      <c r="E29" s="189"/>
      <c r="F29" s="190" t="s">
        <v>21</v>
      </c>
      <c r="G29" s="191"/>
      <c r="H29" s="192"/>
    </row>
    <row r="30" spans="2:8" s="10" customFormat="1" ht="31.5" customHeight="1">
      <c r="B30" s="142" t="s">
        <v>40</v>
      </c>
      <c r="C30" s="149" t="s">
        <v>5</v>
      </c>
      <c r="D30" s="149"/>
      <c r="E30" s="149"/>
      <c r="F30" s="149"/>
      <c r="G30" s="102"/>
      <c r="H30" s="103"/>
    </row>
    <row r="31" spans="2:8" ht="22.5" customHeight="1">
      <c r="B31" s="143"/>
      <c r="C31" s="104" t="s">
        <v>6</v>
      </c>
      <c r="D31" s="162" t="s">
        <v>83</v>
      </c>
      <c r="E31" s="163"/>
      <c r="F31" s="162" t="s">
        <v>38</v>
      </c>
      <c r="G31" s="164"/>
      <c r="H31" s="165"/>
    </row>
    <row r="32" spans="2:8" ht="36" customHeight="1">
      <c r="B32" s="105" t="s">
        <v>7</v>
      </c>
      <c r="C32" s="106" t="s">
        <v>57</v>
      </c>
      <c r="D32" s="171" t="s">
        <v>67</v>
      </c>
      <c r="E32" s="172"/>
      <c r="F32" s="173" t="s">
        <v>21</v>
      </c>
      <c r="G32" s="174"/>
      <c r="H32" s="175"/>
    </row>
    <row r="33" spans="2:8" ht="36" customHeight="1" thickBot="1">
      <c r="B33" s="107" t="s">
        <v>39</v>
      </c>
      <c r="C33" s="108" t="s">
        <v>58</v>
      </c>
      <c r="D33" s="176" t="s">
        <v>68</v>
      </c>
      <c r="E33" s="177"/>
      <c r="F33" s="178" t="s">
        <v>21</v>
      </c>
      <c r="G33" s="179"/>
      <c r="H33" s="180"/>
    </row>
    <row r="34" spans="2:8" ht="36" customHeight="1">
      <c r="B34" s="167" t="s">
        <v>52</v>
      </c>
      <c r="C34" s="131" t="s">
        <v>69</v>
      </c>
      <c r="D34" s="132"/>
      <c r="E34" s="132"/>
      <c r="F34" s="132"/>
      <c r="G34" s="109"/>
      <c r="H34" s="110"/>
    </row>
    <row r="35" spans="2:8" ht="22.5" customHeight="1">
      <c r="B35" s="168"/>
      <c r="C35" s="111" t="s">
        <v>53</v>
      </c>
      <c r="D35" s="169" t="s">
        <v>84</v>
      </c>
      <c r="E35" s="169"/>
      <c r="F35" s="162" t="s">
        <v>38</v>
      </c>
      <c r="G35" s="164"/>
      <c r="H35" s="165"/>
    </row>
    <row r="36" spans="2:8" ht="36" customHeight="1" thickBot="1">
      <c r="B36" s="112"/>
      <c r="C36" s="113" t="s">
        <v>55</v>
      </c>
      <c r="D36" s="141" t="s">
        <v>70</v>
      </c>
      <c r="E36" s="141"/>
      <c r="F36" s="129" t="s">
        <v>54</v>
      </c>
      <c r="G36" s="129"/>
      <c r="H36" s="130"/>
    </row>
    <row r="37" spans="2:8" ht="57.75" customHeight="1">
      <c r="B37" s="170" t="s">
        <v>92</v>
      </c>
      <c r="C37" s="170"/>
      <c r="D37" s="170"/>
      <c r="E37" s="170"/>
      <c r="F37" s="170"/>
      <c r="G37" s="170"/>
      <c r="H37" s="114"/>
    </row>
    <row r="38" ht="106.5" customHeight="1" thickBot="1">
      <c r="A38" s="4" t="s">
        <v>10</v>
      </c>
    </row>
    <row r="39" spans="2:8" ht="24">
      <c r="B39" s="17"/>
      <c r="C39" s="18"/>
      <c r="D39" s="19" t="s">
        <v>12</v>
      </c>
      <c r="E39" s="20" t="s">
        <v>13</v>
      </c>
      <c r="F39" s="150" t="s">
        <v>14</v>
      </c>
      <c r="G39" s="151"/>
      <c r="H39" s="152"/>
    </row>
    <row r="40" spans="2:8" ht="17.25" customHeight="1" thickBot="1">
      <c r="B40" s="21"/>
      <c r="C40" s="22"/>
      <c r="D40" s="23" t="s">
        <v>24</v>
      </c>
      <c r="E40" s="24" t="s">
        <v>20</v>
      </c>
      <c r="F40" s="25" t="s">
        <v>17</v>
      </c>
      <c r="G40" s="26" t="s">
        <v>18</v>
      </c>
      <c r="H40" s="33" t="s">
        <v>27</v>
      </c>
    </row>
    <row r="41" spans="2:8" s="11" customFormat="1" ht="27" customHeight="1" thickBot="1" thickTop="1">
      <c r="B41" s="139" t="s">
        <v>1</v>
      </c>
      <c r="C41" s="140"/>
      <c r="D41" s="34">
        <v>856</v>
      </c>
      <c r="E41" s="35">
        <f>ROUNDDOWN(D41*10.21,0)</f>
        <v>8739</v>
      </c>
      <c r="F41" s="36">
        <f>ROUNDUP(E41*10%,0)</f>
        <v>874</v>
      </c>
      <c r="G41" s="29">
        <f>ROUNDUP(E41*20%,0)</f>
        <v>1748</v>
      </c>
      <c r="H41" s="30">
        <f>ROUNDUP(E41*30%,0)</f>
        <v>2622</v>
      </c>
    </row>
    <row r="42" spans="2:8" s="16" customFormat="1" ht="14.25" customHeight="1">
      <c r="B42" s="124" t="s">
        <v>76</v>
      </c>
      <c r="C42" s="124"/>
      <c r="D42" s="124"/>
      <c r="E42" s="124"/>
      <c r="F42" s="124"/>
      <c r="G42" s="124"/>
      <c r="H42" s="124"/>
    </row>
    <row r="43" spans="2:8" s="16" customFormat="1" ht="14.25" customHeight="1">
      <c r="B43" s="124" t="s">
        <v>75</v>
      </c>
      <c r="C43" s="124"/>
      <c r="D43" s="124"/>
      <c r="E43" s="124"/>
      <c r="F43" s="124"/>
      <c r="G43" s="124"/>
      <c r="H43" s="124"/>
    </row>
    <row r="44" spans="2:8" s="8" customFormat="1" ht="14.25" customHeight="1">
      <c r="B44" s="157" t="s">
        <v>86</v>
      </c>
      <c r="C44" s="125"/>
      <c r="D44" s="125"/>
      <c r="E44" s="125"/>
      <c r="F44" s="125"/>
      <c r="G44" s="125"/>
      <c r="H44" s="125"/>
    </row>
    <row r="45" spans="2:8" s="8" customFormat="1" ht="14.25" customHeight="1">
      <c r="B45" s="126" t="s">
        <v>78</v>
      </c>
      <c r="C45" s="126"/>
      <c r="D45" s="126"/>
      <c r="E45" s="126"/>
      <c r="F45" s="126"/>
      <c r="G45" s="126"/>
      <c r="H45" s="126"/>
    </row>
    <row r="46" spans="2:8" s="8" customFormat="1" ht="14.25" customHeight="1">
      <c r="B46" s="127" t="s">
        <v>79</v>
      </c>
      <c r="C46" s="128"/>
      <c r="D46" s="128"/>
      <c r="E46" s="128"/>
      <c r="F46" s="128"/>
      <c r="G46" s="128"/>
      <c r="H46" s="128"/>
    </row>
    <row r="47" spans="2:8" s="16" customFormat="1" ht="14.25" customHeight="1">
      <c r="B47" s="127" t="s">
        <v>80</v>
      </c>
      <c r="C47" s="127"/>
      <c r="D47" s="127"/>
      <c r="E47" s="127"/>
      <c r="F47" s="127"/>
      <c r="G47" s="127"/>
      <c r="H47" s="127"/>
    </row>
    <row r="48" spans="2:8" s="16" customFormat="1" ht="14.25" customHeight="1">
      <c r="B48" s="123"/>
      <c r="C48" s="123"/>
      <c r="D48" s="123"/>
      <c r="E48" s="123"/>
      <c r="F48" s="123"/>
      <c r="G48" s="123"/>
      <c r="H48" s="123"/>
    </row>
    <row r="49" spans="2:7" s="13" customFormat="1" ht="18.75" customHeight="1" thickBot="1">
      <c r="B49" s="14" t="s">
        <v>2</v>
      </c>
      <c r="C49" s="15"/>
      <c r="D49" s="15"/>
      <c r="E49" s="15"/>
      <c r="F49" s="15"/>
      <c r="G49" s="15"/>
    </row>
    <row r="50" spans="2:8" ht="24">
      <c r="B50" s="17"/>
      <c r="C50" s="18"/>
      <c r="D50" s="19" t="s">
        <v>12</v>
      </c>
      <c r="E50" s="20" t="s">
        <v>13</v>
      </c>
      <c r="F50" s="150" t="s">
        <v>14</v>
      </c>
      <c r="G50" s="151"/>
      <c r="H50" s="152"/>
    </row>
    <row r="51" spans="2:8" ht="17.25" customHeight="1" thickBot="1">
      <c r="B51" s="21"/>
      <c r="C51" s="22"/>
      <c r="D51" s="23" t="s">
        <v>24</v>
      </c>
      <c r="E51" s="24" t="s">
        <v>20</v>
      </c>
      <c r="F51" s="25" t="s">
        <v>17</v>
      </c>
      <c r="G51" s="26" t="s">
        <v>18</v>
      </c>
      <c r="H51" s="31" t="s">
        <v>27</v>
      </c>
    </row>
    <row r="52" spans="2:8" ht="24.75" customHeight="1" thickBot="1" thickTop="1">
      <c r="B52" s="44" t="s">
        <v>41</v>
      </c>
      <c r="C52" s="45" t="s">
        <v>42</v>
      </c>
      <c r="D52" s="46" t="s">
        <v>47</v>
      </c>
      <c r="E52" s="64">
        <f aca="true" t="shared" si="4" ref="E52:E57">ROUNDDOWN(D52*10.21,0)</f>
        <v>2042</v>
      </c>
      <c r="F52" s="65">
        <f aca="true" t="shared" si="5" ref="F52:F57">ROUNDUP(E52*10%,0)</f>
        <v>205</v>
      </c>
      <c r="G52" s="66">
        <f aca="true" t="shared" si="6" ref="G52:G57">ROUNDUP(E52*20%,0)</f>
        <v>409</v>
      </c>
      <c r="H52" s="67">
        <f aca="true" t="shared" si="7" ref="H52:H57">ROUNDUP(E52*30%,0)</f>
        <v>613</v>
      </c>
    </row>
    <row r="53" spans="2:8" ht="24.75" customHeight="1">
      <c r="B53" s="51" t="s">
        <v>43</v>
      </c>
      <c r="C53" s="52" t="s">
        <v>45</v>
      </c>
      <c r="D53" s="46" t="s">
        <v>46</v>
      </c>
      <c r="E53" s="78">
        <f t="shared" si="4"/>
        <v>30</v>
      </c>
      <c r="F53" s="79">
        <f t="shared" si="5"/>
        <v>3</v>
      </c>
      <c r="G53" s="80">
        <f t="shared" si="6"/>
        <v>6</v>
      </c>
      <c r="H53" s="81">
        <f t="shared" si="7"/>
        <v>9</v>
      </c>
    </row>
    <row r="54" spans="2:8" ht="24.75" customHeight="1" thickBot="1">
      <c r="B54" s="53" t="s">
        <v>44</v>
      </c>
      <c r="C54" s="54" t="s">
        <v>45</v>
      </c>
      <c r="D54" s="55" t="s">
        <v>65</v>
      </c>
      <c r="E54" s="64">
        <f t="shared" si="4"/>
        <v>40</v>
      </c>
      <c r="F54" s="65">
        <f t="shared" si="5"/>
        <v>4</v>
      </c>
      <c r="G54" s="66">
        <f t="shared" si="6"/>
        <v>8</v>
      </c>
      <c r="H54" s="67">
        <f t="shared" si="7"/>
        <v>12</v>
      </c>
    </row>
    <row r="55" spans="2:8" ht="24.75" customHeight="1">
      <c r="B55" s="60" t="s">
        <v>48</v>
      </c>
      <c r="C55" s="52" t="s">
        <v>1</v>
      </c>
      <c r="D55" s="46" t="s">
        <v>50</v>
      </c>
      <c r="E55" s="82">
        <f t="shared" si="4"/>
        <v>449</v>
      </c>
      <c r="F55" s="83">
        <f t="shared" si="5"/>
        <v>45</v>
      </c>
      <c r="G55" s="84">
        <f t="shared" si="6"/>
        <v>90</v>
      </c>
      <c r="H55" s="85">
        <f t="shared" si="7"/>
        <v>135</v>
      </c>
    </row>
    <row r="56" spans="2:8" s="11" customFormat="1" ht="24.75" customHeight="1">
      <c r="B56" s="41" t="s">
        <v>60</v>
      </c>
      <c r="C56" s="61" t="s">
        <v>1</v>
      </c>
      <c r="D56" s="55" t="s">
        <v>3</v>
      </c>
      <c r="E56" s="56">
        <f t="shared" si="4"/>
        <v>367</v>
      </c>
      <c r="F56" s="57">
        <f t="shared" si="5"/>
        <v>37</v>
      </c>
      <c r="G56" s="58">
        <f t="shared" si="6"/>
        <v>74</v>
      </c>
      <c r="H56" s="59">
        <f t="shared" si="7"/>
        <v>111</v>
      </c>
    </row>
    <row r="57" spans="2:8" s="11" customFormat="1" ht="24.75" customHeight="1" thickBot="1">
      <c r="B57" s="42" t="s">
        <v>61</v>
      </c>
      <c r="C57" s="62" t="s">
        <v>1</v>
      </c>
      <c r="D57" s="63" t="s">
        <v>49</v>
      </c>
      <c r="E57" s="64">
        <f t="shared" si="4"/>
        <v>122</v>
      </c>
      <c r="F57" s="65">
        <f t="shared" si="5"/>
        <v>13</v>
      </c>
      <c r="G57" s="66">
        <f t="shared" si="6"/>
        <v>25</v>
      </c>
      <c r="H57" s="67">
        <f t="shared" si="7"/>
        <v>37</v>
      </c>
    </row>
    <row r="58" spans="2:8" ht="36.75" customHeight="1">
      <c r="B58" s="142" t="s">
        <v>4</v>
      </c>
      <c r="C58" s="149" t="s">
        <v>11</v>
      </c>
      <c r="D58" s="149"/>
      <c r="E58" s="149"/>
      <c r="F58" s="149"/>
      <c r="G58" s="102"/>
      <c r="H58" s="103"/>
    </row>
    <row r="59" spans="2:8" ht="22.5" customHeight="1">
      <c r="B59" s="143"/>
      <c r="C59" s="116" t="s">
        <v>6</v>
      </c>
      <c r="D59" s="184" t="s">
        <v>83</v>
      </c>
      <c r="E59" s="187"/>
      <c r="F59" s="184" t="s">
        <v>56</v>
      </c>
      <c r="G59" s="185"/>
      <c r="H59" s="186"/>
    </row>
    <row r="60" spans="2:8" ht="36" customHeight="1">
      <c r="B60" s="98" t="s">
        <v>7</v>
      </c>
      <c r="C60" s="99" t="s">
        <v>32</v>
      </c>
      <c r="D60" s="144" t="s">
        <v>35</v>
      </c>
      <c r="E60" s="145"/>
      <c r="F60" s="133" t="s">
        <v>21</v>
      </c>
      <c r="G60" s="134"/>
      <c r="H60" s="135"/>
    </row>
    <row r="61" spans="2:8" ht="36" customHeight="1">
      <c r="B61" s="119" t="s">
        <v>8</v>
      </c>
      <c r="C61" s="118" t="s">
        <v>33</v>
      </c>
      <c r="D61" s="188" t="s">
        <v>73</v>
      </c>
      <c r="E61" s="195"/>
      <c r="F61" s="190" t="s">
        <v>21</v>
      </c>
      <c r="G61" s="191"/>
      <c r="H61" s="192"/>
    </row>
    <row r="62" spans="2:8" ht="36" customHeight="1" thickBot="1">
      <c r="B62" s="120" t="s">
        <v>9</v>
      </c>
      <c r="C62" s="118" t="s">
        <v>34</v>
      </c>
      <c r="D62" s="188" t="s">
        <v>74</v>
      </c>
      <c r="E62" s="189"/>
      <c r="F62" s="190" t="s">
        <v>21</v>
      </c>
      <c r="G62" s="191"/>
      <c r="H62" s="192"/>
    </row>
    <row r="63" spans="2:8" s="10" customFormat="1" ht="31.5" customHeight="1">
      <c r="B63" s="142" t="s">
        <v>40</v>
      </c>
      <c r="C63" s="149" t="s">
        <v>5</v>
      </c>
      <c r="D63" s="149"/>
      <c r="E63" s="149"/>
      <c r="F63" s="149"/>
      <c r="G63" s="102"/>
      <c r="H63" s="103"/>
    </row>
    <row r="64" spans="2:8" ht="22.5" customHeight="1">
      <c r="B64" s="143"/>
      <c r="C64" s="104" t="s">
        <v>6</v>
      </c>
      <c r="D64" s="162" t="s">
        <v>83</v>
      </c>
      <c r="E64" s="163"/>
      <c r="F64" s="162" t="s">
        <v>38</v>
      </c>
      <c r="G64" s="164"/>
      <c r="H64" s="165"/>
    </row>
    <row r="65" spans="2:8" ht="36" customHeight="1">
      <c r="B65" s="105" t="s">
        <v>7</v>
      </c>
      <c r="C65" s="106" t="s">
        <v>57</v>
      </c>
      <c r="D65" s="171" t="s">
        <v>67</v>
      </c>
      <c r="E65" s="172"/>
      <c r="F65" s="173" t="s">
        <v>21</v>
      </c>
      <c r="G65" s="174"/>
      <c r="H65" s="175"/>
    </row>
    <row r="66" spans="2:8" ht="36" customHeight="1" thickBot="1">
      <c r="B66" s="107" t="s">
        <v>39</v>
      </c>
      <c r="C66" s="108" t="s">
        <v>58</v>
      </c>
      <c r="D66" s="176" t="s">
        <v>68</v>
      </c>
      <c r="E66" s="177"/>
      <c r="F66" s="178" t="s">
        <v>21</v>
      </c>
      <c r="G66" s="179"/>
      <c r="H66" s="180"/>
    </row>
    <row r="67" spans="2:8" ht="36" customHeight="1">
      <c r="B67" s="167" t="s">
        <v>52</v>
      </c>
      <c r="C67" s="131" t="s">
        <v>69</v>
      </c>
      <c r="D67" s="132"/>
      <c r="E67" s="132"/>
      <c r="F67" s="132"/>
      <c r="G67" s="109"/>
      <c r="H67" s="110"/>
    </row>
    <row r="68" spans="2:8" ht="22.5" customHeight="1">
      <c r="B68" s="168"/>
      <c r="C68" s="111" t="s">
        <v>53</v>
      </c>
      <c r="D68" s="169" t="s">
        <v>84</v>
      </c>
      <c r="E68" s="169"/>
      <c r="F68" s="162" t="s">
        <v>38</v>
      </c>
      <c r="G68" s="164"/>
      <c r="H68" s="165"/>
    </row>
    <row r="69" spans="2:8" ht="36" customHeight="1" thickBot="1">
      <c r="B69" s="112"/>
      <c r="C69" s="113" t="s">
        <v>55</v>
      </c>
      <c r="D69" s="141" t="s">
        <v>70</v>
      </c>
      <c r="E69" s="141"/>
      <c r="F69" s="129" t="s">
        <v>54</v>
      </c>
      <c r="G69" s="129"/>
      <c r="H69" s="130"/>
    </row>
    <row r="70" spans="2:8" ht="57.75" customHeight="1">
      <c r="B70" s="170" t="s">
        <v>85</v>
      </c>
      <c r="C70" s="170"/>
      <c r="D70" s="170"/>
      <c r="E70" s="170"/>
      <c r="F70" s="170"/>
      <c r="G70" s="170"/>
      <c r="H70" s="114"/>
    </row>
    <row r="71" ht="8.25" customHeight="1"/>
  </sheetData>
  <sheetProtection/>
  <mergeCells count="69">
    <mergeCell ref="B30:B31"/>
    <mergeCell ref="F39:H39"/>
    <mergeCell ref="D29:E29"/>
    <mergeCell ref="F28:H28"/>
    <mergeCell ref="F29:H29"/>
    <mergeCell ref="B34:B35"/>
    <mergeCell ref="B25:B26"/>
    <mergeCell ref="C25:F25"/>
    <mergeCell ref="D26:E26"/>
    <mergeCell ref="D27:E27"/>
    <mergeCell ref="D28:E28"/>
    <mergeCell ref="F16:H16"/>
    <mergeCell ref="F26:H26"/>
    <mergeCell ref="F27:H27"/>
    <mergeCell ref="A1:F1"/>
    <mergeCell ref="B7:C7"/>
    <mergeCell ref="F5:H5"/>
    <mergeCell ref="F60:H60"/>
    <mergeCell ref="F61:H61"/>
    <mergeCell ref="F62:H62"/>
    <mergeCell ref="B70:G70"/>
    <mergeCell ref="B67:B68"/>
    <mergeCell ref="C67:F67"/>
    <mergeCell ref="D68:E68"/>
    <mergeCell ref="D69:E69"/>
    <mergeCell ref="F69:H69"/>
    <mergeCell ref="D64:E64"/>
    <mergeCell ref="C30:F30"/>
    <mergeCell ref="D31:E31"/>
    <mergeCell ref="F31:H31"/>
    <mergeCell ref="D32:E32"/>
    <mergeCell ref="F32:H32"/>
    <mergeCell ref="D33:E33"/>
    <mergeCell ref="F33:H33"/>
    <mergeCell ref="B37:G37"/>
    <mergeCell ref="B63:B64"/>
    <mergeCell ref="C63:F63"/>
    <mergeCell ref="F64:H64"/>
    <mergeCell ref="D60:E60"/>
    <mergeCell ref="F59:H59"/>
    <mergeCell ref="F50:H50"/>
    <mergeCell ref="D61:E61"/>
    <mergeCell ref="D62:E62"/>
    <mergeCell ref="B47:H47"/>
    <mergeCell ref="C34:F34"/>
    <mergeCell ref="F68:H68"/>
    <mergeCell ref="D65:E65"/>
    <mergeCell ref="F65:H65"/>
    <mergeCell ref="D66:E66"/>
    <mergeCell ref="F66:H66"/>
    <mergeCell ref="D35:E35"/>
    <mergeCell ref="F35:H35"/>
    <mergeCell ref="D36:E36"/>
    <mergeCell ref="F36:H36"/>
    <mergeCell ref="B58:B59"/>
    <mergeCell ref="B41:C41"/>
    <mergeCell ref="B42:H42"/>
    <mergeCell ref="B43:H43"/>
    <mergeCell ref="B44:H44"/>
    <mergeCell ref="B45:H45"/>
    <mergeCell ref="B46:H46"/>
    <mergeCell ref="C58:F58"/>
    <mergeCell ref="D59:E59"/>
    <mergeCell ref="B8:H8"/>
    <mergeCell ref="B9:H9"/>
    <mergeCell ref="B10:H10"/>
    <mergeCell ref="B11:H11"/>
    <mergeCell ref="B12:H12"/>
    <mergeCell ref="B13:H13"/>
  </mergeCells>
  <printOptions horizontalCentered="1"/>
  <pageMargins left="0.35433070866141736" right="0.3937007874015748" top="0.5905511811023623" bottom="0.4330708661417323" header="0.3937007874015748" footer="0.5118110236220472"/>
  <pageSetup fitToHeight="2" horizontalDpi="600" verticalDpi="600" orientation="portrait" paperSize="9" scale="80" r:id="rId2"/>
  <rowBreaks count="1" manualBreakCount="1">
    <brk id="37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70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.125" style="5" customWidth="1"/>
    <col min="2" max="2" width="26.50390625" style="5" customWidth="1"/>
    <col min="3" max="3" width="28.50390625" style="5" customWidth="1"/>
    <col min="4" max="4" width="8.125" style="6" customWidth="1"/>
    <col min="5" max="5" width="17.375" style="5" customWidth="1"/>
    <col min="6" max="8" width="9.625" style="5" customWidth="1"/>
    <col min="9" max="16384" width="9.00390625" style="5" customWidth="1"/>
  </cols>
  <sheetData>
    <row r="1" spans="1:8" s="2" customFormat="1" ht="56.25" customHeight="1">
      <c r="A1" s="158" t="s">
        <v>59</v>
      </c>
      <c r="B1" s="159"/>
      <c r="C1" s="159"/>
      <c r="D1" s="159"/>
      <c r="E1" s="159"/>
      <c r="F1" s="159"/>
      <c r="G1" s="1"/>
      <c r="H1" s="122">
        <v>45383</v>
      </c>
    </row>
    <row r="2" s="2" customFormat="1" ht="8.25" customHeight="1">
      <c r="H2" s="3"/>
    </row>
    <row r="3" ht="105" customHeight="1">
      <c r="A3" s="4" t="s">
        <v>0</v>
      </c>
    </row>
    <row r="4" ht="8.25" customHeight="1" thickBot="1">
      <c r="A4" s="4"/>
    </row>
    <row r="5" spans="2:8" ht="24">
      <c r="B5" s="17"/>
      <c r="C5" s="18"/>
      <c r="D5" s="19" t="s">
        <v>12</v>
      </c>
      <c r="E5" s="20" t="s">
        <v>13</v>
      </c>
      <c r="F5" s="150" t="s">
        <v>14</v>
      </c>
      <c r="G5" s="151"/>
      <c r="H5" s="152"/>
    </row>
    <row r="6" spans="2:8" ht="17.25" customHeight="1" thickBot="1">
      <c r="B6" s="21"/>
      <c r="C6" s="22"/>
      <c r="D6" s="23" t="s">
        <v>26</v>
      </c>
      <c r="E6" s="24" t="s">
        <v>16</v>
      </c>
      <c r="F6" s="25" t="s">
        <v>17</v>
      </c>
      <c r="G6" s="26" t="s">
        <v>18</v>
      </c>
      <c r="H6" s="31" t="s">
        <v>27</v>
      </c>
    </row>
    <row r="7" spans="2:8" s="7" customFormat="1" ht="30" customHeight="1" thickBot="1" thickTop="1">
      <c r="B7" s="160" t="s">
        <v>1</v>
      </c>
      <c r="C7" s="161"/>
      <c r="D7" s="32">
        <v>1266</v>
      </c>
      <c r="E7" s="37">
        <f>ROUNDDOWN(D7*10,0)</f>
        <v>12660</v>
      </c>
      <c r="F7" s="38">
        <f>ROUNDUP(E7*10%,0)</f>
        <v>1266</v>
      </c>
      <c r="G7" s="39">
        <f>ROUNDUP(E7*20%,0)</f>
        <v>2532</v>
      </c>
      <c r="H7" s="40">
        <f>ROUNDUP(E7*30%,0)</f>
        <v>3798</v>
      </c>
    </row>
    <row r="8" spans="2:8" s="16" customFormat="1" ht="14.25" customHeight="1">
      <c r="B8" s="124" t="s">
        <v>76</v>
      </c>
      <c r="C8" s="124"/>
      <c r="D8" s="124"/>
      <c r="E8" s="124"/>
      <c r="F8" s="124"/>
      <c r="G8" s="124"/>
      <c r="H8" s="124"/>
    </row>
    <row r="9" spans="2:8" s="16" customFormat="1" ht="14.25" customHeight="1">
      <c r="B9" s="124" t="s">
        <v>75</v>
      </c>
      <c r="C9" s="124"/>
      <c r="D9" s="124"/>
      <c r="E9" s="124"/>
      <c r="F9" s="124"/>
      <c r="G9" s="124"/>
      <c r="H9" s="124"/>
    </row>
    <row r="10" spans="2:8" s="8" customFormat="1" ht="14.25" customHeight="1">
      <c r="B10" s="125" t="s">
        <v>77</v>
      </c>
      <c r="C10" s="125"/>
      <c r="D10" s="125"/>
      <c r="E10" s="125"/>
      <c r="F10" s="125"/>
      <c r="G10" s="125"/>
      <c r="H10" s="125"/>
    </row>
    <row r="11" spans="2:8" s="8" customFormat="1" ht="14.25" customHeight="1">
      <c r="B11" s="126" t="s">
        <v>78</v>
      </c>
      <c r="C11" s="126"/>
      <c r="D11" s="126"/>
      <c r="E11" s="126"/>
      <c r="F11" s="126"/>
      <c r="G11" s="126"/>
      <c r="H11" s="126"/>
    </row>
    <row r="12" spans="2:8" s="8" customFormat="1" ht="14.25" customHeight="1">
      <c r="B12" s="127" t="s">
        <v>79</v>
      </c>
      <c r="C12" s="128"/>
      <c r="D12" s="128"/>
      <c r="E12" s="128"/>
      <c r="F12" s="128"/>
      <c r="G12" s="128"/>
      <c r="H12" s="128"/>
    </row>
    <row r="13" spans="2:8" s="16" customFormat="1" ht="14.25" customHeight="1">
      <c r="B13" s="127" t="s">
        <v>80</v>
      </c>
      <c r="C13" s="127"/>
      <c r="D13" s="127"/>
      <c r="E13" s="127"/>
      <c r="F13" s="127"/>
      <c r="G13" s="127"/>
      <c r="H13" s="127"/>
    </row>
    <row r="14" s="8" customFormat="1" ht="10.5" customHeight="1">
      <c r="B14" s="9"/>
    </row>
    <row r="15" s="10" customFormat="1" ht="15" customHeight="1" thickBot="1">
      <c r="B15" s="10" t="s">
        <v>2</v>
      </c>
    </row>
    <row r="16" spans="2:8" ht="24">
      <c r="B16" s="17"/>
      <c r="C16" s="18"/>
      <c r="D16" s="19" t="s">
        <v>12</v>
      </c>
      <c r="E16" s="20" t="s">
        <v>13</v>
      </c>
      <c r="F16" s="150" t="s">
        <v>14</v>
      </c>
      <c r="G16" s="151"/>
      <c r="H16" s="152"/>
    </row>
    <row r="17" spans="2:8" ht="17.25" customHeight="1" thickBot="1">
      <c r="B17" s="21"/>
      <c r="C17" s="22"/>
      <c r="D17" s="23" t="s">
        <v>25</v>
      </c>
      <c r="E17" s="24" t="s">
        <v>20</v>
      </c>
      <c r="F17" s="25" t="s">
        <v>17</v>
      </c>
      <c r="G17" s="26" t="s">
        <v>18</v>
      </c>
      <c r="H17" s="31" t="s">
        <v>27</v>
      </c>
    </row>
    <row r="18" spans="2:8" ht="24.75" customHeight="1" thickBot="1" thickTop="1">
      <c r="B18" s="44" t="s">
        <v>41</v>
      </c>
      <c r="C18" s="45" t="s">
        <v>42</v>
      </c>
      <c r="D18" s="46" t="s">
        <v>47</v>
      </c>
      <c r="E18" s="64">
        <f aca="true" t="shared" si="0" ref="E18:E24">ROUNDDOWN(D18*10,0)</f>
        <v>2000</v>
      </c>
      <c r="F18" s="65">
        <f aca="true" t="shared" si="1" ref="F18:F24">ROUNDUP(E18*10%,0)</f>
        <v>200</v>
      </c>
      <c r="G18" s="66">
        <f aca="true" t="shared" si="2" ref="G18:G24">ROUNDUP(E18*20%,0)</f>
        <v>400</v>
      </c>
      <c r="H18" s="77">
        <f aca="true" t="shared" si="3" ref="H18:H24">ROUNDUP(E18*30%,0)</f>
        <v>600</v>
      </c>
    </row>
    <row r="19" spans="2:8" ht="24.75" customHeight="1">
      <c r="B19" s="51" t="s">
        <v>43</v>
      </c>
      <c r="C19" s="52" t="s">
        <v>45</v>
      </c>
      <c r="D19" s="46" t="s">
        <v>46</v>
      </c>
      <c r="E19" s="78">
        <f t="shared" si="0"/>
        <v>30</v>
      </c>
      <c r="F19" s="79">
        <f t="shared" si="1"/>
        <v>3</v>
      </c>
      <c r="G19" s="80">
        <f t="shared" si="2"/>
        <v>6</v>
      </c>
      <c r="H19" s="81">
        <f t="shared" si="3"/>
        <v>9</v>
      </c>
    </row>
    <row r="20" spans="2:8" ht="24.75" customHeight="1" thickBot="1">
      <c r="B20" s="53" t="s">
        <v>44</v>
      </c>
      <c r="C20" s="54" t="s">
        <v>45</v>
      </c>
      <c r="D20" s="55" t="s">
        <v>65</v>
      </c>
      <c r="E20" s="64">
        <f t="shared" si="0"/>
        <v>40</v>
      </c>
      <c r="F20" s="65">
        <f t="shared" si="1"/>
        <v>4</v>
      </c>
      <c r="G20" s="66">
        <f t="shared" si="2"/>
        <v>8</v>
      </c>
      <c r="H20" s="67">
        <f t="shared" si="3"/>
        <v>12</v>
      </c>
    </row>
    <row r="21" spans="2:8" ht="24.75" customHeight="1" thickBot="1">
      <c r="B21" s="88" t="s">
        <v>63</v>
      </c>
      <c r="C21" s="89" t="s">
        <v>71</v>
      </c>
      <c r="D21" s="90" t="s">
        <v>64</v>
      </c>
      <c r="E21" s="121">
        <f t="shared" si="0"/>
        <v>640</v>
      </c>
      <c r="F21" s="92">
        <f t="shared" si="1"/>
        <v>64</v>
      </c>
      <c r="G21" s="93">
        <f t="shared" si="2"/>
        <v>128</v>
      </c>
      <c r="H21" s="94">
        <f t="shared" si="3"/>
        <v>192</v>
      </c>
    </row>
    <row r="22" spans="2:8" ht="24.75" customHeight="1">
      <c r="B22" s="60" t="s">
        <v>48</v>
      </c>
      <c r="C22" s="52" t="s">
        <v>1</v>
      </c>
      <c r="D22" s="46" t="s">
        <v>50</v>
      </c>
      <c r="E22" s="82">
        <f t="shared" si="0"/>
        <v>440</v>
      </c>
      <c r="F22" s="83">
        <f t="shared" si="1"/>
        <v>44</v>
      </c>
      <c r="G22" s="84">
        <f t="shared" si="2"/>
        <v>88</v>
      </c>
      <c r="H22" s="85">
        <f t="shared" si="3"/>
        <v>132</v>
      </c>
    </row>
    <row r="23" spans="2:8" s="7" customFormat="1" ht="24.75" customHeight="1">
      <c r="B23" s="41" t="s">
        <v>60</v>
      </c>
      <c r="C23" s="61" t="s">
        <v>1</v>
      </c>
      <c r="D23" s="55" t="s">
        <v>3</v>
      </c>
      <c r="E23" s="56">
        <f t="shared" si="0"/>
        <v>360</v>
      </c>
      <c r="F23" s="57">
        <f t="shared" si="1"/>
        <v>36</v>
      </c>
      <c r="G23" s="58">
        <f t="shared" si="2"/>
        <v>72</v>
      </c>
      <c r="H23" s="59">
        <f t="shared" si="3"/>
        <v>108</v>
      </c>
    </row>
    <row r="24" spans="2:8" s="7" customFormat="1" ht="24.75" customHeight="1" thickBot="1">
      <c r="B24" s="42" t="s">
        <v>61</v>
      </c>
      <c r="C24" s="62" t="s">
        <v>1</v>
      </c>
      <c r="D24" s="63" t="s">
        <v>49</v>
      </c>
      <c r="E24" s="64">
        <f t="shared" si="0"/>
        <v>120</v>
      </c>
      <c r="F24" s="65">
        <f t="shared" si="1"/>
        <v>12</v>
      </c>
      <c r="G24" s="66">
        <f t="shared" si="2"/>
        <v>24</v>
      </c>
      <c r="H24" s="67">
        <f t="shared" si="3"/>
        <v>36</v>
      </c>
    </row>
    <row r="25" spans="2:8" s="10" customFormat="1" ht="31.5" customHeight="1">
      <c r="B25" s="142" t="s">
        <v>4</v>
      </c>
      <c r="C25" s="149" t="s">
        <v>5</v>
      </c>
      <c r="D25" s="149"/>
      <c r="E25" s="149"/>
      <c r="F25" s="149"/>
      <c r="G25" s="102"/>
      <c r="H25" s="103"/>
    </row>
    <row r="26" spans="2:8" s="10" customFormat="1" ht="22.5" customHeight="1">
      <c r="B26" s="143"/>
      <c r="C26" s="116" t="s">
        <v>6</v>
      </c>
      <c r="D26" s="184" t="s">
        <v>83</v>
      </c>
      <c r="E26" s="187"/>
      <c r="F26" s="184" t="s">
        <v>56</v>
      </c>
      <c r="G26" s="185"/>
      <c r="H26" s="186"/>
    </row>
    <row r="27" spans="2:8" s="10" customFormat="1" ht="36" customHeight="1">
      <c r="B27" s="117" t="s">
        <v>7</v>
      </c>
      <c r="C27" s="118" t="s">
        <v>32</v>
      </c>
      <c r="D27" s="193" t="s">
        <v>72</v>
      </c>
      <c r="E27" s="194"/>
      <c r="F27" s="196" t="s">
        <v>21</v>
      </c>
      <c r="G27" s="197"/>
      <c r="H27" s="198"/>
    </row>
    <row r="28" spans="2:8" s="10" customFormat="1" ht="36" customHeight="1">
      <c r="B28" s="119" t="s">
        <v>8</v>
      </c>
      <c r="C28" s="118" t="s">
        <v>33</v>
      </c>
      <c r="D28" s="188" t="s">
        <v>73</v>
      </c>
      <c r="E28" s="195"/>
      <c r="F28" s="190" t="s">
        <v>21</v>
      </c>
      <c r="G28" s="191"/>
      <c r="H28" s="192"/>
    </row>
    <row r="29" spans="2:8" s="10" customFormat="1" ht="36" customHeight="1" thickBot="1">
      <c r="B29" s="120" t="s">
        <v>9</v>
      </c>
      <c r="C29" s="118" t="s">
        <v>34</v>
      </c>
      <c r="D29" s="188" t="s">
        <v>74</v>
      </c>
      <c r="E29" s="189"/>
      <c r="F29" s="190" t="s">
        <v>21</v>
      </c>
      <c r="G29" s="191"/>
      <c r="H29" s="192"/>
    </row>
    <row r="30" spans="2:8" s="10" customFormat="1" ht="31.5" customHeight="1">
      <c r="B30" s="142" t="s">
        <v>40</v>
      </c>
      <c r="C30" s="149" t="s">
        <v>5</v>
      </c>
      <c r="D30" s="149"/>
      <c r="E30" s="149"/>
      <c r="F30" s="149"/>
      <c r="G30" s="102"/>
      <c r="H30" s="103"/>
    </row>
    <row r="31" spans="2:8" ht="22.5" customHeight="1">
      <c r="B31" s="143"/>
      <c r="C31" s="104" t="s">
        <v>6</v>
      </c>
      <c r="D31" s="162" t="s">
        <v>83</v>
      </c>
      <c r="E31" s="163"/>
      <c r="F31" s="162" t="s">
        <v>38</v>
      </c>
      <c r="G31" s="164"/>
      <c r="H31" s="165"/>
    </row>
    <row r="32" spans="2:8" ht="36" customHeight="1">
      <c r="B32" s="105" t="s">
        <v>7</v>
      </c>
      <c r="C32" s="106" t="s">
        <v>57</v>
      </c>
      <c r="D32" s="171" t="s">
        <v>67</v>
      </c>
      <c r="E32" s="172"/>
      <c r="F32" s="173" t="s">
        <v>21</v>
      </c>
      <c r="G32" s="174"/>
      <c r="H32" s="175"/>
    </row>
    <row r="33" spans="2:8" ht="36" customHeight="1" thickBot="1">
      <c r="B33" s="107" t="s">
        <v>39</v>
      </c>
      <c r="C33" s="108" t="s">
        <v>58</v>
      </c>
      <c r="D33" s="176" t="s">
        <v>68</v>
      </c>
      <c r="E33" s="177"/>
      <c r="F33" s="178" t="s">
        <v>21</v>
      </c>
      <c r="G33" s="179"/>
      <c r="H33" s="180"/>
    </row>
    <row r="34" spans="2:8" ht="36" customHeight="1">
      <c r="B34" s="167" t="s">
        <v>52</v>
      </c>
      <c r="C34" s="131" t="s">
        <v>69</v>
      </c>
      <c r="D34" s="132"/>
      <c r="E34" s="132"/>
      <c r="F34" s="132"/>
      <c r="G34" s="109"/>
      <c r="H34" s="110"/>
    </row>
    <row r="35" spans="2:8" ht="22.5" customHeight="1">
      <c r="B35" s="168"/>
      <c r="C35" s="111" t="s">
        <v>53</v>
      </c>
      <c r="D35" s="169" t="s">
        <v>84</v>
      </c>
      <c r="E35" s="169"/>
      <c r="F35" s="162" t="s">
        <v>38</v>
      </c>
      <c r="G35" s="164"/>
      <c r="H35" s="165"/>
    </row>
    <row r="36" spans="2:8" ht="36" customHeight="1" thickBot="1">
      <c r="B36" s="112"/>
      <c r="C36" s="113" t="s">
        <v>55</v>
      </c>
      <c r="D36" s="141" t="s">
        <v>70</v>
      </c>
      <c r="E36" s="141"/>
      <c r="F36" s="129" t="s">
        <v>54</v>
      </c>
      <c r="G36" s="129"/>
      <c r="H36" s="130"/>
    </row>
    <row r="37" spans="2:8" ht="57.75" customHeight="1">
      <c r="B37" s="170" t="s">
        <v>93</v>
      </c>
      <c r="C37" s="170"/>
      <c r="D37" s="170"/>
      <c r="E37" s="170"/>
      <c r="F37" s="170"/>
      <c r="G37" s="170"/>
      <c r="H37" s="114"/>
    </row>
    <row r="38" ht="106.5" customHeight="1" thickBot="1">
      <c r="A38" s="4" t="s">
        <v>10</v>
      </c>
    </row>
    <row r="39" spans="2:8" ht="24">
      <c r="B39" s="17"/>
      <c r="C39" s="18"/>
      <c r="D39" s="19" t="s">
        <v>12</v>
      </c>
      <c r="E39" s="20" t="s">
        <v>13</v>
      </c>
      <c r="F39" s="150" t="s">
        <v>14</v>
      </c>
      <c r="G39" s="151"/>
      <c r="H39" s="152"/>
    </row>
    <row r="40" spans="2:8" ht="17.25" customHeight="1" thickBot="1">
      <c r="B40" s="21"/>
      <c r="C40" s="22"/>
      <c r="D40" s="23" t="s">
        <v>25</v>
      </c>
      <c r="E40" s="24" t="s">
        <v>20</v>
      </c>
      <c r="F40" s="25" t="s">
        <v>17</v>
      </c>
      <c r="G40" s="26" t="s">
        <v>18</v>
      </c>
      <c r="H40" s="33" t="s">
        <v>31</v>
      </c>
    </row>
    <row r="41" spans="2:8" s="11" customFormat="1" ht="27" customHeight="1" thickBot="1" thickTop="1">
      <c r="B41" s="139" t="s">
        <v>1</v>
      </c>
      <c r="C41" s="140"/>
      <c r="D41" s="34">
        <v>856</v>
      </c>
      <c r="E41" s="35">
        <f>ROUNDDOWN(D41*10,0)</f>
        <v>8560</v>
      </c>
      <c r="F41" s="36">
        <f>ROUNDUP(E41*10%,0)</f>
        <v>856</v>
      </c>
      <c r="G41" s="29">
        <f>ROUNDUP(E41*20%,0)</f>
        <v>1712</v>
      </c>
      <c r="H41" s="30">
        <f>ROUNDUP(E41*30%,0)</f>
        <v>2568</v>
      </c>
    </row>
    <row r="42" spans="2:8" s="16" customFormat="1" ht="14.25" customHeight="1">
      <c r="B42" s="124" t="s">
        <v>76</v>
      </c>
      <c r="C42" s="124"/>
      <c r="D42" s="124"/>
      <c r="E42" s="124"/>
      <c r="F42" s="124"/>
      <c r="G42" s="124"/>
      <c r="H42" s="124"/>
    </row>
    <row r="43" spans="2:8" s="16" customFormat="1" ht="14.25" customHeight="1">
      <c r="B43" s="124" t="s">
        <v>75</v>
      </c>
      <c r="C43" s="124"/>
      <c r="D43" s="124"/>
      <c r="E43" s="124"/>
      <c r="F43" s="124"/>
      <c r="G43" s="124"/>
      <c r="H43" s="124"/>
    </row>
    <row r="44" spans="2:8" s="8" customFormat="1" ht="14.25" customHeight="1">
      <c r="B44" s="157" t="s">
        <v>86</v>
      </c>
      <c r="C44" s="125"/>
      <c r="D44" s="125"/>
      <c r="E44" s="125"/>
      <c r="F44" s="125"/>
      <c r="G44" s="125"/>
      <c r="H44" s="125"/>
    </row>
    <row r="45" spans="2:8" s="8" customFormat="1" ht="14.25" customHeight="1">
      <c r="B45" s="126" t="s">
        <v>78</v>
      </c>
      <c r="C45" s="126"/>
      <c r="D45" s="126"/>
      <c r="E45" s="126"/>
      <c r="F45" s="126"/>
      <c r="G45" s="126"/>
      <c r="H45" s="126"/>
    </row>
    <row r="46" spans="2:8" s="8" customFormat="1" ht="14.25" customHeight="1">
      <c r="B46" s="127" t="s">
        <v>79</v>
      </c>
      <c r="C46" s="128"/>
      <c r="D46" s="128"/>
      <c r="E46" s="128"/>
      <c r="F46" s="128"/>
      <c r="G46" s="128"/>
      <c r="H46" s="128"/>
    </row>
    <row r="47" spans="2:8" s="16" customFormat="1" ht="14.25" customHeight="1">
      <c r="B47" s="127" t="s">
        <v>80</v>
      </c>
      <c r="C47" s="127"/>
      <c r="D47" s="127"/>
      <c r="E47" s="127"/>
      <c r="F47" s="127"/>
      <c r="G47" s="127"/>
      <c r="H47" s="127"/>
    </row>
    <row r="48" spans="2:8" s="16" customFormat="1" ht="14.25" customHeight="1">
      <c r="B48" s="123"/>
      <c r="C48" s="123"/>
      <c r="D48" s="123"/>
      <c r="E48" s="123"/>
      <c r="F48" s="123"/>
      <c r="G48" s="123"/>
      <c r="H48" s="123"/>
    </row>
    <row r="49" spans="2:7" s="13" customFormat="1" ht="18.75" customHeight="1" thickBot="1">
      <c r="B49" s="14" t="s">
        <v>2</v>
      </c>
      <c r="C49" s="15"/>
      <c r="D49" s="15"/>
      <c r="E49" s="15"/>
      <c r="F49" s="15"/>
      <c r="G49" s="15"/>
    </row>
    <row r="50" spans="2:8" ht="24">
      <c r="B50" s="17"/>
      <c r="C50" s="18"/>
      <c r="D50" s="19" t="s">
        <v>12</v>
      </c>
      <c r="E50" s="20" t="s">
        <v>13</v>
      </c>
      <c r="F50" s="150" t="s">
        <v>14</v>
      </c>
      <c r="G50" s="151"/>
      <c r="H50" s="152"/>
    </row>
    <row r="51" spans="2:8" ht="17.25" customHeight="1" thickBot="1">
      <c r="B51" s="21"/>
      <c r="C51" s="22"/>
      <c r="D51" s="23" t="s">
        <v>25</v>
      </c>
      <c r="E51" s="24" t="s">
        <v>20</v>
      </c>
      <c r="F51" s="25" t="s">
        <v>17</v>
      </c>
      <c r="G51" s="26" t="s">
        <v>18</v>
      </c>
      <c r="H51" s="31" t="s">
        <v>27</v>
      </c>
    </row>
    <row r="52" spans="2:8" ht="24.75" customHeight="1" thickBot="1" thickTop="1">
      <c r="B52" s="44" t="s">
        <v>41</v>
      </c>
      <c r="C52" s="45" t="s">
        <v>42</v>
      </c>
      <c r="D52" s="46" t="s">
        <v>47</v>
      </c>
      <c r="E52" s="64">
        <f aca="true" t="shared" si="4" ref="E52:E57">ROUNDDOWN(D52*10,0)</f>
        <v>2000</v>
      </c>
      <c r="F52" s="65">
        <f aca="true" t="shared" si="5" ref="F52:F57">ROUNDUP(E52*10%,0)</f>
        <v>200</v>
      </c>
      <c r="G52" s="66">
        <f aca="true" t="shared" si="6" ref="G52:G57">ROUNDUP(E52*20%,0)</f>
        <v>400</v>
      </c>
      <c r="H52" s="67">
        <f aca="true" t="shared" si="7" ref="H52:H57">ROUNDUP(E52*30%,0)</f>
        <v>600</v>
      </c>
    </row>
    <row r="53" spans="2:8" ht="24.75" customHeight="1">
      <c r="B53" s="51" t="s">
        <v>43</v>
      </c>
      <c r="C53" s="52" t="s">
        <v>45</v>
      </c>
      <c r="D53" s="46" t="s">
        <v>46</v>
      </c>
      <c r="E53" s="78">
        <f t="shared" si="4"/>
        <v>30</v>
      </c>
      <c r="F53" s="79">
        <f t="shared" si="5"/>
        <v>3</v>
      </c>
      <c r="G53" s="80">
        <f t="shared" si="6"/>
        <v>6</v>
      </c>
      <c r="H53" s="81">
        <f t="shared" si="7"/>
        <v>9</v>
      </c>
    </row>
    <row r="54" spans="2:8" ht="24.75" customHeight="1" thickBot="1">
      <c r="B54" s="53" t="s">
        <v>44</v>
      </c>
      <c r="C54" s="54" t="s">
        <v>45</v>
      </c>
      <c r="D54" s="55" t="s">
        <v>65</v>
      </c>
      <c r="E54" s="64">
        <f t="shared" si="4"/>
        <v>40</v>
      </c>
      <c r="F54" s="65">
        <f t="shared" si="5"/>
        <v>4</v>
      </c>
      <c r="G54" s="66">
        <f t="shared" si="6"/>
        <v>8</v>
      </c>
      <c r="H54" s="67">
        <f t="shared" si="7"/>
        <v>12</v>
      </c>
    </row>
    <row r="55" spans="2:8" ht="24.75" customHeight="1">
      <c r="B55" s="60" t="s">
        <v>48</v>
      </c>
      <c r="C55" s="52" t="s">
        <v>1</v>
      </c>
      <c r="D55" s="46" t="s">
        <v>50</v>
      </c>
      <c r="E55" s="82">
        <f t="shared" si="4"/>
        <v>440</v>
      </c>
      <c r="F55" s="83">
        <f t="shared" si="5"/>
        <v>44</v>
      </c>
      <c r="G55" s="84">
        <f t="shared" si="6"/>
        <v>88</v>
      </c>
      <c r="H55" s="85">
        <f t="shared" si="7"/>
        <v>132</v>
      </c>
    </row>
    <row r="56" spans="2:8" s="11" customFormat="1" ht="24.75" customHeight="1">
      <c r="B56" s="41" t="s">
        <v>60</v>
      </c>
      <c r="C56" s="61" t="s">
        <v>1</v>
      </c>
      <c r="D56" s="55" t="s">
        <v>3</v>
      </c>
      <c r="E56" s="56">
        <f t="shared" si="4"/>
        <v>360</v>
      </c>
      <c r="F56" s="57">
        <f t="shared" si="5"/>
        <v>36</v>
      </c>
      <c r="G56" s="58">
        <f t="shared" si="6"/>
        <v>72</v>
      </c>
      <c r="H56" s="59">
        <f t="shared" si="7"/>
        <v>108</v>
      </c>
    </row>
    <row r="57" spans="2:8" s="11" customFormat="1" ht="24.75" customHeight="1" thickBot="1">
      <c r="B57" s="42" t="s">
        <v>61</v>
      </c>
      <c r="C57" s="62" t="s">
        <v>1</v>
      </c>
      <c r="D57" s="63" t="s">
        <v>49</v>
      </c>
      <c r="E57" s="64">
        <f t="shared" si="4"/>
        <v>120</v>
      </c>
      <c r="F57" s="65">
        <f t="shared" si="5"/>
        <v>12</v>
      </c>
      <c r="G57" s="66">
        <f t="shared" si="6"/>
        <v>24</v>
      </c>
      <c r="H57" s="67">
        <f t="shared" si="7"/>
        <v>36</v>
      </c>
    </row>
    <row r="58" spans="2:8" ht="36.75" customHeight="1">
      <c r="B58" s="142" t="s">
        <v>4</v>
      </c>
      <c r="C58" s="149" t="s">
        <v>11</v>
      </c>
      <c r="D58" s="149"/>
      <c r="E58" s="149"/>
      <c r="F58" s="149"/>
      <c r="G58" s="102"/>
      <c r="H58" s="103"/>
    </row>
    <row r="59" spans="2:8" ht="22.5" customHeight="1">
      <c r="B59" s="143"/>
      <c r="C59" s="116" t="s">
        <v>6</v>
      </c>
      <c r="D59" s="184" t="s">
        <v>83</v>
      </c>
      <c r="E59" s="187"/>
      <c r="F59" s="184" t="s">
        <v>56</v>
      </c>
      <c r="G59" s="185"/>
      <c r="H59" s="186"/>
    </row>
    <row r="60" spans="2:8" ht="36" customHeight="1">
      <c r="B60" s="117" t="s">
        <v>7</v>
      </c>
      <c r="C60" s="118" t="s">
        <v>32</v>
      </c>
      <c r="D60" s="193" t="s">
        <v>72</v>
      </c>
      <c r="E60" s="194"/>
      <c r="F60" s="196" t="s">
        <v>21</v>
      </c>
      <c r="G60" s="197"/>
      <c r="H60" s="198"/>
    </row>
    <row r="61" spans="2:8" ht="36" customHeight="1">
      <c r="B61" s="119" t="s">
        <v>8</v>
      </c>
      <c r="C61" s="118" t="s">
        <v>33</v>
      </c>
      <c r="D61" s="188" t="s">
        <v>73</v>
      </c>
      <c r="E61" s="195"/>
      <c r="F61" s="190" t="s">
        <v>21</v>
      </c>
      <c r="G61" s="191"/>
      <c r="H61" s="192"/>
    </row>
    <row r="62" spans="2:8" ht="36" customHeight="1" thickBot="1">
      <c r="B62" s="120" t="s">
        <v>9</v>
      </c>
      <c r="C62" s="118" t="s">
        <v>34</v>
      </c>
      <c r="D62" s="188" t="s">
        <v>74</v>
      </c>
      <c r="E62" s="189"/>
      <c r="F62" s="190" t="s">
        <v>21</v>
      </c>
      <c r="G62" s="191"/>
      <c r="H62" s="192"/>
    </row>
    <row r="63" spans="2:8" s="10" customFormat="1" ht="31.5" customHeight="1">
      <c r="B63" s="142" t="s">
        <v>40</v>
      </c>
      <c r="C63" s="149" t="s">
        <v>5</v>
      </c>
      <c r="D63" s="149"/>
      <c r="E63" s="149"/>
      <c r="F63" s="149"/>
      <c r="G63" s="102"/>
      <c r="H63" s="103"/>
    </row>
    <row r="64" spans="2:8" ht="22.5" customHeight="1">
      <c r="B64" s="143"/>
      <c r="C64" s="104" t="s">
        <v>6</v>
      </c>
      <c r="D64" s="162" t="s">
        <v>83</v>
      </c>
      <c r="E64" s="163"/>
      <c r="F64" s="162" t="s">
        <v>38</v>
      </c>
      <c r="G64" s="164"/>
      <c r="H64" s="165"/>
    </row>
    <row r="65" spans="2:8" ht="36" customHeight="1">
      <c r="B65" s="105" t="s">
        <v>7</v>
      </c>
      <c r="C65" s="106" t="s">
        <v>57</v>
      </c>
      <c r="D65" s="171" t="s">
        <v>67</v>
      </c>
      <c r="E65" s="172"/>
      <c r="F65" s="173" t="s">
        <v>21</v>
      </c>
      <c r="G65" s="174"/>
      <c r="H65" s="175"/>
    </row>
    <row r="66" spans="2:8" ht="36" customHeight="1" thickBot="1">
      <c r="B66" s="107" t="s">
        <v>39</v>
      </c>
      <c r="C66" s="108" t="s">
        <v>58</v>
      </c>
      <c r="D66" s="176" t="s">
        <v>68</v>
      </c>
      <c r="E66" s="177"/>
      <c r="F66" s="178" t="s">
        <v>21</v>
      </c>
      <c r="G66" s="179"/>
      <c r="H66" s="180"/>
    </row>
    <row r="67" spans="2:8" ht="36" customHeight="1">
      <c r="B67" s="167" t="s">
        <v>52</v>
      </c>
      <c r="C67" s="131" t="s">
        <v>69</v>
      </c>
      <c r="D67" s="132"/>
      <c r="E67" s="132"/>
      <c r="F67" s="132"/>
      <c r="G67" s="109"/>
      <c r="H67" s="110"/>
    </row>
    <row r="68" spans="2:8" ht="22.5" customHeight="1">
      <c r="B68" s="168"/>
      <c r="C68" s="111" t="s">
        <v>53</v>
      </c>
      <c r="D68" s="169" t="s">
        <v>84</v>
      </c>
      <c r="E68" s="169"/>
      <c r="F68" s="162" t="s">
        <v>38</v>
      </c>
      <c r="G68" s="164"/>
      <c r="H68" s="165"/>
    </row>
    <row r="69" spans="2:8" ht="36" customHeight="1" thickBot="1">
      <c r="B69" s="112"/>
      <c r="C69" s="113" t="s">
        <v>55</v>
      </c>
      <c r="D69" s="141" t="s">
        <v>70</v>
      </c>
      <c r="E69" s="141"/>
      <c r="F69" s="129" t="s">
        <v>54</v>
      </c>
      <c r="G69" s="129"/>
      <c r="H69" s="130"/>
    </row>
    <row r="70" spans="2:8" ht="57.75" customHeight="1">
      <c r="B70" s="170" t="s">
        <v>94</v>
      </c>
      <c r="C70" s="170"/>
      <c r="D70" s="170"/>
      <c r="E70" s="170"/>
      <c r="F70" s="170"/>
      <c r="G70" s="170"/>
      <c r="H70" s="114"/>
    </row>
    <row r="71" ht="8.25" customHeight="1"/>
  </sheetData>
  <sheetProtection/>
  <mergeCells count="69">
    <mergeCell ref="F16:H16"/>
    <mergeCell ref="F26:H26"/>
    <mergeCell ref="F27:H27"/>
    <mergeCell ref="C58:F58"/>
    <mergeCell ref="B41:C41"/>
    <mergeCell ref="B34:B35"/>
    <mergeCell ref="D28:E28"/>
    <mergeCell ref="D29:E29"/>
    <mergeCell ref="F28:H28"/>
    <mergeCell ref="F29:H29"/>
    <mergeCell ref="B25:B26"/>
    <mergeCell ref="F59:H59"/>
    <mergeCell ref="D59:E59"/>
    <mergeCell ref="C25:F25"/>
    <mergeCell ref="D26:E26"/>
    <mergeCell ref="D27:E27"/>
    <mergeCell ref="F39:H39"/>
    <mergeCell ref="F50:H50"/>
    <mergeCell ref="B58:B59"/>
    <mergeCell ref="A1:F1"/>
    <mergeCell ref="B7:C7"/>
    <mergeCell ref="F5:H5"/>
    <mergeCell ref="B8:H8"/>
    <mergeCell ref="B9:H9"/>
    <mergeCell ref="B10:H10"/>
    <mergeCell ref="D66:E66"/>
    <mergeCell ref="F66:H66"/>
    <mergeCell ref="B70:G70"/>
    <mergeCell ref="D62:E62"/>
    <mergeCell ref="B67:B68"/>
    <mergeCell ref="C67:F67"/>
    <mergeCell ref="D68:E68"/>
    <mergeCell ref="D64:E64"/>
    <mergeCell ref="B63:B64"/>
    <mergeCell ref="C63:F63"/>
    <mergeCell ref="F64:H64"/>
    <mergeCell ref="D60:E60"/>
    <mergeCell ref="D36:E36"/>
    <mergeCell ref="F36:H36"/>
    <mergeCell ref="D61:E61"/>
    <mergeCell ref="F60:H60"/>
    <mergeCell ref="F61:H61"/>
    <mergeCell ref="F62:H62"/>
    <mergeCell ref="D32:E32"/>
    <mergeCell ref="F32:H32"/>
    <mergeCell ref="B45:H45"/>
    <mergeCell ref="D33:E33"/>
    <mergeCell ref="F33:H33"/>
    <mergeCell ref="B37:G37"/>
    <mergeCell ref="D69:E69"/>
    <mergeCell ref="F69:H69"/>
    <mergeCell ref="C34:F34"/>
    <mergeCell ref="D35:E35"/>
    <mergeCell ref="F35:H35"/>
    <mergeCell ref="B46:H46"/>
    <mergeCell ref="B47:H47"/>
    <mergeCell ref="F68:H68"/>
    <mergeCell ref="D65:E65"/>
    <mergeCell ref="F65:H65"/>
    <mergeCell ref="B11:H11"/>
    <mergeCell ref="B12:H12"/>
    <mergeCell ref="B13:H13"/>
    <mergeCell ref="B42:H42"/>
    <mergeCell ref="B43:H43"/>
    <mergeCell ref="B44:H44"/>
    <mergeCell ref="B30:B31"/>
    <mergeCell ref="C30:F30"/>
    <mergeCell ref="D31:E31"/>
    <mergeCell ref="F31:H31"/>
  </mergeCells>
  <printOptions horizontalCentered="1"/>
  <pageMargins left="0.35433070866141736" right="0.3937007874015748" top="0.5905511811023623" bottom="0.4330708661417323" header="0.3937007874015748" footer="0.5118110236220472"/>
  <pageSetup fitToHeight="2" horizontalDpi="600" verticalDpi="600" orientation="portrait" paperSize="9" scale="80" r:id="rId2"/>
  <rowBreaks count="1" manualBreakCount="1">
    <brk id="3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2024-04-10T01:33:45Z</dcterms:created>
  <dcterms:modified xsi:type="dcterms:W3CDTF">2024-04-10T01:33:48Z</dcterms:modified>
  <cp:category/>
  <cp:version/>
  <cp:contentType/>
  <cp:contentStatus/>
</cp:coreProperties>
</file>