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9400" windowHeight="7590" activeTab="0"/>
  </bookViews>
  <sheets>
    <sheet name="訪問リハ（４級地）" sheetId="1" r:id="rId1"/>
    <sheet name="訪問リハ（５級地）" sheetId="2" r:id="rId2"/>
    <sheet name="訪問リハ（６級地）" sheetId="3" r:id="rId3"/>
    <sheet name="訪問リハ（７級地）" sheetId="4" r:id="rId4"/>
    <sheet name="訪問リハ（その他）" sheetId="5" r:id="rId5"/>
  </sheets>
  <definedNames>
    <definedName name="_xlnm.Print_Area" localSheetId="0">'訪問リハ（４級地）'!$A$1:$H$34</definedName>
    <definedName name="_xlnm.Print_Area" localSheetId="1">'訪問リハ（５級地）'!$A$1:$H$34</definedName>
    <definedName name="_xlnm.Print_Area" localSheetId="2">'訪問リハ（６級地）'!$A$1:$H$34</definedName>
    <definedName name="_xlnm.Print_Area" localSheetId="3">'訪問リハ（７級地）'!$A$1:$H$34</definedName>
    <definedName name="_xlnm.Print_Area" localSheetId="4">'訪問リハ（その他）'!$A$1:$H$34</definedName>
  </definedNames>
  <calcPr fullCalcOnLoad="1"/>
</workbook>
</file>

<file path=xl/sharedStrings.xml><?xml version="1.0" encoding="utf-8"?>
<sst xmlns="http://schemas.openxmlformats.org/spreadsheetml/2006/main" count="400" uniqueCount="77">
  <si>
    <t>訪問リハビリテーション費</t>
  </si>
  <si>
    <t>１回につき　</t>
  </si>
  <si>
    <t>【その他加算】</t>
  </si>
  <si>
    <t>1回につき</t>
  </si>
  <si>
    <t>短期集中リハビリテーション実施加算</t>
  </si>
  <si>
    <t>1日につき</t>
  </si>
  <si>
    <t>1月につき</t>
  </si>
  <si>
    <t>１日につき</t>
  </si>
  <si>
    <t>介護予防訪問リハビリテーション費</t>
  </si>
  <si>
    <t>1日につき</t>
  </si>
  <si>
    <t>(単位数)　　１単位</t>
  </si>
  <si>
    <t>費用額</t>
  </si>
  <si>
    <t>利用者負担額</t>
  </si>
  <si>
    <t>（10割）</t>
  </si>
  <si>
    <t>１割</t>
  </si>
  <si>
    <t>２割</t>
  </si>
  <si>
    <t>10.55円</t>
  </si>
  <si>
    <t>10.33円</t>
  </si>
  <si>
    <t>10.33円</t>
  </si>
  <si>
    <t>10.17円</t>
  </si>
  <si>
    <t>10.17円</t>
  </si>
  <si>
    <t>10円</t>
  </si>
  <si>
    <t>10円</t>
  </si>
  <si>
    <t>３割</t>
  </si>
  <si>
    <t>事業所評価加算</t>
  </si>
  <si>
    <t>10.66円</t>
  </si>
  <si>
    <t>1月につき</t>
  </si>
  <si>
    <t>10.66円</t>
  </si>
  <si>
    <t>短期集中リハビリテーション実施加算</t>
  </si>
  <si>
    <t>短期集中リハビリテーション実施加算</t>
  </si>
  <si>
    <t>1月につき</t>
  </si>
  <si>
    <t>＋120</t>
  </si>
  <si>
    <t>＋6</t>
  </si>
  <si>
    <t>＋200</t>
  </si>
  <si>
    <t>＋200</t>
  </si>
  <si>
    <t>＋17</t>
  </si>
  <si>
    <t>＋200</t>
  </si>
  <si>
    <t>＋120</t>
  </si>
  <si>
    <t>10.66円</t>
  </si>
  <si>
    <t>10.66円</t>
  </si>
  <si>
    <t>リハビリテーションマネジメント加算（A）イ</t>
  </si>
  <si>
    <t>リハビリテーションマネジメント加算（A）ロ</t>
  </si>
  <si>
    <t>リハビリテーションマネジメント加算（B）イ</t>
  </si>
  <si>
    <t>リハビリテーションマネジメント加算（B）イ</t>
  </si>
  <si>
    <t>リハビリテーションマネジメント加算（B）ロ</t>
  </si>
  <si>
    <t>リハビリテーションマネジメント加算（B）ロ</t>
  </si>
  <si>
    <t>1月につき</t>
  </si>
  <si>
    <t>＋180</t>
  </si>
  <si>
    <t>＋180</t>
  </si>
  <si>
    <t>＋213</t>
  </si>
  <si>
    <t>＋213</t>
  </si>
  <si>
    <t>＋450</t>
  </si>
  <si>
    <t>＋450</t>
  </si>
  <si>
    <t>＋483</t>
  </si>
  <si>
    <t>＋483</t>
  </si>
  <si>
    <t>移行支援加算</t>
  </si>
  <si>
    <t>サービス提供体制強化加算(Ⅰ)</t>
  </si>
  <si>
    <t>サービス提供体制強化加算(Ⅱ)</t>
  </si>
  <si>
    <t>サービス提供体制強化加算(Ⅱ)</t>
  </si>
  <si>
    <t>1回につき</t>
  </si>
  <si>
    <t>1回につき</t>
  </si>
  <si>
    <t>＋3</t>
  </si>
  <si>
    <t>＋3</t>
  </si>
  <si>
    <r>
      <rPr>
        <b/>
        <sz val="16"/>
        <rFont val="ＭＳ Ｐゴシック"/>
        <family val="3"/>
      </rPr>
      <t>訪問リハビリテーション・介護予防訪問リハビリテーション　料金表　（７級地）</t>
    </r>
    <r>
      <rPr>
        <b/>
        <sz val="14"/>
        <rFont val="ＭＳ Ｐゴシック"/>
        <family val="3"/>
      </rPr>
      <t xml:space="preserve">　　　　　　　　　　　　　　　　　　　　　　　　　　
</t>
    </r>
    <r>
      <rPr>
        <b/>
        <sz val="11"/>
        <rFont val="ＭＳ Ｐゴシック"/>
        <family val="3"/>
      </rPr>
      <t>（熊谷市、深谷市、日高市、毛呂山町、越生町、滑川町、川島町、吉見町、鳩山町、寄居町）</t>
    </r>
  </si>
  <si>
    <t>＋6</t>
  </si>
  <si>
    <t>1日につき</t>
  </si>
  <si>
    <t>＋200</t>
  </si>
  <si>
    <t>＋17</t>
  </si>
  <si>
    <r>
      <t>注</t>
    </r>
    <r>
      <rPr>
        <sz val="10"/>
        <color indexed="8"/>
        <rFont val="ＭＳ 明朝"/>
        <family val="1"/>
      </rPr>
      <t>　同一建物減算に該当する場合　　　　　　　　　　上記単位数の10％又は15%減</t>
    </r>
  </si>
  <si>
    <r>
      <t>注　</t>
    </r>
    <r>
      <rPr>
        <sz val="9"/>
        <color indexed="8"/>
        <rFont val="ＭＳ 明朝"/>
        <family val="1"/>
      </rPr>
      <t>事業所の医師がリハビリテーション計画の作成に係る診療を行わなかった場合</t>
    </r>
    <r>
      <rPr>
        <sz val="10"/>
        <color indexed="8"/>
        <rFont val="ＭＳ 明朝"/>
        <family val="1"/>
      </rPr>
      <t>　50単位減／回</t>
    </r>
  </si>
  <si>
    <r>
      <t>注　</t>
    </r>
    <r>
      <rPr>
        <sz val="10"/>
        <color indexed="8"/>
        <rFont val="ＭＳ 明朝"/>
        <family val="1"/>
      </rPr>
      <t>利用開始月から12月を超えて利用する場合 　                    5単位減／回</t>
    </r>
  </si>
  <si>
    <r>
      <t>注</t>
    </r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事業所の医師がリハビリテーション計画の作成に係る診療を行わなかった場合</t>
    </r>
    <r>
      <rPr>
        <sz val="10"/>
        <color indexed="8"/>
        <rFont val="ＭＳ 明朝"/>
        <family val="1"/>
      </rPr>
      <t>　50単位減／回</t>
    </r>
  </si>
  <si>
    <r>
      <t>注　</t>
    </r>
    <r>
      <rPr>
        <sz val="10"/>
        <color indexed="8"/>
        <rFont val="ＭＳ 明朝"/>
        <family val="1"/>
      </rPr>
      <t>利用開始月から12月を超えて利用する場合 　                    5単位減／回</t>
    </r>
  </si>
  <si>
    <r>
      <rPr>
        <b/>
        <sz val="16"/>
        <rFont val="ＭＳ Ｐゴシック"/>
        <family val="3"/>
      </rPr>
      <t>訪問リハビリテーション・介護予防訪問リハビリテーション　料金表　（その他地域）</t>
    </r>
    <r>
      <rPr>
        <b/>
        <sz val="14"/>
        <rFont val="ＭＳ Ｐゴシック"/>
        <family val="3"/>
      </rPr>
      <t xml:space="preserve">　　　　　　　　　　　　　　　　　　　　　　　　　　
</t>
    </r>
    <r>
      <rPr>
        <b/>
        <sz val="11"/>
        <rFont val="ＭＳ Ｐゴシック"/>
        <family val="3"/>
      </rPr>
      <t>（秩父市、本庄市、嵐山町、小川町、ときがわ町、横瀬町、皆野町、長瀞町、小鹿野町、東秩父村、美里町、神川町、
上里町）</t>
    </r>
  </si>
  <si>
    <r>
      <rPr>
        <b/>
        <sz val="16"/>
        <rFont val="ＭＳ Ｐゴシック"/>
        <family val="3"/>
      </rPr>
      <t>訪問リハビリテーション・介護予防訪問リハビリテーション　料金表　（４級地）</t>
    </r>
    <r>
      <rPr>
        <b/>
        <sz val="14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（朝霞市、</t>
    </r>
    <r>
      <rPr>
        <b/>
        <sz val="11"/>
        <color indexed="8"/>
        <rFont val="ＭＳ Ｐゴシック"/>
        <family val="3"/>
      </rPr>
      <t>志木市</t>
    </r>
    <r>
      <rPr>
        <b/>
        <sz val="11"/>
        <rFont val="ＭＳ Ｐゴシック"/>
        <family val="3"/>
      </rPr>
      <t>）</t>
    </r>
  </si>
  <si>
    <r>
      <rPr>
        <b/>
        <sz val="16"/>
        <rFont val="ＭＳ Ｐゴシック"/>
        <family val="3"/>
      </rPr>
      <t>訪問リハビリテーション・介護予防訪問リハビリテーション　料金表　（５級地）</t>
    </r>
    <r>
      <rPr>
        <b/>
        <sz val="14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（</t>
    </r>
    <r>
      <rPr>
        <b/>
        <i/>
        <sz val="11"/>
        <color indexed="10"/>
        <rFont val="ＭＳ Ｐゴシック"/>
        <family val="3"/>
      </rPr>
      <t>草加市、戸田市、</t>
    </r>
    <r>
      <rPr>
        <b/>
        <sz val="11"/>
        <rFont val="ＭＳ Ｐゴシック"/>
        <family val="3"/>
      </rPr>
      <t>新座市、</t>
    </r>
    <r>
      <rPr>
        <b/>
        <i/>
        <sz val="11"/>
        <color indexed="10"/>
        <rFont val="ＭＳ Ｐゴシック"/>
        <family val="3"/>
      </rPr>
      <t>八潮市、</t>
    </r>
    <r>
      <rPr>
        <b/>
        <sz val="11"/>
        <rFont val="ＭＳ Ｐゴシック"/>
        <family val="3"/>
      </rPr>
      <t>ふじみ野市）</t>
    </r>
  </si>
  <si>
    <r>
      <rPr>
        <b/>
        <sz val="16"/>
        <rFont val="ＭＳ Ｐゴシック"/>
        <family val="3"/>
      </rPr>
      <t>訪問リハビリテーション・介護予防訪問リハビリテーション　料金表　（６級地）</t>
    </r>
    <r>
      <rPr>
        <b/>
        <sz val="14"/>
        <rFont val="ＭＳ Ｐゴシック"/>
        <family val="3"/>
      </rPr>
      <t xml:space="preserve">　　　　　　　　　　　　　　　　　　　　　　　　　　
</t>
    </r>
    <r>
      <rPr>
        <b/>
        <sz val="10"/>
        <rFont val="ＭＳ Ｐゴシック"/>
        <family val="3"/>
      </rPr>
      <t>（行田市、所沢市、</t>
    </r>
    <r>
      <rPr>
        <b/>
        <sz val="10"/>
        <color indexed="8"/>
        <rFont val="ＭＳ Ｐゴシック"/>
        <family val="3"/>
      </rPr>
      <t>飯能市、</t>
    </r>
    <r>
      <rPr>
        <b/>
        <sz val="10"/>
        <rFont val="ＭＳ Ｐゴシック"/>
        <family val="3"/>
      </rPr>
      <t>加須市、東松山市、春日部市、狭山市、羽生市、鴻巣市、上尾市、蕨市、入間市、
桶川市、久喜市、北本市、富士見市、三郷市、蓮田市、坂戸市、幸手市、鶴ヶ島市、吉川市、白岡市、伊奈町、三芳町、宮代町、
杉戸町、松伏町）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</si>
</sst>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\ 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0"/>
      <color indexed="10"/>
      <name val="ＭＳ Ｐゴシック"/>
      <family val="3"/>
    </font>
    <font>
      <sz val="10"/>
      <name val="HG創英角ﾎﾟｯﾌﾟ体"/>
      <family val="3"/>
    </font>
    <font>
      <b/>
      <sz val="11"/>
      <color indexed="8"/>
      <name val="ＭＳ Ｐゴシック"/>
      <family val="3"/>
    </font>
    <font>
      <b/>
      <i/>
      <sz val="11"/>
      <color indexed="10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創英角ﾎﾟｯﾌﾟ体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i/>
      <sz val="10"/>
      <color indexed="8"/>
      <name val="ＭＳ Ｐゴシック"/>
      <family val="3"/>
    </font>
    <font>
      <sz val="12"/>
      <color indexed="8"/>
      <name val="HG創英角ﾎﾟｯﾌﾟ体"/>
      <family val="3"/>
    </font>
    <font>
      <sz val="10"/>
      <color indexed="8"/>
      <name val="HG創英角ﾎﾟｯﾌﾟ体"/>
      <family val="3"/>
    </font>
    <font>
      <sz val="12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b/>
      <u val="single"/>
      <sz val="10.5"/>
      <color indexed="8"/>
      <name val="HG丸ｺﾞｼｯｸM-PRO"/>
      <family val="3"/>
    </font>
    <font>
      <sz val="10.5"/>
      <color indexed="8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創英角ﾎﾟｯﾌﾟ体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b/>
      <i/>
      <sz val="10"/>
      <color theme="1"/>
      <name val="ＭＳ Ｐゴシック"/>
      <family val="3"/>
    </font>
    <font>
      <sz val="12"/>
      <color theme="1"/>
      <name val="HG創英角ﾎﾟｯﾌﾟ体"/>
      <family val="3"/>
    </font>
    <font>
      <sz val="10"/>
      <color theme="1"/>
      <name val="HG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medium"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/>
      <top style="thin"/>
      <bottom style="hair"/>
    </border>
    <border>
      <left style="thin"/>
      <right style="hair"/>
      <top style="thin"/>
      <bottom/>
    </border>
    <border>
      <left style="thin"/>
      <right style="thin"/>
      <top style="thin"/>
      <bottom style="hair"/>
    </border>
    <border>
      <left style="thin"/>
      <right/>
      <top style="double"/>
      <bottom/>
    </border>
    <border>
      <left style="thin"/>
      <right style="hair"/>
      <top style="double"/>
      <bottom/>
    </border>
    <border>
      <left>
        <color indexed="63"/>
      </left>
      <right>
        <color indexed="63"/>
      </right>
      <top style="double"/>
      <bottom/>
    </border>
    <border>
      <left style="hair"/>
      <right style="medium"/>
      <top style="double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hair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 style="hair"/>
      <top style="double"/>
      <bottom style="medium"/>
    </border>
    <border>
      <left style="thin"/>
      <right>
        <color indexed="63"/>
      </right>
      <top style="hair"/>
      <bottom style="double"/>
    </border>
    <border>
      <left style="hair"/>
      <right style="hair"/>
      <top style="double"/>
      <bottom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>
        <color indexed="63"/>
      </left>
      <right style="medium"/>
      <top/>
      <bottom style="medium"/>
    </border>
    <border>
      <left style="hair"/>
      <right style="hair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3" fillId="6" borderId="11" xfId="0" applyFont="1" applyFill="1" applyBorder="1" applyAlignment="1">
      <alignment vertical="center"/>
    </xf>
    <xf numFmtId="176" fontId="63" fillId="33" borderId="12" xfId="0" applyNumberFormat="1" applyFont="1" applyFill="1" applyBorder="1" applyAlignment="1">
      <alignment horizontal="right" vertical="center" wrapText="1"/>
    </xf>
    <xf numFmtId="176" fontId="64" fillId="33" borderId="13" xfId="0" applyNumberFormat="1" applyFont="1" applyFill="1" applyBorder="1" applyAlignment="1">
      <alignment horizontal="right" vertical="center" wrapText="1"/>
    </xf>
    <xf numFmtId="176" fontId="64" fillId="33" borderId="14" xfId="0" applyNumberFormat="1" applyFont="1" applyFill="1" applyBorder="1" applyAlignment="1">
      <alignment horizontal="right" vertical="center" wrapText="1"/>
    </xf>
    <xf numFmtId="176" fontId="64" fillId="33" borderId="15" xfId="0" applyNumberFormat="1" applyFont="1" applyFill="1" applyBorder="1" applyAlignment="1">
      <alignment horizontal="right" vertical="center" wrapText="1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6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6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vertical="center" wrapText="1"/>
    </xf>
    <xf numFmtId="0" fontId="65" fillId="0" borderId="28" xfId="0" applyFont="1" applyBorder="1" applyAlignment="1">
      <alignment horizontal="left" vertical="center" wrapText="1"/>
    </xf>
    <xf numFmtId="49" fontId="63" fillId="0" borderId="29" xfId="0" applyNumberFormat="1" applyFont="1" applyBorder="1" applyAlignment="1">
      <alignment horizontal="right" vertical="center" wrapText="1"/>
    </xf>
    <xf numFmtId="176" fontId="63" fillId="33" borderId="30" xfId="0" applyNumberFormat="1" applyFont="1" applyFill="1" applyBorder="1" applyAlignment="1">
      <alignment horizontal="right" vertical="center" wrapText="1"/>
    </xf>
    <xf numFmtId="176" fontId="64" fillId="33" borderId="31" xfId="0" applyNumberFormat="1" applyFont="1" applyFill="1" applyBorder="1" applyAlignment="1">
      <alignment horizontal="right" vertical="center" wrapText="1"/>
    </xf>
    <xf numFmtId="176" fontId="64" fillId="33" borderId="32" xfId="0" applyNumberFormat="1" applyFont="1" applyFill="1" applyBorder="1" applyAlignment="1">
      <alignment horizontal="right" vertical="center" wrapText="1"/>
    </xf>
    <xf numFmtId="176" fontId="64" fillId="33" borderId="33" xfId="0" applyNumberFormat="1" applyFont="1" applyFill="1" applyBorder="1" applyAlignment="1">
      <alignment horizontal="right" vertical="center" wrapText="1"/>
    </xf>
    <xf numFmtId="0" fontId="65" fillId="0" borderId="34" xfId="0" applyFont="1" applyBorder="1" applyAlignment="1">
      <alignment vertical="center" wrapText="1"/>
    </xf>
    <xf numFmtId="0" fontId="65" fillId="0" borderId="35" xfId="0" applyFont="1" applyBorder="1" applyAlignment="1">
      <alignment horizontal="left" vertical="center" wrapText="1"/>
    </xf>
    <xf numFmtId="176" fontId="63" fillId="33" borderId="36" xfId="0" applyNumberFormat="1" applyFont="1" applyFill="1" applyBorder="1" applyAlignment="1">
      <alignment horizontal="right" vertical="center" wrapText="1"/>
    </xf>
    <xf numFmtId="176" fontId="64" fillId="33" borderId="37" xfId="0" applyNumberFormat="1" applyFont="1" applyFill="1" applyBorder="1" applyAlignment="1">
      <alignment horizontal="right" vertical="center" wrapText="1"/>
    </xf>
    <xf numFmtId="176" fontId="64" fillId="33" borderId="38" xfId="0" applyNumberFormat="1" applyFont="1" applyFill="1" applyBorder="1" applyAlignment="1">
      <alignment horizontal="right" vertical="center" wrapText="1"/>
    </xf>
    <xf numFmtId="176" fontId="64" fillId="33" borderId="39" xfId="0" applyNumberFormat="1" applyFont="1" applyFill="1" applyBorder="1" applyAlignment="1">
      <alignment horizontal="right" vertical="center" wrapText="1"/>
    </xf>
    <xf numFmtId="0" fontId="65" fillId="0" borderId="40" xfId="0" applyFont="1" applyBorder="1" applyAlignment="1">
      <alignment vertical="center"/>
    </xf>
    <xf numFmtId="0" fontId="65" fillId="0" borderId="41" xfId="0" applyFont="1" applyBorder="1" applyAlignment="1">
      <alignment horizontal="justify" vertical="center"/>
    </xf>
    <xf numFmtId="49" fontId="63" fillId="0" borderId="41" xfId="0" applyNumberFormat="1" applyFont="1" applyBorder="1" applyAlignment="1">
      <alignment horizontal="right" vertical="center" wrapText="1"/>
    </xf>
    <xf numFmtId="176" fontId="63" fillId="33" borderId="35" xfId="0" applyNumberFormat="1" applyFont="1" applyFill="1" applyBorder="1" applyAlignment="1">
      <alignment horizontal="right" vertical="center" wrapText="1"/>
    </xf>
    <xf numFmtId="176" fontId="64" fillId="33" borderId="28" xfId="0" applyNumberFormat="1" applyFont="1" applyFill="1" applyBorder="1" applyAlignment="1">
      <alignment horizontal="right" vertical="center" wrapText="1"/>
    </xf>
    <xf numFmtId="176" fontId="64" fillId="33" borderId="42" xfId="0" applyNumberFormat="1" applyFont="1" applyFill="1" applyBorder="1" applyAlignment="1">
      <alignment horizontal="right" vertical="center" wrapText="1"/>
    </xf>
    <xf numFmtId="176" fontId="64" fillId="33" borderId="43" xfId="0" applyNumberFormat="1" applyFont="1" applyFill="1" applyBorder="1" applyAlignment="1">
      <alignment horizontal="right" vertical="center" wrapText="1"/>
    </xf>
    <xf numFmtId="49" fontId="63" fillId="0" borderId="44" xfId="0" applyNumberFormat="1" applyFont="1" applyBorder="1" applyAlignment="1">
      <alignment horizontal="right" vertical="center" wrapText="1"/>
    </xf>
    <xf numFmtId="0" fontId="65" fillId="0" borderId="45" xfId="0" applyFont="1" applyBorder="1" applyAlignment="1">
      <alignment vertical="center" wrapText="1"/>
    </xf>
    <xf numFmtId="0" fontId="65" fillId="0" borderId="46" xfId="0" applyFont="1" applyBorder="1" applyAlignment="1">
      <alignment vertical="center" wrapText="1"/>
    </xf>
    <xf numFmtId="49" fontId="63" fillId="0" borderId="46" xfId="0" applyNumberFormat="1" applyFont="1" applyBorder="1" applyAlignment="1">
      <alignment horizontal="right" vertical="center" wrapText="1"/>
    </xf>
    <xf numFmtId="176" fontId="63" fillId="33" borderId="47" xfId="0" applyNumberFormat="1" applyFont="1" applyFill="1" applyBorder="1" applyAlignment="1">
      <alignment horizontal="right" vertical="center" wrapText="1"/>
    </xf>
    <xf numFmtId="176" fontId="64" fillId="33" borderId="48" xfId="0" applyNumberFormat="1" applyFont="1" applyFill="1" applyBorder="1" applyAlignment="1">
      <alignment horizontal="right" vertical="center" wrapText="1"/>
    </xf>
    <xf numFmtId="176" fontId="64" fillId="33" borderId="49" xfId="0" applyNumberFormat="1" applyFont="1" applyFill="1" applyBorder="1" applyAlignment="1">
      <alignment horizontal="right" vertical="center" wrapText="1"/>
    </xf>
    <xf numFmtId="176" fontId="64" fillId="33" borderId="50" xfId="0" applyNumberFormat="1" applyFont="1" applyFill="1" applyBorder="1" applyAlignment="1">
      <alignment horizontal="right" vertical="center" wrapText="1"/>
    </xf>
    <xf numFmtId="0" fontId="65" fillId="0" borderId="0" xfId="0" applyFont="1" applyBorder="1" applyAlignment="1">
      <alignment vertical="center" wrapText="1"/>
    </xf>
    <xf numFmtId="0" fontId="63" fillId="6" borderId="11" xfId="0" applyNumberFormat="1" applyFont="1" applyFill="1" applyBorder="1" applyAlignment="1">
      <alignment horizontal="right" vertical="center"/>
    </xf>
    <xf numFmtId="5" fontId="65" fillId="0" borderId="0" xfId="0" applyNumberFormat="1" applyFont="1" applyFill="1" applyBorder="1" applyAlignment="1">
      <alignment vertical="center"/>
    </xf>
    <xf numFmtId="176" fontId="63" fillId="33" borderId="51" xfId="0" applyNumberFormat="1" applyFont="1" applyFill="1" applyBorder="1" applyAlignment="1">
      <alignment horizontal="right" vertical="center" wrapText="1"/>
    </xf>
    <xf numFmtId="176" fontId="64" fillId="33" borderId="52" xfId="0" applyNumberFormat="1" applyFont="1" applyFill="1" applyBorder="1" applyAlignment="1">
      <alignment horizontal="right" vertical="center" wrapText="1"/>
    </xf>
    <xf numFmtId="176" fontId="64" fillId="33" borderId="53" xfId="0" applyNumberFormat="1" applyFont="1" applyFill="1" applyBorder="1" applyAlignment="1">
      <alignment horizontal="right" vertical="center" wrapText="1"/>
    </xf>
    <xf numFmtId="176" fontId="64" fillId="33" borderId="54" xfId="0" applyNumberFormat="1" applyFont="1" applyFill="1" applyBorder="1" applyAlignment="1">
      <alignment horizontal="right" vertical="center" wrapText="1"/>
    </xf>
    <xf numFmtId="0" fontId="65" fillId="0" borderId="55" xfId="0" applyFont="1" applyBorder="1" applyAlignment="1">
      <alignment vertical="center"/>
    </xf>
    <xf numFmtId="0" fontId="65" fillId="0" borderId="44" xfId="0" applyFont="1" applyBorder="1" applyAlignment="1">
      <alignment horizontal="justify" vertical="center"/>
    </xf>
    <xf numFmtId="49" fontId="63" fillId="0" borderId="44" xfId="0" applyNumberFormat="1" applyFont="1" applyFill="1" applyBorder="1" applyAlignment="1">
      <alignment horizontal="right" vertical="center"/>
    </xf>
    <xf numFmtId="49" fontId="63" fillId="0" borderId="56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Alignment="1">
      <alignment vertical="top"/>
    </xf>
    <xf numFmtId="0" fontId="65" fillId="0" borderId="57" xfId="0" applyFont="1" applyBorder="1" applyAlignment="1">
      <alignment horizontal="center" vertical="center" wrapText="1"/>
    </xf>
    <xf numFmtId="176" fontId="64" fillId="33" borderId="58" xfId="0" applyNumberFormat="1" applyFont="1" applyFill="1" applyBorder="1" applyAlignment="1">
      <alignment horizontal="right" vertical="center" wrapText="1"/>
    </xf>
    <xf numFmtId="0" fontId="65" fillId="0" borderId="59" xfId="0" applyFont="1" applyBorder="1" applyAlignment="1">
      <alignment horizontal="center" vertical="center" wrapText="1"/>
    </xf>
    <xf numFmtId="176" fontId="64" fillId="33" borderId="30" xfId="0" applyNumberFormat="1" applyFont="1" applyFill="1" applyBorder="1" applyAlignment="1">
      <alignment horizontal="right" vertical="center" wrapText="1"/>
    </xf>
    <xf numFmtId="176" fontId="64" fillId="33" borderId="60" xfId="0" applyNumberFormat="1" applyFont="1" applyFill="1" applyBorder="1" applyAlignment="1">
      <alignment horizontal="right" vertical="center" wrapText="1"/>
    </xf>
    <xf numFmtId="176" fontId="64" fillId="33" borderId="61" xfId="0" applyNumberFormat="1" applyFont="1" applyFill="1" applyBorder="1" applyAlignment="1">
      <alignment horizontal="right" vertical="center" wrapText="1"/>
    </xf>
    <xf numFmtId="176" fontId="64" fillId="33" borderId="36" xfId="0" applyNumberFormat="1" applyFont="1" applyFill="1" applyBorder="1" applyAlignment="1">
      <alignment horizontal="right" vertical="center" wrapText="1"/>
    </xf>
    <xf numFmtId="176" fontId="64" fillId="33" borderId="62" xfId="0" applyNumberFormat="1" applyFont="1" applyFill="1" applyBorder="1" applyAlignment="1">
      <alignment horizontal="right" vertical="center" wrapText="1"/>
    </xf>
    <xf numFmtId="176" fontId="64" fillId="33" borderId="35" xfId="0" applyNumberFormat="1" applyFont="1" applyFill="1" applyBorder="1" applyAlignment="1">
      <alignment horizontal="right" vertical="center" wrapText="1"/>
    </xf>
    <xf numFmtId="176" fontId="64" fillId="33" borderId="63" xfId="0" applyNumberFormat="1" applyFont="1" applyFill="1" applyBorder="1" applyAlignment="1">
      <alignment horizontal="right" vertical="center" wrapText="1"/>
    </xf>
    <xf numFmtId="176" fontId="64" fillId="33" borderId="47" xfId="0" applyNumberFormat="1" applyFont="1" applyFill="1" applyBorder="1" applyAlignment="1">
      <alignment horizontal="right" vertical="center" wrapText="1"/>
    </xf>
    <xf numFmtId="176" fontId="64" fillId="33" borderId="64" xfId="0" applyNumberFormat="1" applyFont="1" applyFill="1" applyBorder="1" applyAlignment="1">
      <alignment horizontal="right" vertical="center" wrapText="1"/>
    </xf>
    <xf numFmtId="176" fontId="64" fillId="33" borderId="12" xfId="0" applyNumberFormat="1" applyFont="1" applyFill="1" applyBorder="1" applyAlignment="1">
      <alignment horizontal="right" vertical="center" wrapText="1"/>
    </xf>
    <xf numFmtId="176" fontId="64" fillId="33" borderId="65" xfId="0" applyNumberFormat="1" applyFont="1" applyFill="1" applyBorder="1" applyAlignment="1">
      <alignment horizontal="right" vertical="center" wrapText="1"/>
    </xf>
    <xf numFmtId="176" fontId="64" fillId="33" borderId="51" xfId="0" applyNumberFormat="1" applyFont="1" applyFill="1" applyBorder="1" applyAlignment="1">
      <alignment horizontal="right" vertical="center" wrapText="1"/>
    </xf>
    <xf numFmtId="176" fontId="64" fillId="33" borderId="66" xfId="0" applyNumberFormat="1" applyFont="1" applyFill="1" applyBorder="1" applyAlignment="1">
      <alignment horizontal="right" vertical="center" wrapText="1"/>
    </xf>
    <xf numFmtId="176" fontId="64" fillId="33" borderId="67" xfId="0" applyNumberFormat="1" applyFont="1" applyFill="1" applyBorder="1" applyAlignment="1">
      <alignment horizontal="right" vertical="center" wrapText="1"/>
    </xf>
    <xf numFmtId="0" fontId="65" fillId="0" borderId="68" xfId="0" applyFont="1" applyBorder="1" applyAlignment="1">
      <alignment vertical="center" wrapText="1"/>
    </xf>
    <xf numFmtId="0" fontId="65" fillId="0" borderId="69" xfId="0" applyFont="1" applyBorder="1" applyAlignment="1">
      <alignment vertical="center" wrapText="1"/>
    </xf>
    <xf numFmtId="49" fontId="63" fillId="0" borderId="69" xfId="0" applyNumberFormat="1" applyFont="1" applyBorder="1" applyAlignment="1">
      <alignment horizontal="right" vertical="center" wrapText="1"/>
    </xf>
    <xf numFmtId="176" fontId="63" fillId="33" borderId="70" xfId="0" applyNumberFormat="1" applyFont="1" applyFill="1" applyBorder="1" applyAlignment="1">
      <alignment horizontal="right" vertical="center" wrapText="1"/>
    </xf>
    <xf numFmtId="176" fontId="64" fillId="33" borderId="70" xfId="0" applyNumberFormat="1" applyFont="1" applyFill="1" applyBorder="1" applyAlignment="1">
      <alignment horizontal="right" vertical="center" wrapText="1"/>
    </xf>
    <xf numFmtId="176" fontId="64" fillId="33" borderId="71" xfId="0" applyNumberFormat="1" applyFont="1" applyFill="1" applyBorder="1" applyAlignment="1">
      <alignment horizontal="right" vertical="center" wrapText="1"/>
    </xf>
    <xf numFmtId="0" fontId="65" fillId="0" borderId="72" xfId="0" applyFont="1" applyBorder="1" applyAlignment="1">
      <alignment vertical="center"/>
    </xf>
    <xf numFmtId="0" fontId="65" fillId="0" borderId="73" xfId="0" applyFont="1" applyBorder="1" applyAlignment="1">
      <alignment vertical="center"/>
    </xf>
    <xf numFmtId="57" fontId="65" fillId="0" borderId="0" xfId="0" applyNumberFormat="1" applyFont="1" applyAlignment="1">
      <alignment vertical="top"/>
    </xf>
    <xf numFmtId="0" fontId="65" fillId="0" borderId="19" xfId="0" applyFont="1" applyBorder="1" applyAlignment="1">
      <alignment horizontal="center" vertical="center" wrapText="1"/>
    </xf>
    <xf numFmtId="0" fontId="65" fillId="0" borderId="74" xfId="0" applyFont="1" applyBorder="1" applyAlignment="1">
      <alignment horizontal="center" vertical="center" wrapText="1"/>
    </xf>
    <xf numFmtId="0" fontId="63" fillId="0" borderId="75" xfId="0" applyFont="1" applyBorder="1" applyAlignment="1">
      <alignment horizontal="center" vertical="center" wrapText="1"/>
    </xf>
    <xf numFmtId="0" fontId="65" fillId="0" borderId="72" xfId="0" applyFont="1" applyBorder="1" applyAlignment="1">
      <alignment vertical="center"/>
    </xf>
    <xf numFmtId="0" fontId="63" fillId="0" borderId="73" xfId="0" applyFont="1" applyBorder="1" applyAlignment="1">
      <alignment vertical="center"/>
    </xf>
    <xf numFmtId="0" fontId="69" fillId="0" borderId="74" xfId="0" applyFont="1" applyBorder="1" applyAlignment="1">
      <alignment horizontal="left" vertical="center"/>
    </xf>
    <xf numFmtId="0" fontId="63" fillId="0" borderId="74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69" fillId="0" borderId="74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5" fillId="0" borderId="76" xfId="0" applyFont="1" applyBorder="1" applyAlignment="1">
      <alignment horizontal="center" vertical="center" wrapText="1"/>
    </xf>
    <xf numFmtId="0" fontId="65" fillId="0" borderId="77" xfId="0" applyFont="1" applyBorder="1" applyAlignment="1">
      <alignment horizontal="center" vertical="center" wrapText="1"/>
    </xf>
    <xf numFmtId="0" fontId="65" fillId="0" borderId="78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5" fillId="0" borderId="7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285750</xdr:rowOff>
    </xdr:from>
    <xdr:to>
      <xdr:col>5</xdr:col>
      <xdr:colOff>542925</xdr:colOff>
      <xdr:row>1</xdr:row>
      <xdr:rowOff>1181100</xdr:rowOff>
    </xdr:to>
    <xdr:sp>
      <xdr:nvSpPr>
        <xdr:cNvPr id="1" name="Rectangle 10"/>
        <xdr:cNvSpPr>
          <a:spLocks/>
        </xdr:cNvSpPr>
      </xdr:nvSpPr>
      <xdr:spPr>
        <a:xfrm>
          <a:off x="152400" y="914400"/>
          <a:ext cx="6153150" cy="895350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費用額（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費</a:t>
          </a:r>
          <a:r>
            <a:rPr lang="en-US" cap="none" sz="1050" b="1" i="0" u="sng" baseline="0">
              <a:solidFill>
                <a:srgbClr val="000000"/>
              </a:solidFill>
            </a:rPr>
            <a:t>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割の場合）＝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323850</xdr:rowOff>
    </xdr:from>
    <xdr:to>
      <xdr:col>5</xdr:col>
      <xdr:colOff>571500</xdr:colOff>
      <xdr:row>1</xdr:row>
      <xdr:rowOff>1209675</xdr:rowOff>
    </xdr:to>
    <xdr:sp>
      <xdr:nvSpPr>
        <xdr:cNvPr id="1" name="Rectangle 10"/>
        <xdr:cNvSpPr>
          <a:spLocks/>
        </xdr:cNvSpPr>
      </xdr:nvSpPr>
      <xdr:spPr>
        <a:xfrm>
          <a:off x="171450" y="952500"/>
          <a:ext cx="6162675" cy="885825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費用額（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費</a:t>
          </a:r>
          <a:r>
            <a:rPr lang="en-US" cap="none" sz="1050" b="1" i="0" u="sng" baseline="0">
              <a:solidFill>
                <a:srgbClr val="000000"/>
              </a:solidFill>
            </a:rPr>
            <a:t>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割の場合）＝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323850</xdr:rowOff>
    </xdr:from>
    <xdr:to>
      <xdr:col>5</xdr:col>
      <xdr:colOff>561975</xdr:colOff>
      <xdr:row>1</xdr:row>
      <xdr:rowOff>1209675</xdr:rowOff>
    </xdr:to>
    <xdr:sp>
      <xdr:nvSpPr>
        <xdr:cNvPr id="1" name="Rectangle 10"/>
        <xdr:cNvSpPr>
          <a:spLocks/>
        </xdr:cNvSpPr>
      </xdr:nvSpPr>
      <xdr:spPr>
        <a:xfrm>
          <a:off x="161925" y="1133475"/>
          <a:ext cx="6162675" cy="895350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費用額（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費</a:t>
          </a:r>
          <a:r>
            <a:rPr lang="en-US" cap="none" sz="1050" b="1" i="0" u="sng" baseline="0">
              <a:solidFill>
                <a:srgbClr val="000000"/>
              </a:solidFill>
            </a:rPr>
            <a:t>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割の場合）＝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342900</xdr:rowOff>
    </xdr:from>
    <xdr:to>
      <xdr:col>5</xdr:col>
      <xdr:colOff>571500</xdr:colOff>
      <xdr:row>1</xdr:row>
      <xdr:rowOff>1238250</xdr:rowOff>
    </xdr:to>
    <xdr:sp>
      <xdr:nvSpPr>
        <xdr:cNvPr id="1" name="Rectangle 10"/>
        <xdr:cNvSpPr>
          <a:spLocks/>
        </xdr:cNvSpPr>
      </xdr:nvSpPr>
      <xdr:spPr>
        <a:xfrm>
          <a:off x="171450" y="971550"/>
          <a:ext cx="6162675" cy="895350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費用額（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費</a:t>
          </a:r>
          <a:r>
            <a:rPr lang="en-US" cap="none" sz="1050" b="1" i="0" u="sng" baseline="0">
              <a:solidFill>
                <a:srgbClr val="000000"/>
              </a:solidFill>
            </a:rPr>
            <a:t>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割の場合）＝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323850</xdr:rowOff>
    </xdr:from>
    <xdr:to>
      <xdr:col>5</xdr:col>
      <xdr:colOff>581025</xdr:colOff>
      <xdr:row>1</xdr:row>
      <xdr:rowOff>1228725</xdr:rowOff>
    </xdr:to>
    <xdr:sp>
      <xdr:nvSpPr>
        <xdr:cNvPr id="1" name="Rectangle 10"/>
        <xdr:cNvSpPr>
          <a:spLocks/>
        </xdr:cNvSpPr>
      </xdr:nvSpPr>
      <xdr:spPr>
        <a:xfrm>
          <a:off x="171450" y="952500"/>
          <a:ext cx="6172200" cy="904875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費用額（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費</a:t>
          </a:r>
          <a:r>
            <a:rPr lang="en-US" cap="none" sz="1050" b="1" i="0" u="sng" baseline="0">
              <a:solidFill>
                <a:srgbClr val="000000"/>
              </a:solidFill>
            </a:rPr>
            <a:t>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割の場合）＝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125" style="2" customWidth="1"/>
    <col min="2" max="2" width="34.00390625" style="2" bestFit="1" customWidth="1"/>
    <col min="3" max="3" width="19.25390625" style="2" customWidth="1"/>
    <col min="4" max="4" width="8.125" style="3" customWidth="1"/>
    <col min="5" max="5" width="12.125" style="2" customWidth="1"/>
    <col min="6" max="9" width="12.25390625" style="2" customWidth="1"/>
    <col min="10" max="16384" width="9.00390625" style="2" customWidth="1"/>
  </cols>
  <sheetData>
    <row r="1" spans="1:9" s="1" customFormat="1" ht="49.5" customHeight="1">
      <c r="A1" s="115" t="s">
        <v>74</v>
      </c>
      <c r="B1" s="115"/>
      <c r="C1" s="115"/>
      <c r="D1" s="115"/>
      <c r="E1" s="115"/>
      <c r="F1" s="115"/>
      <c r="G1" s="115"/>
      <c r="H1" s="115"/>
      <c r="I1" s="5"/>
    </row>
    <row r="2" spans="1:8" ht="105.75" customHeight="1" thickBot="1">
      <c r="A2" s="79" t="s">
        <v>0</v>
      </c>
      <c r="B2" s="26"/>
      <c r="C2" s="26"/>
      <c r="D2" s="27"/>
      <c r="E2" s="26"/>
      <c r="F2" s="26"/>
      <c r="G2" s="26"/>
      <c r="H2" s="105">
        <v>45383</v>
      </c>
    </row>
    <row r="3" spans="1:9" ht="24">
      <c r="A3" s="26"/>
      <c r="B3" s="28"/>
      <c r="C3" s="29"/>
      <c r="D3" s="30" t="s">
        <v>10</v>
      </c>
      <c r="E3" s="31" t="s">
        <v>11</v>
      </c>
      <c r="F3" s="106" t="s">
        <v>12</v>
      </c>
      <c r="G3" s="107"/>
      <c r="H3" s="108"/>
      <c r="I3" s="4"/>
    </row>
    <row r="4" spans="1:9" ht="17.25" customHeight="1" thickBot="1">
      <c r="A4" s="26"/>
      <c r="B4" s="32"/>
      <c r="C4" s="33"/>
      <c r="D4" s="34" t="s">
        <v>25</v>
      </c>
      <c r="E4" s="35" t="s">
        <v>13</v>
      </c>
      <c r="F4" s="36" t="s">
        <v>14</v>
      </c>
      <c r="G4" s="37" t="s">
        <v>15</v>
      </c>
      <c r="H4" s="38" t="s">
        <v>23</v>
      </c>
      <c r="I4" s="4"/>
    </row>
    <row r="5" spans="1:8" ht="30" customHeight="1" thickBot="1" thickTop="1">
      <c r="A5" s="26"/>
      <c r="B5" s="109" t="s">
        <v>1</v>
      </c>
      <c r="C5" s="110"/>
      <c r="D5" s="18">
        <v>307</v>
      </c>
      <c r="E5" s="19">
        <f>ROUNDDOWN(D5*10.66,0)</f>
        <v>3272</v>
      </c>
      <c r="F5" s="20">
        <f>ROUNDUP(E5*10%,0)</f>
        <v>328</v>
      </c>
      <c r="G5" s="21">
        <f>ROUNDUP(E5*20%,0)</f>
        <v>655</v>
      </c>
      <c r="H5" s="22">
        <f>ROUNDUP(E5*30%,0)</f>
        <v>982</v>
      </c>
    </row>
    <row r="6" spans="1:8" ht="4.5" customHeight="1">
      <c r="A6" s="26"/>
      <c r="B6" s="23"/>
      <c r="C6" s="24"/>
      <c r="D6" s="25"/>
      <c r="E6" s="24"/>
      <c r="F6" s="24"/>
      <c r="G6" s="24"/>
      <c r="H6" s="24"/>
    </row>
    <row r="7" spans="1:8" ht="15" customHeight="1" thickBot="1">
      <c r="A7" s="26"/>
      <c r="B7" s="26" t="s">
        <v>2</v>
      </c>
      <c r="C7" s="26"/>
      <c r="D7" s="27"/>
      <c r="E7" s="26"/>
      <c r="F7" s="26"/>
      <c r="G7" s="26"/>
      <c r="H7" s="26"/>
    </row>
    <row r="8" spans="1:9" ht="24">
      <c r="A8" s="26"/>
      <c r="B8" s="28"/>
      <c r="C8" s="29"/>
      <c r="D8" s="30" t="s">
        <v>10</v>
      </c>
      <c r="E8" s="31" t="s">
        <v>11</v>
      </c>
      <c r="F8" s="106" t="s">
        <v>12</v>
      </c>
      <c r="G8" s="107"/>
      <c r="H8" s="108"/>
      <c r="I8" s="4"/>
    </row>
    <row r="9" spans="1:9" ht="17.25" customHeight="1" thickBot="1">
      <c r="A9" s="26"/>
      <c r="B9" s="32"/>
      <c r="C9" s="33"/>
      <c r="D9" s="34" t="s">
        <v>38</v>
      </c>
      <c r="E9" s="35" t="s">
        <v>13</v>
      </c>
      <c r="F9" s="36" t="s">
        <v>14</v>
      </c>
      <c r="G9" s="37" t="s">
        <v>15</v>
      </c>
      <c r="H9" s="38" t="s">
        <v>23</v>
      </c>
      <c r="I9" s="4"/>
    </row>
    <row r="10" spans="1:8" ht="30" customHeight="1" thickTop="1">
      <c r="A10" s="26"/>
      <c r="B10" s="39" t="s">
        <v>56</v>
      </c>
      <c r="C10" s="40" t="s">
        <v>3</v>
      </c>
      <c r="D10" s="41" t="s">
        <v>32</v>
      </c>
      <c r="E10" s="42">
        <f aca="true" t="shared" si="0" ref="E10:E17">ROUNDDOWN(D10*10.66,0)</f>
        <v>63</v>
      </c>
      <c r="F10" s="43">
        <f aca="true" t="shared" si="1" ref="F10:F17">ROUNDUP(E10*10%,0)</f>
        <v>7</v>
      </c>
      <c r="G10" s="44">
        <f aca="true" t="shared" si="2" ref="G10:G17">ROUNDUP(E10*20%,0)</f>
        <v>13</v>
      </c>
      <c r="H10" s="45">
        <f aca="true" t="shared" si="3" ref="H10:H17">ROUNDUP(E10*30%,0)</f>
        <v>19</v>
      </c>
    </row>
    <row r="11" spans="1:8" ht="30" customHeight="1">
      <c r="A11" s="26"/>
      <c r="B11" s="46" t="s">
        <v>58</v>
      </c>
      <c r="C11" s="47" t="s">
        <v>60</v>
      </c>
      <c r="D11" s="41" t="s">
        <v>62</v>
      </c>
      <c r="E11" s="48">
        <f t="shared" si="0"/>
        <v>31</v>
      </c>
      <c r="F11" s="49">
        <f t="shared" si="1"/>
        <v>4</v>
      </c>
      <c r="G11" s="50">
        <f t="shared" si="2"/>
        <v>7</v>
      </c>
      <c r="H11" s="51">
        <f t="shared" si="3"/>
        <v>10</v>
      </c>
    </row>
    <row r="12" spans="1:8" ht="30" customHeight="1">
      <c r="A12" s="26"/>
      <c r="B12" s="46" t="s">
        <v>4</v>
      </c>
      <c r="C12" s="47" t="s">
        <v>5</v>
      </c>
      <c r="D12" s="41" t="s">
        <v>33</v>
      </c>
      <c r="E12" s="48">
        <f t="shared" si="0"/>
        <v>2132</v>
      </c>
      <c r="F12" s="49">
        <f t="shared" si="1"/>
        <v>214</v>
      </c>
      <c r="G12" s="50">
        <f t="shared" si="2"/>
        <v>427</v>
      </c>
      <c r="H12" s="51">
        <f t="shared" si="3"/>
        <v>640</v>
      </c>
    </row>
    <row r="13" spans="1:8" ht="30" customHeight="1">
      <c r="A13" s="26"/>
      <c r="B13" s="52" t="s">
        <v>40</v>
      </c>
      <c r="C13" s="53" t="s">
        <v>6</v>
      </c>
      <c r="D13" s="54" t="s">
        <v>48</v>
      </c>
      <c r="E13" s="55">
        <f t="shared" si="0"/>
        <v>1918</v>
      </c>
      <c r="F13" s="56">
        <f t="shared" si="1"/>
        <v>192</v>
      </c>
      <c r="G13" s="57">
        <f t="shared" si="2"/>
        <v>384</v>
      </c>
      <c r="H13" s="58">
        <f t="shared" si="3"/>
        <v>576</v>
      </c>
    </row>
    <row r="14" spans="1:8" ht="30" customHeight="1">
      <c r="A14" s="26"/>
      <c r="B14" s="52" t="s">
        <v>41</v>
      </c>
      <c r="C14" s="53" t="s">
        <v>6</v>
      </c>
      <c r="D14" s="59" t="s">
        <v>50</v>
      </c>
      <c r="E14" s="48">
        <f t="shared" si="0"/>
        <v>2270</v>
      </c>
      <c r="F14" s="49">
        <f t="shared" si="1"/>
        <v>227</v>
      </c>
      <c r="G14" s="50">
        <f t="shared" si="2"/>
        <v>454</v>
      </c>
      <c r="H14" s="51">
        <f t="shared" si="3"/>
        <v>681</v>
      </c>
    </row>
    <row r="15" spans="1:8" ht="30" customHeight="1">
      <c r="A15" s="26"/>
      <c r="B15" s="52" t="s">
        <v>43</v>
      </c>
      <c r="C15" s="53" t="s">
        <v>26</v>
      </c>
      <c r="D15" s="54" t="s">
        <v>52</v>
      </c>
      <c r="E15" s="48">
        <f t="shared" si="0"/>
        <v>4797</v>
      </c>
      <c r="F15" s="49">
        <f t="shared" si="1"/>
        <v>480</v>
      </c>
      <c r="G15" s="50">
        <f t="shared" si="2"/>
        <v>960</v>
      </c>
      <c r="H15" s="51">
        <f t="shared" si="3"/>
        <v>1440</v>
      </c>
    </row>
    <row r="16" spans="1:8" ht="30" customHeight="1">
      <c r="A16" s="26"/>
      <c r="B16" s="52" t="s">
        <v>45</v>
      </c>
      <c r="C16" s="53" t="s">
        <v>30</v>
      </c>
      <c r="D16" s="54" t="s">
        <v>54</v>
      </c>
      <c r="E16" s="48">
        <f t="shared" si="0"/>
        <v>5148</v>
      </c>
      <c r="F16" s="49">
        <f t="shared" si="1"/>
        <v>515</v>
      </c>
      <c r="G16" s="50">
        <f t="shared" si="2"/>
        <v>1030</v>
      </c>
      <c r="H16" s="51">
        <f t="shared" si="3"/>
        <v>1545</v>
      </c>
    </row>
    <row r="17" spans="1:8" ht="30" customHeight="1" thickBot="1">
      <c r="A17" s="26"/>
      <c r="B17" s="60" t="s">
        <v>55</v>
      </c>
      <c r="C17" s="61" t="s">
        <v>7</v>
      </c>
      <c r="D17" s="62" t="s">
        <v>35</v>
      </c>
      <c r="E17" s="63">
        <f t="shared" si="0"/>
        <v>181</v>
      </c>
      <c r="F17" s="64">
        <f t="shared" si="1"/>
        <v>19</v>
      </c>
      <c r="G17" s="65">
        <f t="shared" si="2"/>
        <v>37</v>
      </c>
      <c r="H17" s="66">
        <f t="shared" si="3"/>
        <v>55</v>
      </c>
    </row>
    <row r="18" spans="1:9" ht="18" customHeight="1">
      <c r="A18" s="26"/>
      <c r="B18" s="67"/>
      <c r="C18" s="116" t="s">
        <v>68</v>
      </c>
      <c r="D18" s="116"/>
      <c r="E18" s="116"/>
      <c r="F18" s="116"/>
      <c r="G18" s="116"/>
      <c r="H18" s="116"/>
      <c r="I18" s="8"/>
    </row>
    <row r="19" spans="1:9" ht="18" customHeight="1">
      <c r="A19" s="26"/>
      <c r="B19" s="67"/>
      <c r="C19" s="117" t="s">
        <v>69</v>
      </c>
      <c r="D19" s="117"/>
      <c r="E19" s="117"/>
      <c r="F19" s="117"/>
      <c r="G19" s="117"/>
      <c r="H19" s="117"/>
      <c r="I19" s="8"/>
    </row>
    <row r="20" spans="1:8" ht="23.25" customHeight="1" thickBot="1">
      <c r="A20" s="79" t="s">
        <v>8</v>
      </c>
      <c r="B20" s="26"/>
      <c r="C20" s="26"/>
      <c r="D20" s="27"/>
      <c r="E20" s="26"/>
      <c r="F20" s="26"/>
      <c r="G20" s="26"/>
      <c r="H20" s="26"/>
    </row>
    <row r="21" spans="1:9" ht="24">
      <c r="A21" s="26"/>
      <c r="B21" s="28"/>
      <c r="C21" s="29"/>
      <c r="D21" s="30" t="s">
        <v>10</v>
      </c>
      <c r="E21" s="31" t="s">
        <v>11</v>
      </c>
      <c r="F21" s="106" t="s">
        <v>12</v>
      </c>
      <c r="G21" s="107"/>
      <c r="H21" s="108"/>
      <c r="I21" s="4"/>
    </row>
    <row r="22" spans="1:9" ht="17.25" customHeight="1" thickBot="1">
      <c r="A22" s="26"/>
      <c r="B22" s="32"/>
      <c r="C22" s="33"/>
      <c r="D22" s="34" t="s">
        <v>27</v>
      </c>
      <c r="E22" s="35" t="s">
        <v>13</v>
      </c>
      <c r="F22" s="36" t="s">
        <v>14</v>
      </c>
      <c r="G22" s="37" t="s">
        <v>15</v>
      </c>
      <c r="H22" s="38" t="s">
        <v>23</v>
      </c>
      <c r="I22" s="4"/>
    </row>
    <row r="23" spans="1:8" ht="30" customHeight="1" thickBot="1" thickTop="1">
      <c r="A23" s="26"/>
      <c r="B23" s="109" t="s">
        <v>1</v>
      </c>
      <c r="C23" s="110"/>
      <c r="D23" s="68">
        <v>307</v>
      </c>
      <c r="E23" s="19">
        <f>ROUNDDOWN(D23*10.66,0)</f>
        <v>3272</v>
      </c>
      <c r="F23" s="20">
        <f>ROUNDUP(E23*10%,0)</f>
        <v>328</v>
      </c>
      <c r="G23" s="21">
        <f>ROUNDUP(E23*20%,0)</f>
        <v>655</v>
      </c>
      <c r="H23" s="22">
        <f>ROUNDUP(E23*30%,0)</f>
        <v>982</v>
      </c>
    </row>
    <row r="24" spans="1:8" ht="8.25" customHeight="1">
      <c r="A24" s="26"/>
      <c r="B24" s="23"/>
      <c r="C24" s="24"/>
      <c r="D24" s="25"/>
      <c r="E24" s="69"/>
      <c r="F24" s="26"/>
      <c r="G24" s="26"/>
      <c r="H24" s="26"/>
    </row>
    <row r="25" spans="1:8" ht="15" customHeight="1" thickBot="1">
      <c r="A25" s="26"/>
      <c r="B25" s="26" t="s">
        <v>2</v>
      </c>
      <c r="C25" s="26"/>
      <c r="D25" s="27"/>
      <c r="E25" s="26"/>
      <c r="F25" s="26"/>
      <c r="G25" s="26"/>
      <c r="H25" s="26"/>
    </row>
    <row r="26" spans="1:9" ht="24">
      <c r="A26" s="26"/>
      <c r="B26" s="28"/>
      <c r="C26" s="29"/>
      <c r="D26" s="30" t="s">
        <v>10</v>
      </c>
      <c r="E26" s="31" t="s">
        <v>11</v>
      </c>
      <c r="F26" s="106" t="s">
        <v>12</v>
      </c>
      <c r="G26" s="107"/>
      <c r="H26" s="108"/>
      <c r="I26" s="4"/>
    </row>
    <row r="27" spans="1:9" ht="17.25" customHeight="1" thickBot="1">
      <c r="A27" s="26"/>
      <c r="B27" s="32"/>
      <c r="C27" s="33"/>
      <c r="D27" s="34" t="s">
        <v>39</v>
      </c>
      <c r="E27" s="35" t="s">
        <v>13</v>
      </c>
      <c r="F27" s="36" t="s">
        <v>14</v>
      </c>
      <c r="G27" s="37" t="s">
        <v>15</v>
      </c>
      <c r="H27" s="38" t="s">
        <v>23</v>
      </c>
      <c r="I27" s="4"/>
    </row>
    <row r="28" spans="1:8" ht="30" customHeight="1" thickTop="1">
      <c r="A28" s="26"/>
      <c r="B28" s="39" t="s">
        <v>56</v>
      </c>
      <c r="C28" s="40" t="s">
        <v>3</v>
      </c>
      <c r="D28" s="54" t="s">
        <v>32</v>
      </c>
      <c r="E28" s="70">
        <f>ROUNDDOWN(D28*10.66,0)</f>
        <v>63</v>
      </c>
      <c r="F28" s="71">
        <f>ROUNDUP(E28*10%,0)</f>
        <v>7</v>
      </c>
      <c r="G28" s="72">
        <f>ROUNDUP(E28*20%,0)</f>
        <v>13</v>
      </c>
      <c r="H28" s="73">
        <f>ROUNDUP(E28*30%,0)</f>
        <v>19</v>
      </c>
    </row>
    <row r="29" spans="1:8" ht="30" customHeight="1">
      <c r="A29" s="26"/>
      <c r="B29" s="74" t="s">
        <v>57</v>
      </c>
      <c r="C29" s="75" t="s">
        <v>3</v>
      </c>
      <c r="D29" s="76" t="s">
        <v>62</v>
      </c>
      <c r="E29" s="48">
        <f>ROUNDDOWN(D29*10.66,0)</f>
        <v>31</v>
      </c>
      <c r="F29" s="49">
        <f>ROUNDUP(E29*10%,0)</f>
        <v>4</v>
      </c>
      <c r="G29" s="50">
        <f>ROUNDUP(E29*20%,0)</f>
        <v>7</v>
      </c>
      <c r="H29" s="51">
        <f>ROUNDUP(E29*30%,0)</f>
        <v>10</v>
      </c>
    </row>
    <row r="30" spans="1:8" ht="30" customHeight="1">
      <c r="A30" s="26"/>
      <c r="B30" s="74" t="s">
        <v>28</v>
      </c>
      <c r="C30" s="75" t="s">
        <v>9</v>
      </c>
      <c r="D30" s="77" t="s">
        <v>36</v>
      </c>
      <c r="E30" s="48">
        <f>ROUNDDOWN(D30*10.66,0)</f>
        <v>2132</v>
      </c>
      <c r="F30" s="49">
        <f>ROUNDUP(E30*10%,0)</f>
        <v>214</v>
      </c>
      <c r="G30" s="50">
        <f>ROUNDUP(E30*20%,0)</f>
        <v>427</v>
      </c>
      <c r="H30" s="51">
        <f>ROUNDUP(E30*30%,0)</f>
        <v>640</v>
      </c>
    </row>
    <row r="31" spans="1:9" ht="30" customHeight="1" thickBot="1">
      <c r="A31" s="26"/>
      <c r="B31" s="60" t="s">
        <v>24</v>
      </c>
      <c r="C31" s="61" t="s">
        <v>30</v>
      </c>
      <c r="D31" s="62" t="s">
        <v>37</v>
      </c>
      <c r="E31" s="63">
        <f>ROUNDDOWN(D31*10.66,0)</f>
        <v>1279</v>
      </c>
      <c r="F31" s="64">
        <f>ROUNDUP(E31*10%,0)</f>
        <v>128</v>
      </c>
      <c r="G31" s="65">
        <f>ROUNDUP(E31*20%,0)</f>
        <v>256</v>
      </c>
      <c r="H31" s="66">
        <f>ROUNDUP(E31*30%,0)</f>
        <v>384</v>
      </c>
      <c r="I31" s="9"/>
    </row>
    <row r="32" spans="1:9" ht="18" customHeight="1">
      <c r="A32" s="26"/>
      <c r="B32" s="78"/>
      <c r="C32" s="111" t="s">
        <v>68</v>
      </c>
      <c r="D32" s="112"/>
      <c r="E32" s="112"/>
      <c r="F32" s="112"/>
      <c r="G32" s="112"/>
      <c r="H32" s="112"/>
      <c r="I32" s="11"/>
    </row>
    <row r="33" spans="1:9" ht="18" customHeight="1">
      <c r="A33" s="26"/>
      <c r="B33" s="26"/>
      <c r="C33" s="113" t="s">
        <v>69</v>
      </c>
      <c r="D33" s="114"/>
      <c r="E33" s="114"/>
      <c r="F33" s="114"/>
      <c r="G33" s="114"/>
      <c r="H33" s="114"/>
      <c r="I33" s="14"/>
    </row>
    <row r="34" spans="1:9" ht="18" customHeight="1">
      <c r="A34" s="26"/>
      <c r="B34" s="26"/>
      <c r="C34" s="113" t="s">
        <v>70</v>
      </c>
      <c r="D34" s="114"/>
      <c r="E34" s="114"/>
      <c r="F34" s="114"/>
      <c r="G34" s="114"/>
      <c r="H34" s="114"/>
      <c r="I34" s="17"/>
    </row>
    <row r="35" spans="1:8" ht="12" customHeight="1">
      <c r="A35" s="26"/>
      <c r="B35" s="26"/>
      <c r="C35" s="26"/>
      <c r="D35" s="27"/>
      <c r="E35" s="26"/>
      <c r="F35" s="26"/>
      <c r="G35" s="26"/>
      <c r="H35" s="26"/>
    </row>
    <row r="36" ht="12" customHeight="1"/>
  </sheetData>
  <sheetProtection/>
  <mergeCells count="12">
    <mergeCell ref="A1:H1"/>
    <mergeCell ref="C18:H18"/>
    <mergeCell ref="C19:H19"/>
    <mergeCell ref="F3:H3"/>
    <mergeCell ref="B5:C5"/>
    <mergeCell ref="F8:H8"/>
    <mergeCell ref="F21:H21"/>
    <mergeCell ref="B23:C23"/>
    <mergeCell ref="F26:H26"/>
    <mergeCell ref="C32:H32"/>
    <mergeCell ref="C33:H33"/>
    <mergeCell ref="C34:H34"/>
  </mergeCells>
  <printOptions/>
  <pageMargins left="0.5511811023622047" right="0.3937007874015748" top="0.35433070866141736" bottom="0.31496062992125984" header="0.3937007874015748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125" style="2" customWidth="1"/>
    <col min="2" max="2" width="34.00390625" style="2" bestFit="1" customWidth="1"/>
    <col min="3" max="3" width="19.25390625" style="2" customWidth="1"/>
    <col min="4" max="4" width="8.125" style="3" customWidth="1"/>
    <col min="5" max="5" width="12.125" style="2" customWidth="1"/>
    <col min="6" max="9" width="12.25390625" style="2" customWidth="1"/>
    <col min="10" max="16384" width="9.00390625" style="2" customWidth="1"/>
  </cols>
  <sheetData>
    <row r="1" spans="1:9" s="1" customFormat="1" ht="49.5" customHeight="1">
      <c r="A1" s="115" t="s">
        <v>75</v>
      </c>
      <c r="B1" s="115"/>
      <c r="C1" s="115"/>
      <c r="D1" s="115"/>
      <c r="E1" s="115"/>
      <c r="F1" s="115"/>
      <c r="G1" s="115"/>
      <c r="H1" s="115"/>
      <c r="I1" s="5"/>
    </row>
    <row r="2" spans="1:8" ht="105.75" customHeight="1" thickBot="1">
      <c r="A2" s="79" t="s">
        <v>0</v>
      </c>
      <c r="B2" s="26"/>
      <c r="C2" s="26"/>
      <c r="D2" s="27"/>
      <c r="E2" s="26"/>
      <c r="F2" s="26"/>
      <c r="G2" s="26"/>
      <c r="H2" s="105">
        <v>45383</v>
      </c>
    </row>
    <row r="3" spans="1:9" ht="24">
      <c r="A3" s="26"/>
      <c r="B3" s="28"/>
      <c r="C3" s="29"/>
      <c r="D3" s="30" t="s">
        <v>10</v>
      </c>
      <c r="E3" s="31" t="s">
        <v>11</v>
      </c>
      <c r="F3" s="106" t="s">
        <v>12</v>
      </c>
      <c r="G3" s="107"/>
      <c r="H3" s="108"/>
      <c r="I3" s="4"/>
    </row>
    <row r="4" spans="1:9" ht="17.25" customHeight="1" thickBot="1">
      <c r="A4" s="26"/>
      <c r="B4" s="32"/>
      <c r="C4" s="33"/>
      <c r="D4" s="34" t="s">
        <v>16</v>
      </c>
      <c r="E4" s="35" t="s">
        <v>13</v>
      </c>
      <c r="F4" s="36" t="s">
        <v>14</v>
      </c>
      <c r="G4" s="37" t="s">
        <v>15</v>
      </c>
      <c r="H4" s="38" t="s">
        <v>23</v>
      </c>
      <c r="I4" s="4"/>
    </row>
    <row r="5" spans="1:8" ht="30" customHeight="1" thickBot="1" thickTop="1">
      <c r="A5" s="26"/>
      <c r="B5" s="109" t="s">
        <v>1</v>
      </c>
      <c r="C5" s="109"/>
      <c r="D5" s="18">
        <v>307</v>
      </c>
      <c r="E5" s="19">
        <f>ROUNDDOWN(D5*10.55,0)</f>
        <v>3238</v>
      </c>
      <c r="F5" s="20">
        <f>ROUNDUP(E5*10%,0)</f>
        <v>324</v>
      </c>
      <c r="G5" s="21">
        <f>ROUNDUP(E5*20%,0)</f>
        <v>648</v>
      </c>
      <c r="H5" s="22">
        <f>ROUNDUP(E5*30%,0)</f>
        <v>972</v>
      </c>
    </row>
    <row r="6" spans="1:8" ht="4.5" customHeight="1">
      <c r="A6" s="26"/>
      <c r="B6" s="23"/>
      <c r="C6" s="24"/>
      <c r="D6" s="25"/>
      <c r="E6" s="24"/>
      <c r="F6" s="24"/>
      <c r="G6" s="24"/>
      <c r="H6" s="24"/>
    </row>
    <row r="7" spans="1:8" ht="15" customHeight="1" thickBot="1">
      <c r="A7" s="26"/>
      <c r="B7" s="26" t="s">
        <v>2</v>
      </c>
      <c r="C7" s="26"/>
      <c r="D7" s="27"/>
      <c r="E7" s="26"/>
      <c r="F7" s="26"/>
      <c r="G7" s="26"/>
      <c r="H7" s="26"/>
    </row>
    <row r="8" spans="1:9" ht="24">
      <c r="A8" s="26"/>
      <c r="B8" s="28"/>
      <c r="C8" s="29"/>
      <c r="D8" s="30" t="s">
        <v>10</v>
      </c>
      <c r="E8" s="31" t="s">
        <v>11</v>
      </c>
      <c r="F8" s="118" t="s">
        <v>12</v>
      </c>
      <c r="G8" s="119"/>
      <c r="H8" s="120"/>
      <c r="I8" s="4"/>
    </row>
    <row r="9" spans="1:9" ht="17.25" customHeight="1" thickBot="1">
      <c r="A9" s="26"/>
      <c r="B9" s="32"/>
      <c r="C9" s="33"/>
      <c r="D9" s="34" t="s">
        <v>16</v>
      </c>
      <c r="E9" s="35" t="s">
        <v>13</v>
      </c>
      <c r="F9" s="36" t="s">
        <v>14</v>
      </c>
      <c r="G9" s="37" t="s">
        <v>15</v>
      </c>
      <c r="H9" s="38" t="s">
        <v>23</v>
      </c>
      <c r="I9" s="4"/>
    </row>
    <row r="10" spans="1:8" ht="30" customHeight="1" thickTop="1">
      <c r="A10" s="26"/>
      <c r="B10" s="39" t="s">
        <v>56</v>
      </c>
      <c r="C10" s="40" t="s">
        <v>3</v>
      </c>
      <c r="D10" s="41" t="s">
        <v>64</v>
      </c>
      <c r="E10" s="42">
        <f aca="true" t="shared" si="0" ref="E10:E17">ROUNDDOWN(D10*10.55,0)</f>
        <v>63</v>
      </c>
      <c r="F10" s="43">
        <f aca="true" t="shared" si="1" ref="F10:F17">ROUNDUP(E10*10%,0)</f>
        <v>7</v>
      </c>
      <c r="G10" s="44">
        <f aca="true" t="shared" si="2" ref="G10:G17">ROUNDUP(E10*20%,0)</f>
        <v>13</v>
      </c>
      <c r="H10" s="45">
        <f aca="true" t="shared" si="3" ref="H10:H17">ROUNDUP(E10*30%,0)</f>
        <v>19</v>
      </c>
    </row>
    <row r="11" spans="1:8" ht="30" customHeight="1">
      <c r="A11" s="26"/>
      <c r="B11" s="46" t="s">
        <v>57</v>
      </c>
      <c r="C11" s="47" t="s">
        <v>59</v>
      </c>
      <c r="D11" s="41" t="s">
        <v>61</v>
      </c>
      <c r="E11" s="48">
        <f t="shared" si="0"/>
        <v>31</v>
      </c>
      <c r="F11" s="49">
        <f t="shared" si="1"/>
        <v>4</v>
      </c>
      <c r="G11" s="50">
        <f t="shared" si="2"/>
        <v>7</v>
      </c>
      <c r="H11" s="51">
        <f t="shared" si="3"/>
        <v>10</v>
      </c>
    </row>
    <row r="12" spans="1:8" ht="30" customHeight="1">
      <c r="A12" s="26"/>
      <c r="B12" s="46" t="s">
        <v>4</v>
      </c>
      <c r="C12" s="47" t="s">
        <v>65</v>
      </c>
      <c r="D12" s="41" t="s">
        <v>66</v>
      </c>
      <c r="E12" s="48">
        <f t="shared" si="0"/>
        <v>2110</v>
      </c>
      <c r="F12" s="49">
        <f t="shared" si="1"/>
        <v>211</v>
      </c>
      <c r="G12" s="50">
        <f t="shared" si="2"/>
        <v>422</v>
      </c>
      <c r="H12" s="51">
        <f t="shared" si="3"/>
        <v>633</v>
      </c>
    </row>
    <row r="13" spans="1:8" ht="30" customHeight="1">
      <c r="A13" s="26"/>
      <c r="B13" s="52" t="s">
        <v>40</v>
      </c>
      <c r="C13" s="53" t="s">
        <v>46</v>
      </c>
      <c r="D13" s="54" t="s">
        <v>47</v>
      </c>
      <c r="E13" s="55">
        <f t="shared" si="0"/>
        <v>1899</v>
      </c>
      <c r="F13" s="56">
        <f t="shared" si="1"/>
        <v>190</v>
      </c>
      <c r="G13" s="57">
        <f t="shared" si="2"/>
        <v>380</v>
      </c>
      <c r="H13" s="58">
        <f t="shared" si="3"/>
        <v>570</v>
      </c>
    </row>
    <row r="14" spans="1:8" ht="30" customHeight="1">
      <c r="A14" s="26"/>
      <c r="B14" s="52" t="s">
        <v>41</v>
      </c>
      <c r="C14" s="53" t="s">
        <v>46</v>
      </c>
      <c r="D14" s="59" t="s">
        <v>49</v>
      </c>
      <c r="E14" s="48">
        <f t="shared" si="0"/>
        <v>2247</v>
      </c>
      <c r="F14" s="49">
        <f t="shared" si="1"/>
        <v>225</v>
      </c>
      <c r="G14" s="50">
        <f t="shared" si="2"/>
        <v>450</v>
      </c>
      <c r="H14" s="51">
        <f t="shared" si="3"/>
        <v>675</v>
      </c>
    </row>
    <row r="15" spans="1:8" ht="30" customHeight="1">
      <c r="A15" s="26"/>
      <c r="B15" s="52" t="s">
        <v>42</v>
      </c>
      <c r="C15" s="53" t="s">
        <v>46</v>
      </c>
      <c r="D15" s="54" t="s">
        <v>51</v>
      </c>
      <c r="E15" s="48">
        <f t="shared" si="0"/>
        <v>4747</v>
      </c>
      <c r="F15" s="49">
        <f t="shared" si="1"/>
        <v>475</v>
      </c>
      <c r="G15" s="50">
        <f t="shared" si="2"/>
        <v>950</v>
      </c>
      <c r="H15" s="51">
        <f t="shared" si="3"/>
        <v>1425</v>
      </c>
    </row>
    <row r="16" spans="1:8" ht="30" customHeight="1">
      <c r="A16" s="26"/>
      <c r="B16" s="52" t="s">
        <v>44</v>
      </c>
      <c r="C16" s="53" t="s">
        <v>30</v>
      </c>
      <c r="D16" s="54" t="s">
        <v>53</v>
      </c>
      <c r="E16" s="48">
        <f t="shared" si="0"/>
        <v>5095</v>
      </c>
      <c r="F16" s="49">
        <f t="shared" si="1"/>
        <v>510</v>
      </c>
      <c r="G16" s="50">
        <f t="shared" si="2"/>
        <v>1019</v>
      </c>
      <c r="H16" s="51">
        <f t="shared" si="3"/>
        <v>1529</v>
      </c>
    </row>
    <row r="17" spans="1:8" ht="30" customHeight="1" thickBot="1">
      <c r="A17" s="26"/>
      <c r="B17" s="60" t="s">
        <v>55</v>
      </c>
      <c r="C17" s="61" t="s">
        <v>7</v>
      </c>
      <c r="D17" s="62" t="s">
        <v>67</v>
      </c>
      <c r="E17" s="63">
        <f t="shared" si="0"/>
        <v>179</v>
      </c>
      <c r="F17" s="64">
        <f t="shared" si="1"/>
        <v>18</v>
      </c>
      <c r="G17" s="65">
        <f t="shared" si="2"/>
        <v>36</v>
      </c>
      <c r="H17" s="66">
        <f t="shared" si="3"/>
        <v>54</v>
      </c>
    </row>
    <row r="18" spans="1:9" ht="18" customHeight="1">
      <c r="A18" s="26"/>
      <c r="B18" s="67"/>
      <c r="C18" s="116" t="s">
        <v>68</v>
      </c>
      <c r="D18" s="116"/>
      <c r="E18" s="116"/>
      <c r="F18" s="116"/>
      <c r="G18" s="116"/>
      <c r="H18" s="116"/>
      <c r="I18" s="8"/>
    </row>
    <row r="19" spans="1:9" ht="18" customHeight="1">
      <c r="A19" s="26"/>
      <c r="B19" s="67"/>
      <c r="C19" s="117" t="s">
        <v>71</v>
      </c>
      <c r="D19" s="117"/>
      <c r="E19" s="117"/>
      <c r="F19" s="117"/>
      <c r="G19" s="117"/>
      <c r="H19" s="117"/>
      <c r="I19" s="8"/>
    </row>
    <row r="20" spans="1:8" ht="23.25" customHeight="1" thickBot="1">
      <c r="A20" s="79" t="s">
        <v>8</v>
      </c>
      <c r="B20" s="26"/>
      <c r="C20" s="26"/>
      <c r="D20" s="27"/>
      <c r="E20" s="26"/>
      <c r="F20" s="26"/>
      <c r="G20" s="26"/>
      <c r="H20" s="26"/>
    </row>
    <row r="21" spans="1:9" ht="24">
      <c r="A21" s="26"/>
      <c r="B21" s="28"/>
      <c r="C21" s="29"/>
      <c r="D21" s="30" t="s">
        <v>10</v>
      </c>
      <c r="E21" s="31" t="s">
        <v>11</v>
      </c>
      <c r="F21" s="118" t="s">
        <v>12</v>
      </c>
      <c r="G21" s="119"/>
      <c r="H21" s="120"/>
      <c r="I21" s="4"/>
    </row>
    <row r="22" spans="1:9" ht="17.25" customHeight="1" thickBot="1">
      <c r="A22" s="26"/>
      <c r="B22" s="32"/>
      <c r="C22" s="33"/>
      <c r="D22" s="34" t="s">
        <v>16</v>
      </c>
      <c r="E22" s="35" t="s">
        <v>13</v>
      </c>
      <c r="F22" s="36" t="s">
        <v>14</v>
      </c>
      <c r="G22" s="37" t="s">
        <v>15</v>
      </c>
      <c r="H22" s="38" t="s">
        <v>23</v>
      </c>
      <c r="I22" s="4"/>
    </row>
    <row r="23" spans="1:8" ht="30" customHeight="1" thickBot="1" thickTop="1">
      <c r="A23" s="26"/>
      <c r="B23" s="103" t="s">
        <v>1</v>
      </c>
      <c r="C23" s="104"/>
      <c r="D23" s="18">
        <v>307</v>
      </c>
      <c r="E23" s="19">
        <f>ROUNDDOWN(D23*10.55,0)</f>
        <v>3238</v>
      </c>
      <c r="F23" s="20">
        <f>ROUNDUP(E23*10%,0)</f>
        <v>324</v>
      </c>
      <c r="G23" s="21">
        <f>ROUNDUP(E23*20%,0)</f>
        <v>648</v>
      </c>
      <c r="H23" s="22">
        <f>ROUNDUP(E23*30%,0)</f>
        <v>972</v>
      </c>
    </row>
    <row r="24" spans="1:8" ht="8.25" customHeight="1">
      <c r="A24" s="26"/>
      <c r="B24" s="23"/>
      <c r="C24" s="24"/>
      <c r="D24" s="25"/>
      <c r="E24" s="69"/>
      <c r="F24" s="26"/>
      <c r="G24" s="26"/>
      <c r="H24" s="26"/>
    </row>
    <row r="25" spans="1:8" ht="15" customHeight="1" thickBot="1">
      <c r="A25" s="26"/>
      <c r="B25" s="26" t="s">
        <v>2</v>
      </c>
      <c r="C25" s="26"/>
      <c r="D25" s="27"/>
      <c r="E25" s="26"/>
      <c r="F25" s="26"/>
      <c r="G25" s="26"/>
      <c r="H25" s="26"/>
    </row>
    <row r="26" spans="1:9" ht="24">
      <c r="A26" s="26"/>
      <c r="B26" s="28"/>
      <c r="C26" s="29"/>
      <c r="D26" s="30" t="s">
        <v>10</v>
      </c>
      <c r="E26" s="31" t="s">
        <v>11</v>
      </c>
      <c r="F26" s="118" t="s">
        <v>12</v>
      </c>
      <c r="G26" s="119"/>
      <c r="H26" s="120"/>
      <c r="I26" s="4"/>
    </row>
    <row r="27" spans="1:9" ht="17.25" customHeight="1" thickBot="1">
      <c r="A27" s="26"/>
      <c r="B27" s="32"/>
      <c r="C27" s="33"/>
      <c r="D27" s="34" t="s">
        <v>16</v>
      </c>
      <c r="E27" s="35" t="s">
        <v>13</v>
      </c>
      <c r="F27" s="36" t="s">
        <v>14</v>
      </c>
      <c r="G27" s="37" t="s">
        <v>15</v>
      </c>
      <c r="H27" s="38" t="s">
        <v>23</v>
      </c>
      <c r="I27" s="4"/>
    </row>
    <row r="28" spans="1:8" ht="30" customHeight="1" thickTop="1">
      <c r="A28" s="26"/>
      <c r="B28" s="39" t="s">
        <v>56</v>
      </c>
      <c r="C28" s="40" t="s">
        <v>3</v>
      </c>
      <c r="D28" s="54" t="s">
        <v>64</v>
      </c>
      <c r="E28" s="70">
        <f>ROUNDDOWN(D28*10.55,0)</f>
        <v>63</v>
      </c>
      <c r="F28" s="71">
        <f>ROUNDUP(E28*10%,0)</f>
        <v>7</v>
      </c>
      <c r="G28" s="72">
        <f>ROUNDUP(E28*20%,0)</f>
        <v>13</v>
      </c>
      <c r="H28" s="73">
        <f>ROUNDUP(E28*30%,0)</f>
        <v>19</v>
      </c>
    </row>
    <row r="29" spans="1:8" ht="30" customHeight="1">
      <c r="A29" s="26"/>
      <c r="B29" s="74" t="s">
        <v>57</v>
      </c>
      <c r="C29" s="75" t="s">
        <v>3</v>
      </c>
      <c r="D29" s="76" t="s">
        <v>61</v>
      </c>
      <c r="E29" s="48">
        <f>ROUNDDOWN(D29*10.55,0)</f>
        <v>31</v>
      </c>
      <c r="F29" s="49">
        <f>ROUNDUP(E29*10%,0)</f>
        <v>4</v>
      </c>
      <c r="G29" s="50">
        <f>ROUNDUP(E29*20%,0)</f>
        <v>7</v>
      </c>
      <c r="H29" s="51">
        <f>ROUNDUP(E29*30%,0)</f>
        <v>10</v>
      </c>
    </row>
    <row r="30" spans="1:8" ht="30" customHeight="1">
      <c r="A30" s="26"/>
      <c r="B30" s="74" t="s">
        <v>29</v>
      </c>
      <c r="C30" s="75" t="s">
        <v>9</v>
      </c>
      <c r="D30" s="77" t="s">
        <v>34</v>
      </c>
      <c r="E30" s="48">
        <f>ROUNDDOWN(D30*10.55,0)</f>
        <v>2110</v>
      </c>
      <c r="F30" s="49">
        <f>ROUNDUP(E30*10%,0)</f>
        <v>211</v>
      </c>
      <c r="G30" s="50">
        <f>ROUNDUP(E30*20%,0)</f>
        <v>422</v>
      </c>
      <c r="H30" s="51">
        <f>ROUNDUP(E30*30%,0)</f>
        <v>633</v>
      </c>
    </row>
    <row r="31" spans="1:9" ht="30" customHeight="1" thickBot="1">
      <c r="A31" s="26"/>
      <c r="B31" s="60" t="s">
        <v>24</v>
      </c>
      <c r="C31" s="61" t="s">
        <v>30</v>
      </c>
      <c r="D31" s="62" t="s">
        <v>31</v>
      </c>
      <c r="E31" s="63">
        <f>ROUNDDOWN(D31*10.55,0)</f>
        <v>1266</v>
      </c>
      <c r="F31" s="64">
        <f>ROUNDUP(E31*10%,0)</f>
        <v>127</v>
      </c>
      <c r="G31" s="65">
        <f>ROUNDUP(E31*20%,0)</f>
        <v>254</v>
      </c>
      <c r="H31" s="66">
        <f>ROUNDUP(E31*30%,0)</f>
        <v>380</v>
      </c>
      <c r="I31" s="9"/>
    </row>
    <row r="32" spans="1:9" ht="18" customHeight="1">
      <c r="A32" s="26"/>
      <c r="B32" s="78"/>
      <c r="C32" s="111" t="s">
        <v>68</v>
      </c>
      <c r="D32" s="112"/>
      <c r="E32" s="112"/>
      <c r="F32" s="112"/>
      <c r="G32" s="112"/>
      <c r="H32" s="112"/>
      <c r="I32" s="12"/>
    </row>
    <row r="33" spans="1:9" ht="18" customHeight="1">
      <c r="A33" s="26"/>
      <c r="B33" s="26"/>
      <c r="C33" s="113" t="s">
        <v>71</v>
      </c>
      <c r="D33" s="114"/>
      <c r="E33" s="114"/>
      <c r="F33" s="114"/>
      <c r="G33" s="114"/>
      <c r="H33" s="114"/>
      <c r="I33" s="13"/>
    </row>
    <row r="34" spans="1:9" ht="18" customHeight="1">
      <c r="A34" s="26"/>
      <c r="B34" s="26"/>
      <c r="C34" s="113" t="s">
        <v>72</v>
      </c>
      <c r="D34" s="114"/>
      <c r="E34" s="114"/>
      <c r="F34" s="114"/>
      <c r="G34" s="114"/>
      <c r="H34" s="114"/>
      <c r="I34" s="15"/>
    </row>
    <row r="35" spans="1:8" ht="12" customHeight="1">
      <c r="A35" s="26"/>
      <c r="B35" s="26"/>
      <c r="C35" s="26"/>
      <c r="D35" s="27"/>
      <c r="E35" s="26"/>
      <c r="F35" s="26"/>
      <c r="G35" s="26"/>
      <c r="H35" s="26"/>
    </row>
    <row r="36" ht="12" customHeight="1"/>
  </sheetData>
  <sheetProtection/>
  <mergeCells count="11">
    <mergeCell ref="B5:C5"/>
    <mergeCell ref="F8:H8"/>
    <mergeCell ref="C32:H32"/>
    <mergeCell ref="C33:H33"/>
    <mergeCell ref="C34:H34"/>
    <mergeCell ref="F3:H3"/>
    <mergeCell ref="A1:H1"/>
    <mergeCell ref="C18:H18"/>
    <mergeCell ref="C19:H19"/>
    <mergeCell ref="F21:H21"/>
    <mergeCell ref="F26:H26"/>
  </mergeCells>
  <printOptions/>
  <pageMargins left="0.5511811023622047" right="0.3937007874015748" top="0.35433070866141736" bottom="0.31496062992125984" header="0.3937007874015748" footer="0.5118110236220472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125" style="2" customWidth="1"/>
    <col min="2" max="2" width="34.00390625" style="2" bestFit="1" customWidth="1"/>
    <col min="3" max="3" width="19.25390625" style="2" customWidth="1"/>
    <col min="4" max="4" width="8.125" style="3" customWidth="1"/>
    <col min="5" max="5" width="12.125" style="2" customWidth="1"/>
    <col min="6" max="8" width="12.25390625" style="2" customWidth="1"/>
    <col min="9" max="16384" width="9.00390625" style="2" customWidth="1"/>
  </cols>
  <sheetData>
    <row r="1" spans="1:8" s="1" customFormat="1" ht="63.75" customHeight="1">
      <c r="A1" s="124" t="s">
        <v>76</v>
      </c>
      <c r="B1" s="124"/>
      <c r="C1" s="124"/>
      <c r="D1" s="124"/>
      <c r="E1" s="124"/>
      <c r="F1" s="124"/>
      <c r="G1" s="124"/>
      <c r="H1" s="124"/>
    </row>
    <row r="2" spans="1:8" ht="105.75" customHeight="1" thickBot="1">
      <c r="A2" s="79" t="s">
        <v>0</v>
      </c>
      <c r="B2" s="26"/>
      <c r="C2" s="26"/>
      <c r="D2" s="27"/>
      <c r="E2" s="26"/>
      <c r="F2" s="26"/>
      <c r="G2" s="26"/>
      <c r="H2" s="105">
        <v>45383</v>
      </c>
    </row>
    <row r="3" spans="1:9" ht="24">
      <c r="A3" s="26"/>
      <c r="B3" s="28"/>
      <c r="C3" s="29"/>
      <c r="D3" s="30" t="s">
        <v>10</v>
      </c>
      <c r="E3" s="31" t="s">
        <v>11</v>
      </c>
      <c r="F3" s="118" t="s">
        <v>12</v>
      </c>
      <c r="G3" s="119"/>
      <c r="H3" s="120"/>
      <c r="I3" s="4"/>
    </row>
    <row r="4" spans="1:9" ht="17.25" customHeight="1" thickBot="1">
      <c r="A4" s="26"/>
      <c r="B4" s="32"/>
      <c r="C4" s="33"/>
      <c r="D4" s="34" t="s">
        <v>18</v>
      </c>
      <c r="E4" s="35" t="s">
        <v>13</v>
      </c>
      <c r="F4" s="36" t="s">
        <v>14</v>
      </c>
      <c r="G4" s="80" t="s">
        <v>15</v>
      </c>
      <c r="H4" s="38" t="s">
        <v>23</v>
      </c>
      <c r="I4" s="4"/>
    </row>
    <row r="5" spans="1:8" ht="30" customHeight="1" thickBot="1" thickTop="1">
      <c r="A5" s="26"/>
      <c r="B5" s="109" t="s">
        <v>1</v>
      </c>
      <c r="C5" s="110"/>
      <c r="D5" s="18">
        <v>307</v>
      </c>
      <c r="E5" s="19">
        <f>ROUNDDOWN(D5*10.33,0)</f>
        <v>3171</v>
      </c>
      <c r="F5" s="20">
        <f>ROUNDUP(E5*10%,0)</f>
        <v>318</v>
      </c>
      <c r="G5" s="81">
        <f>ROUNDUP(E5*20%,0)</f>
        <v>635</v>
      </c>
      <c r="H5" s="22">
        <f>ROUNDUP(E5*30%,0)</f>
        <v>952</v>
      </c>
    </row>
    <row r="6" spans="1:8" ht="4.5" customHeight="1">
      <c r="A6" s="26"/>
      <c r="B6" s="23"/>
      <c r="C6" s="24"/>
      <c r="D6" s="25"/>
      <c r="E6" s="24"/>
      <c r="F6" s="24"/>
      <c r="G6" s="24"/>
      <c r="H6" s="24"/>
    </row>
    <row r="7" spans="1:8" ht="15" customHeight="1" thickBot="1">
      <c r="A7" s="26"/>
      <c r="B7" s="26" t="s">
        <v>2</v>
      </c>
      <c r="C7" s="26"/>
      <c r="D7" s="27"/>
      <c r="E7" s="26"/>
      <c r="F7" s="26"/>
      <c r="G7" s="26"/>
      <c r="H7" s="26"/>
    </row>
    <row r="8" spans="1:9" ht="24">
      <c r="A8" s="26"/>
      <c r="B8" s="28"/>
      <c r="C8" s="29"/>
      <c r="D8" s="30" t="s">
        <v>10</v>
      </c>
      <c r="E8" s="31" t="s">
        <v>11</v>
      </c>
      <c r="F8" s="118" t="s">
        <v>12</v>
      </c>
      <c r="G8" s="119"/>
      <c r="H8" s="122"/>
      <c r="I8" s="4"/>
    </row>
    <row r="9" spans="1:9" ht="17.25" customHeight="1" thickBot="1">
      <c r="A9" s="26"/>
      <c r="B9" s="32"/>
      <c r="C9" s="33"/>
      <c r="D9" s="34" t="s">
        <v>17</v>
      </c>
      <c r="E9" s="35" t="s">
        <v>13</v>
      </c>
      <c r="F9" s="82" t="s">
        <v>14</v>
      </c>
      <c r="G9" s="80" t="s">
        <v>15</v>
      </c>
      <c r="H9" s="38" t="s">
        <v>23</v>
      </c>
      <c r="I9" s="4"/>
    </row>
    <row r="10" spans="1:8" ht="30" customHeight="1" thickTop="1">
      <c r="A10" s="26"/>
      <c r="B10" s="39" t="s">
        <v>56</v>
      </c>
      <c r="C10" s="40" t="s">
        <v>3</v>
      </c>
      <c r="D10" s="41" t="s">
        <v>64</v>
      </c>
      <c r="E10" s="42">
        <f aca="true" t="shared" si="0" ref="E10:E17">ROUNDDOWN(D10*10.33,0)</f>
        <v>61</v>
      </c>
      <c r="F10" s="83">
        <f aca="true" t="shared" si="1" ref="F10:F17">ROUNDUP(E10*10%,0)</f>
        <v>7</v>
      </c>
      <c r="G10" s="84">
        <f aca="true" t="shared" si="2" ref="G10:G17">ROUNDUP(E10*20%,0)</f>
        <v>13</v>
      </c>
      <c r="H10" s="85">
        <f>ROUNDUP(E10*30%,0)</f>
        <v>19</v>
      </c>
    </row>
    <row r="11" spans="1:8" ht="30" customHeight="1">
      <c r="A11" s="26"/>
      <c r="B11" s="46" t="s">
        <v>57</v>
      </c>
      <c r="C11" s="47" t="s">
        <v>59</v>
      </c>
      <c r="D11" s="41" t="s">
        <v>61</v>
      </c>
      <c r="E11" s="48">
        <f t="shared" si="0"/>
        <v>30</v>
      </c>
      <c r="F11" s="86">
        <f t="shared" si="1"/>
        <v>3</v>
      </c>
      <c r="G11" s="87">
        <f t="shared" si="2"/>
        <v>6</v>
      </c>
      <c r="H11" s="51">
        <f>ROUNDUP(E11*30%,0)</f>
        <v>9</v>
      </c>
    </row>
    <row r="12" spans="1:8" ht="30" customHeight="1">
      <c r="A12" s="26"/>
      <c r="B12" s="46" t="s">
        <v>4</v>
      </c>
      <c r="C12" s="47" t="s">
        <v>65</v>
      </c>
      <c r="D12" s="41" t="s">
        <v>66</v>
      </c>
      <c r="E12" s="48">
        <f t="shared" si="0"/>
        <v>2066</v>
      </c>
      <c r="F12" s="86">
        <f t="shared" si="1"/>
        <v>207</v>
      </c>
      <c r="G12" s="87">
        <f t="shared" si="2"/>
        <v>414</v>
      </c>
      <c r="H12" s="51">
        <f aca="true" t="shared" si="3" ref="H12:H17">ROUNDUP(E12*30%,0)</f>
        <v>620</v>
      </c>
    </row>
    <row r="13" spans="1:8" ht="30" customHeight="1">
      <c r="A13" s="26"/>
      <c r="B13" s="52" t="s">
        <v>40</v>
      </c>
      <c r="C13" s="53" t="s">
        <v>46</v>
      </c>
      <c r="D13" s="54" t="s">
        <v>47</v>
      </c>
      <c r="E13" s="55">
        <f t="shared" si="0"/>
        <v>1859</v>
      </c>
      <c r="F13" s="88">
        <f t="shared" si="1"/>
        <v>186</v>
      </c>
      <c r="G13" s="89">
        <f t="shared" si="2"/>
        <v>372</v>
      </c>
      <c r="H13" s="85">
        <f t="shared" si="3"/>
        <v>558</v>
      </c>
    </row>
    <row r="14" spans="1:8" ht="30" customHeight="1">
      <c r="A14" s="26"/>
      <c r="B14" s="52" t="s">
        <v>41</v>
      </c>
      <c r="C14" s="53" t="s">
        <v>46</v>
      </c>
      <c r="D14" s="59" t="s">
        <v>49</v>
      </c>
      <c r="E14" s="48">
        <f t="shared" si="0"/>
        <v>2200</v>
      </c>
      <c r="F14" s="86">
        <f t="shared" si="1"/>
        <v>220</v>
      </c>
      <c r="G14" s="87">
        <f t="shared" si="2"/>
        <v>440</v>
      </c>
      <c r="H14" s="51">
        <f t="shared" si="3"/>
        <v>660</v>
      </c>
    </row>
    <row r="15" spans="1:8" ht="30" customHeight="1">
      <c r="A15" s="26"/>
      <c r="B15" s="52" t="s">
        <v>42</v>
      </c>
      <c r="C15" s="53" t="s">
        <v>46</v>
      </c>
      <c r="D15" s="54" t="s">
        <v>51</v>
      </c>
      <c r="E15" s="55">
        <f t="shared" si="0"/>
        <v>4648</v>
      </c>
      <c r="F15" s="88">
        <f t="shared" si="1"/>
        <v>465</v>
      </c>
      <c r="G15" s="89">
        <f t="shared" si="2"/>
        <v>930</v>
      </c>
      <c r="H15" s="85">
        <f t="shared" si="3"/>
        <v>1395</v>
      </c>
    </row>
    <row r="16" spans="1:8" ht="30" customHeight="1">
      <c r="A16" s="26"/>
      <c r="B16" s="52" t="s">
        <v>44</v>
      </c>
      <c r="C16" s="53" t="s">
        <v>30</v>
      </c>
      <c r="D16" s="59" t="s">
        <v>53</v>
      </c>
      <c r="E16" s="48">
        <f t="shared" si="0"/>
        <v>4989</v>
      </c>
      <c r="F16" s="86">
        <f t="shared" si="1"/>
        <v>499</v>
      </c>
      <c r="G16" s="87">
        <f t="shared" si="2"/>
        <v>998</v>
      </c>
      <c r="H16" s="51">
        <f t="shared" si="3"/>
        <v>1497</v>
      </c>
    </row>
    <row r="17" spans="1:8" ht="30" customHeight="1" thickBot="1">
      <c r="A17" s="26"/>
      <c r="B17" s="60" t="s">
        <v>55</v>
      </c>
      <c r="C17" s="61" t="s">
        <v>7</v>
      </c>
      <c r="D17" s="62" t="s">
        <v>67</v>
      </c>
      <c r="E17" s="63">
        <f t="shared" si="0"/>
        <v>175</v>
      </c>
      <c r="F17" s="90">
        <f t="shared" si="1"/>
        <v>18</v>
      </c>
      <c r="G17" s="91">
        <f t="shared" si="2"/>
        <v>35</v>
      </c>
      <c r="H17" s="66">
        <f t="shared" si="3"/>
        <v>53</v>
      </c>
    </row>
    <row r="18" spans="1:8" ht="18" customHeight="1">
      <c r="A18" s="26"/>
      <c r="B18" s="67"/>
      <c r="C18" s="111" t="s">
        <v>68</v>
      </c>
      <c r="D18" s="111"/>
      <c r="E18" s="111"/>
      <c r="F18" s="111"/>
      <c r="G18" s="111"/>
      <c r="H18" s="112"/>
    </row>
    <row r="19" spans="1:8" ht="18" customHeight="1">
      <c r="A19" s="26"/>
      <c r="B19" s="67"/>
      <c r="C19" s="113" t="s">
        <v>71</v>
      </c>
      <c r="D19" s="113"/>
      <c r="E19" s="113"/>
      <c r="F19" s="113"/>
      <c r="G19" s="113"/>
      <c r="H19" s="123"/>
    </row>
    <row r="20" spans="1:8" ht="23.25" customHeight="1" thickBot="1">
      <c r="A20" s="79" t="s">
        <v>8</v>
      </c>
      <c r="B20" s="26"/>
      <c r="C20" s="26"/>
      <c r="D20" s="27"/>
      <c r="E20" s="26"/>
      <c r="F20" s="26"/>
      <c r="G20" s="26"/>
      <c r="H20" s="26"/>
    </row>
    <row r="21" spans="1:9" ht="24">
      <c r="A21" s="26"/>
      <c r="B21" s="28"/>
      <c r="C21" s="29"/>
      <c r="D21" s="30" t="s">
        <v>10</v>
      </c>
      <c r="E21" s="31" t="s">
        <v>11</v>
      </c>
      <c r="F21" s="106" t="s">
        <v>12</v>
      </c>
      <c r="G21" s="107"/>
      <c r="H21" s="122"/>
      <c r="I21" s="4"/>
    </row>
    <row r="22" spans="1:9" ht="17.25" customHeight="1" thickBot="1">
      <c r="A22" s="26"/>
      <c r="B22" s="32"/>
      <c r="C22" s="33"/>
      <c r="D22" s="34" t="s">
        <v>17</v>
      </c>
      <c r="E22" s="35" t="s">
        <v>13</v>
      </c>
      <c r="F22" s="82" t="s">
        <v>14</v>
      </c>
      <c r="G22" s="80" t="s">
        <v>15</v>
      </c>
      <c r="H22" s="38" t="s">
        <v>23</v>
      </c>
      <c r="I22" s="4"/>
    </row>
    <row r="23" spans="1:8" ht="30" customHeight="1" thickBot="1" thickTop="1">
      <c r="A23" s="26"/>
      <c r="B23" s="109" t="s">
        <v>1</v>
      </c>
      <c r="C23" s="110"/>
      <c r="D23" s="18">
        <v>307</v>
      </c>
      <c r="E23" s="19">
        <f>ROUNDDOWN(D23*10.33,0)</f>
        <v>3171</v>
      </c>
      <c r="F23" s="92">
        <f>ROUNDUP(E23*10%,0)</f>
        <v>318</v>
      </c>
      <c r="G23" s="81">
        <f>ROUNDUP(E23*20%,0)</f>
        <v>635</v>
      </c>
      <c r="H23" s="93">
        <f>ROUNDUP(E23*30%,0)</f>
        <v>952</v>
      </c>
    </row>
    <row r="24" spans="1:8" ht="8.25" customHeight="1">
      <c r="A24" s="26"/>
      <c r="B24" s="23"/>
      <c r="C24" s="24"/>
      <c r="D24" s="25"/>
      <c r="E24" s="69"/>
      <c r="F24" s="26"/>
      <c r="G24" s="26"/>
      <c r="H24" s="26"/>
    </row>
    <row r="25" spans="1:8" ht="15" customHeight="1" thickBot="1">
      <c r="A25" s="26"/>
      <c r="B25" s="26" t="s">
        <v>2</v>
      </c>
      <c r="C25" s="26"/>
      <c r="D25" s="27"/>
      <c r="E25" s="26"/>
      <c r="F25" s="26"/>
      <c r="G25" s="26"/>
      <c r="H25" s="26"/>
    </row>
    <row r="26" spans="1:9" ht="24">
      <c r="A26" s="26"/>
      <c r="B26" s="28"/>
      <c r="C26" s="29"/>
      <c r="D26" s="30" t="s">
        <v>10</v>
      </c>
      <c r="E26" s="31" t="s">
        <v>11</v>
      </c>
      <c r="F26" s="106" t="s">
        <v>12</v>
      </c>
      <c r="G26" s="107"/>
      <c r="H26" s="122"/>
      <c r="I26" s="4"/>
    </row>
    <row r="27" spans="1:9" ht="17.25" customHeight="1" thickBot="1">
      <c r="A27" s="26"/>
      <c r="B27" s="32"/>
      <c r="C27" s="33"/>
      <c r="D27" s="34" t="s">
        <v>17</v>
      </c>
      <c r="E27" s="35" t="s">
        <v>13</v>
      </c>
      <c r="F27" s="82" t="s">
        <v>14</v>
      </c>
      <c r="G27" s="80" t="s">
        <v>15</v>
      </c>
      <c r="H27" s="38" t="s">
        <v>23</v>
      </c>
      <c r="I27" s="4"/>
    </row>
    <row r="28" spans="1:8" ht="30" customHeight="1" thickTop="1">
      <c r="A28" s="26"/>
      <c r="B28" s="39" t="s">
        <v>56</v>
      </c>
      <c r="C28" s="40" t="s">
        <v>3</v>
      </c>
      <c r="D28" s="41" t="s">
        <v>64</v>
      </c>
      <c r="E28" s="70">
        <f>ROUNDDOWN(D28*10.33,0)</f>
        <v>61</v>
      </c>
      <c r="F28" s="94">
        <f>ROUNDUP(E28*10%,0)</f>
        <v>7</v>
      </c>
      <c r="G28" s="95">
        <f>ROUNDUP(E28*20%,0)</f>
        <v>13</v>
      </c>
      <c r="H28" s="96">
        <f>ROUNDUP(E28*30%,0)</f>
        <v>19</v>
      </c>
    </row>
    <row r="29" spans="1:8" ht="30" customHeight="1">
      <c r="A29" s="26"/>
      <c r="B29" s="74" t="s">
        <v>57</v>
      </c>
      <c r="C29" s="53" t="s">
        <v>3</v>
      </c>
      <c r="D29" s="54" t="s">
        <v>61</v>
      </c>
      <c r="E29" s="55">
        <f>ROUNDDOWN(D29*10.33,0)</f>
        <v>30</v>
      </c>
      <c r="F29" s="88">
        <f>ROUNDUP(E29*10%,0)</f>
        <v>3</v>
      </c>
      <c r="G29" s="89">
        <f>ROUNDUP(E29*20%,0)</f>
        <v>6</v>
      </c>
      <c r="H29" s="51">
        <f>ROUNDUP(E29*30%,0)</f>
        <v>9</v>
      </c>
    </row>
    <row r="30" spans="1:8" ht="30" customHeight="1">
      <c r="A30" s="26"/>
      <c r="B30" s="74" t="s">
        <v>4</v>
      </c>
      <c r="C30" s="75" t="s">
        <v>9</v>
      </c>
      <c r="D30" s="59" t="s">
        <v>34</v>
      </c>
      <c r="E30" s="48">
        <f>ROUNDDOWN(D30*10.33,0)</f>
        <v>2066</v>
      </c>
      <c r="F30" s="86">
        <f>ROUNDUP(E30*10%,0)</f>
        <v>207</v>
      </c>
      <c r="G30" s="87">
        <f>ROUNDUP(E30*20%,0)</f>
        <v>414</v>
      </c>
      <c r="H30" s="96">
        <f>ROUNDUP(E30*30%,0)</f>
        <v>620</v>
      </c>
    </row>
    <row r="31" spans="1:8" ht="30" customHeight="1" thickBot="1">
      <c r="A31" s="26"/>
      <c r="B31" s="97" t="s">
        <v>24</v>
      </c>
      <c r="C31" s="98" t="s">
        <v>6</v>
      </c>
      <c r="D31" s="99" t="s">
        <v>31</v>
      </c>
      <c r="E31" s="100">
        <f>ROUNDDOWN(D31*10.33,0)</f>
        <v>1239</v>
      </c>
      <c r="F31" s="101">
        <f>ROUNDUP(E31*10%,0)</f>
        <v>124</v>
      </c>
      <c r="G31" s="102">
        <f>ROUNDUP(E31*20%,0)</f>
        <v>248</v>
      </c>
      <c r="H31" s="66">
        <f>ROUNDUP(E31*30%,0)</f>
        <v>372</v>
      </c>
    </row>
    <row r="32" spans="1:8" ht="18" customHeight="1">
      <c r="A32" s="26"/>
      <c r="B32" s="67"/>
      <c r="C32" s="111" t="s">
        <v>68</v>
      </c>
      <c r="D32" s="111"/>
      <c r="E32" s="111"/>
      <c r="F32" s="111"/>
      <c r="G32" s="111"/>
      <c r="H32" s="112"/>
    </row>
    <row r="33" spans="1:8" ht="18" customHeight="1">
      <c r="A33" s="26"/>
      <c r="B33" s="67"/>
      <c r="C33" s="113" t="s">
        <v>71</v>
      </c>
      <c r="D33" s="113"/>
      <c r="E33" s="113"/>
      <c r="F33" s="113"/>
      <c r="G33" s="113"/>
      <c r="H33" s="123"/>
    </row>
    <row r="34" spans="1:9" ht="18" customHeight="1">
      <c r="A34" s="26"/>
      <c r="B34" s="67"/>
      <c r="C34" s="113" t="s">
        <v>72</v>
      </c>
      <c r="D34" s="121"/>
      <c r="E34" s="121"/>
      <c r="F34" s="121"/>
      <c r="G34" s="121"/>
      <c r="H34" s="121"/>
      <c r="I34" s="16"/>
    </row>
    <row r="35" spans="1:8" ht="12" customHeight="1">
      <c r="A35" s="26"/>
      <c r="B35" s="26"/>
      <c r="C35" s="26"/>
      <c r="D35" s="27"/>
      <c r="E35" s="26"/>
      <c r="F35" s="26"/>
      <c r="G35" s="26"/>
      <c r="H35" s="26"/>
    </row>
    <row r="36" ht="12" customHeight="1"/>
  </sheetData>
  <sheetProtection/>
  <mergeCells count="12">
    <mergeCell ref="B23:C23"/>
    <mergeCell ref="F21:H21"/>
    <mergeCell ref="C34:H34"/>
    <mergeCell ref="F8:H8"/>
    <mergeCell ref="F3:H3"/>
    <mergeCell ref="C19:H19"/>
    <mergeCell ref="C18:H18"/>
    <mergeCell ref="A1:H1"/>
    <mergeCell ref="C32:H32"/>
    <mergeCell ref="C33:H33"/>
    <mergeCell ref="F26:H26"/>
    <mergeCell ref="B5:C5"/>
  </mergeCells>
  <printOptions/>
  <pageMargins left="0.5511811023622047" right="0.3937007874015748" top="0.35433070866141736" bottom="0.31496062992125984" header="0.3937007874015748" footer="0.5118110236220472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125" style="2" customWidth="1"/>
    <col min="2" max="2" width="34.00390625" style="2" bestFit="1" customWidth="1"/>
    <col min="3" max="3" width="19.25390625" style="2" customWidth="1"/>
    <col min="4" max="4" width="8.125" style="3" customWidth="1"/>
    <col min="5" max="5" width="12.125" style="2" customWidth="1"/>
    <col min="6" max="9" width="12.25390625" style="2" customWidth="1"/>
    <col min="10" max="16384" width="9.00390625" style="2" customWidth="1"/>
  </cols>
  <sheetData>
    <row r="1" spans="1:9" s="1" customFormat="1" ht="49.5" customHeight="1">
      <c r="A1" s="124" t="s">
        <v>63</v>
      </c>
      <c r="B1" s="124"/>
      <c r="C1" s="124"/>
      <c r="D1" s="124"/>
      <c r="E1" s="124"/>
      <c r="F1" s="124"/>
      <c r="G1" s="124"/>
      <c r="H1" s="124"/>
      <c r="I1" s="6"/>
    </row>
    <row r="2" spans="1:8" ht="105.75" customHeight="1" thickBot="1">
      <c r="A2" s="79" t="s">
        <v>0</v>
      </c>
      <c r="B2" s="26"/>
      <c r="C2" s="26"/>
      <c r="D2" s="27"/>
      <c r="E2" s="26"/>
      <c r="F2" s="26"/>
      <c r="G2" s="26"/>
      <c r="H2" s="105">
        <v>45383</v>
      </c>
    </row>
    <row r="3" spans="1:9" ht="24">
      <c r="A3" s="26"/>
      <c r="B3" s="28"/>
      <c r="C3" s="29"/>
      <c r="D3" s="30" t="s">
        <v>10</v>
      </c>
      <c r="E3" s="31" t="s">
        <v>11</v>
      </c>
      <c r="F3" s="106" t="s">
        <v>12</v>
      </c>
      <c r="G3" s="107"/>
      <c r="H3" s="108"/>
      <c r="I3" s="4"/>
    </row>
    <row r="4" spans="1:9" ht="17.25" customHeight="1" thickBot="1">
      <c r="A4" s="26"/>
      <c r="B4" s="32"/>
      <c r="C4" s="33"/>
      <c r="D4" s="34" t="s">
        <v>20</v>
      </c>
      <c r="E4" s="35" t="s">
        <v>13</v>
      </c>
      <c r="F4" s="36" t="s">
        <v>14</v>
      </c>
      <c r="G4" s="37" t="s">
        <v>15</v>
      </c>
      <c r="H4" s="38" t="s">
        <v>23</v>
      </c>
      <c r="I4" s="4"/>
    </row>
    <row r="5" spans="1:8" ht="30" customHeight="1" thickBot="1" thickTop="1">
      <c r="A5" s="26"/>
      <c r="B5" s="109" t="s">
        <v>1</v>
      </c>
      <c r="C5" s="110"/>
      <c r="D5" s="18">
        <v>307</v>
      </c>
      <c r="E5" s="19">
        <f>ROUNDDOWN(D5*10.17,0)</f>
        <v>3122</v>
      </c>
      <c r="F5" s="20">
        <f>ROUNDUP(E5*10%,0)</f>
        <v>313</v>
      </c>
      <c r="G5" s="21">
        <f>ROUNDUP(E5*20%,0)</f>
        <v>625</v>
      </c>
      <c r="H5" s="22">
        <f>ROUNDUP(E5*30%,0)</f>
        <v>937</v>
      </c>
    </row>
    <row r="6" spans="1:8" ht="4.5" customHeight="1">
      <c r="A6" s="26"/>
      <c r="B6" s="23"/>
      <c r="C6" s="24"/>
      <c r="D6" s="25"/>
      <c r="E6" s="24"/>
      <c r="F6" s="24"/>
      <c r="G6" s="24"/>
      <c r="H6" s="24"/>
    </row>
    <row r="7" spans="1:8" ht="15" customHeight="1" thickBot="1">
      <c r="A7" s="26"/>
      <c r="B7" s="26" t="s">
        <v>2</v>
      </c>
      <c r="C7" s="26"/>
      <c r="D7" s="27"/>
      <c r="E7" s="26"/>
      <c r="F7" s="26"/>
      <c r="G7" s="26"/>
      <c r="H7" s="26"/>
    </row>
    <row r="8" spans="1:9" ht="24">
      <c r="A8" s="26"/>
      <c r="B8" s="28"/>
      <c r="C8" s="29"/>
      <c r="D8" s="30" t="s">
        <v>10</v>
      </c>
      <c r="E8" s="31" t="s">
        <v>11</v>
      </c>
      <c r="F8" s="106" t="s">
        <v>12</v>
      </c>
      <c r="G8" s="107"/>
      <c r="H8" s="108"/>
      <c r="I8" s="4"/>
    </row>
    <row r="9" spans="1:9" ht="17.25" customHeight="1" thickBot="1">
      <c r="A9" s="26"/>
      <c r="B9" s="32"/>
      <c r="C9" s="33"/>
      <c r="D9" s="34" t="s">
        <v>19</v>
      </c>
      <c r="E9" s="35" t="s">
        <v>13</v>
      </c>
      <c r="F9" s="36" t="s">
        <v>14</v>
      </c>
      <c r="G9" s="37" t="s">
        <v>15</v>
      </c>
      <c r="H9" s="38" t="s">
        <v>23</v>
      </c>
      <c r="I9" s="4"/>
    </row>
    <row r="10" spans="1:8" ht="30" customHeight="1" thickTop="1">
      <c r="A10" s="26"/>
      <c r="B10" s="39" t="s">
        <v>56</v>
      </c>
      <c r="C10" s="40" t="s">
        <v>3</v>
      </c>
      <c r="D10" s="41" t="s">
        <v>64</v>
      </c>
      <c r="E10" s="42">
        <f aca="true" t="shared" si="0" ref="E10:E17">ROUNDDOWN(D10*10.17,0)</f>
        <v>61</v>
      </c>
      <c r="F10" s="43">
        <f aca="true" t="shared" si="1" ref="F10:F17">ROUNDUP(E10*10%,0)</f>
        <v>7</v>
      </c>
      <c r="G10" s="44">
        <f>ROUNDUP(E10*20%,0)</f>
        <v>13</v>
      </c>
      <c r="H10" s="45">
        <f aca="true" t="shared" si="2" ref="H10:H17">ROUNDUP(E10*30%,0)</f>
        <v>19</v>
      </c>
    </row>
    <row r="11" spans="1:8" ht="30" customHeight="1">
      <c r="A11" s="26"/>
      <c r="B11" s="46" t="s">
        <v>57</v>
      </c>
      <c r="C11" s="47" t="s">
        <v>59</v>
      </c>
      <c r="D11" s="41" t="s">
        <v>61</v>
      </c>
      <c r="E11" s="48">
        <f t="shared" si="0"/>
        <v>30</v>
      </c>
      <c r="F11" s="49">
        <f t="shared" si="1"/>
        <v>3</v>
      </c>
      <c r="G11" s="50">
        <f>ROUNDUP(E11*20%,0)</f>
        <v>6</v>
      </c>
      <c r="H11" s="51">
        <f t="shared" si="2"/>
        <v>9</v>
      </c>
    </row>
    <row r="12" spans="1:8" ht="30" customHeight="1">
      <c r="A12" s="26"/>
      <c r="B12" s="46" t="s">
        <v>4</v>
      </c>
      <c r="C12" s="47" t="s">
        <v>65</v>
      </c>
      <c r="D12" s="41" t="s">
        <v>66</v>
      </c>
      <c r="E12" s="48">
        <f t="shared" si="0"/>
        <v>2034</v>
      </c>
      <c r="F12" s="49">
        <f t="shared" si="1"/>
        <v>204</v>
      </c>
      <c r="G12" s="50">
        <f aca="true" t="shared" si="3" ref="G12:G17">ROUNDUP(E12*20%,0)</f>
        <v>407</v>
      </c>
      <c r="H12" s="51">
        <f t="shared" si="2"/>
        <v>611</v>
      </c>
    </row>
    <row r="13" spans="1:8" ht="30" customHeight="1">
      <c r="A13" s="26"/>
      <c r="B13" s="52" t="s">
        <v>40</v>
      </c>
      <c r="C13" s="53" t="s">
        <v>46</v>
      </c>
      <c r="D13" s="54" t="s">
        <v>47</v>
      </c>
      <c r="E13" s="55">
        <f t="shared" si="0"/>
        <v>1830</v>
      </c>
      <c r="F13" s="56">
        <f t="shared" si="1"/>
        <v>183</v>
      </c>
      <c r="G13" s="57">
        <f t="shared" si="3"/>
        <v>366</v>
      </c>
      <c r="H13" s="58">
        <f t="shared" si="2"/>
        <v>549</v>
      </c>
    </row>
    <row r="14" spans="1:8" ht="30" customHeight="1">
      <c r="A14" s="26"/>
      <c r="B14" s="52" t="s">
        <v>41</v>
      </c>
      <c r="C14" s="53" t="s">
        <v>46</v>
      </c>
      <c r="D14" s="59" t="s">
        <v>49</v>
      </c>
      <c r="E14" s="48">
        <f t="shared" si="0"/>
        <v>2166</v>
      </c>
      <c r="F14" s="49">
        <f t="shared" si="1"/>
        <v>217</v>
      </c>
      <c r="G14" s="50">
        <f t="shared" si="3"/>
        <v>434</v>
      </c>
      <c r="H14" s="51">
        <f t="shared" si="2"/>
        <v>650</v>
      </c>
    </row>
    <row r="15" spans="1:8" ht="30" customHeight="1">
      <c r="A15" s="26"/>
      <c r="B15" s="52" t="s">
        <v>42</v>
      </c>
      <c r="C15" s="53" t="s">
        <v>46</v>
      </c>
      <c r="D15" s="54" t="s">
        <v>51</v>
      </c>
      <c r="E15" s="48">
        <f t="shared" si="0"/>
        <v>4576</v>
      </c>
      <c r="F15" s="49">
        <f t="shared" si="1"/>
        <v>458</v>
      </c>
      <c r="G15" s="50">
        <f t="shared" si="3"/>
        <v>916</v>
      </c>
      <c r="H15" s="51">
        <f t="shared" si="2"/>
        <v>1373</v>
      </c>
    </row>
    <row r="16" spans="1:8" ht="30" customHeight="1">
      <c r="A16" s="26"/>
      <c r="B16" s="52" t="s">
        <v>44</v>
      </c>
      <c r="C16" s="53" t="s">
        <v>30</v>
      </c>
      <c r="D16" s="54" t="s">
        <v>53</v>
      </c>
      <c r="E16" s="48">
        <f t="shared" si="0"/>
        <v>4912</v>
      </c>
      <c r="F16" s="49">
        <f t="shared" si="1"/>
        <v>492</v>
      </c>
      <c r="G16" s="50">
        <f t="shared" si="3"/>
        <v>983</v>
      </c>
      <c r="H16" s="51">
        <f t="shared" si="2"/>
        <v>1474</v>
      </c>
    </row>
    <row r="17" spans="1:8" ht="30" customHeight="1" thickBot="1">
      <c r="A17" s="26"/>
      <c r="B17" s="60" t="s">
        <v>55</v>
      </c>
      <c r="C17" s="61" t="s">
        <v>7</v>
      </c>
      <c r="D17" s="62" t="s">
        <v>67</v>
      </c>
      <c r="E17" s="63">
        <f t="shared" si="0"/>
        <v>172</v>
      </c>
      <c r="F17" s="64">
        <f t="shared" si="1"/>
        <v>18</v>
      </c>
      <c r="G17" s="65">
        <f t="shared" si="3"/>
        <v>35</v>
      </c>
      <c r="H17" s="66">
        <f t="shared" si="2"/>
        <v>52</v>
      </c>
    </row>
    <row r="18" spans="1:9" ht="18" customHeight="1">
      <c r="A18" s="26"/>
      <c r="B18" s="67"/>
      <c r="C18" s="116" t="s">
        <v>68</v>
      </c>
      <c r="D18" s="116"/>
      <c r="E18" s="116"/>
      <c r="F18" s="116"/>
      <c r="G18" s="116"/>
      <c r="H18" s="116"/>
      <c r="I18" s="8"/>
    </row>
    <row r="19" spans="1:9" ht="18" customHeight="1">
      <c r="A19" s="26"/>
      <c r="B19" s="67"/>
      <c r="C19" s="117" t="s">
        <v>71</v>
      </c>
      <c r="D19" s="117"/>
      <c r="E19" s="117"/>
      <c r="F19" s="117"/>
      <c r="G19" s="117"/>
      <c r="H19" s="117"/>
      <c r="I19" s="8"/>
    </row>
    <row r="20" spans="1:8" ht="23.25" customHeight="1" thickBot="1">
      <c r="A20" s="79" t="s">
        <v>8</v>
      </c>
      <c r="B20" s="26"/>
      <c r="C20" s="26"/>
      <c r="D20" s="27"/>
      <c r="E20" s="26"/>
      <c r="F20" s="26"/>
      <c r="G20" s="26"/>
      <c r="H20" s="26"/>
    </row>
    <row r="21" spans="1:9" ht="24">
      <c r="A21" s="26"/>
      <c r="B21" s="28"/>
      <c r="C21" s="29"/>
      <c r="D21" s="30" t="s">
        <v>10</v>
      </c>
      <c r="E21" s="31" t="s">
        <v>11</v>
      </c>
      <c r="F21" s="106" t="s">
        <v>12</v>
      </c>
      <c r="G21" s="107"/>
      <c r="H21" s="108"/>
      <c r="I21" s="4"/>
    </row>
    <row r="22" spans="1:9" ht="17.25" customHeight="1" thickBot="1">
      <c r="A22" s="26"/>
      <c r="B22" s="32"/>
      <c r="C22" s="33"/>
      <c r="D22" s="34" t="s">
        <v>19</v>
      </c>
      <c r="E22" s="35" t="s">
        <v>13</v>
      </c>
      <c r="F22" s="36" t="s">
        <v>14</v>
      </c>
      <c r="G22" s="37" t="s">
        <v>15</v>
      </c>
      <c r="H22" s="38" t="s">
        <v>23</v>
      </c>
      <c r="I22" s="4"/>
    </row>
    <row r="23" spans="1:8" ht="30" customHeight="1" thickBot="1" thickTop="1">
      <c r="A23" s="26"/>
      <c r="B23" s="109" t="s">
        <v>1</v>
      </c>
      <c r="C23" s="110"/>
      <c r="D23" s="18">
        <v>307</v>
      </c>
      <c r="E23" s="19">
        <f>ROUNDDOWN(D23*10.17,0)</f>
        <v>3122</v>
      </c>
      <c r="F23" s="20">
        <f>ROUNDUP(E23*10%,0)</f>
        <v>313</v>
      </c>
      <c r="G23" s="21">
        <f>ROUNDUP(E23*20%,0)</f>
        <v>625</v>
      </c>
      <c r="H23" s="22">
        <f>ROUNDUP(E23*30%,0)</f>
        <v>937</v>
      </c>
    </row>
    <row r="24" spans="1:8" ht="8.25" customHeight="1">
      <c r="A24" s="26"/>
      <c r="B24" s="23"/>
      <c r="C24" s="24"/>
      <c r="D24" s="25"/>
      <c r="E24" s="69"/>
      <c r="F24" s="26"/>
      <c r="G24" s="26"/>
      <c r="H24" s="26"/>
    </row>
    <row r="25" spans="1:8" ht="15" customHeight="1" thickBot="1">
      <c r="A25" s="26"/>
      <c r="B25" s="26" t="s">
        <v>2</v>
      </c>
      <c r="C25" s="26"/>
      <c r="D25" s="27"/>
      <c r="E25" s="26"/>
      <c r="F25" s="26"/>
      <c r="G25" s="26"/>
      <c r="H25" s="26"/>
    </row>
    <row r="26" spans="1:9" ht="24">
      <c r="A26" s="26"/>
      <c r="B26" s="28"/>
      <c r="C26" s="29"/>
      <c r="D26" s="30" t="s">
        <v>10</v>
      </c>
      <c r="E26" s="31" t="s">
        <v>11</v>
      </c>
      <c r="F26" s="106" t="s">
        <v>12</v>
      </c>
      <c r="G26" s="107"/>
      <c r="H26" s="108"/>
      <c r="I26" s="4"/>
    </row>
    <row r="27" spans="1:9" ht="17.25" customHeight="1" thickBot="1">
      <c r="A27" s="26"/>
      <c r="B27" s="32"/>
      <c r="C27" s="33"/>
      <c r="D27" s="34" t="s">
        <v>19</v>
      </c>
      <c r="E27" s="35" t="s">
        <v>13</v>
      </c>
      <c r="F27" s="36" t="s">
        <v>14</v>
      </c>
      <c r="G27" s="37" t="s">
        <v>15</v>
      </c>
      <c r="H27" s="38" t="s">
        <v>23</v>
      </c>
      <c r="I27" s="4"/>
    </row>
    <row r="28" spans="1:8" ht="30" customHeight="1" thickTop="1">
      <c r="A28" s="26"/>
      <c r="B28" s="39" t="s">
        <v>56</v>
      </c>
      <c r="C28" s="40" t="s">
        <v>3</v>
      </c>
      <c r="D28" s="54" t="s">
        <v>64</v>
      </c>
      <c r="E28" s="70">
        <f>ROUNDDOWN(D28*10.17,0)</f>
        <v>61</v>
      </c>
      <c r="F28" s="71">
        <f>ROUNDUP(E28*10%,0)</f>
        <v>7</v>
      </c>
      <c r="G28" s="72">
        <f>ROUNDUP(E28*20%,0)</f>
        <v>13</v>
      </c>
      <c r="H28" s="73">
        <f>ROUNDUP(E28*30%,0)</f>
        <v>19</v>
      </c>
    </row>
    <row r="29" spans="1:8" ht="30" customHeight="1">
      <c r="A29" s="26"/>
      <c r="B29" s="74" t="s">
        <v>57</v>
      </c>
      <c r="C29" s="75" t="s">
        <v>3</v>
      </c>
      <c r="D29" s="76" t="s">
        <v>61</v>
      </c>
      <c r="E29" s="48">
        <f>ROUNDDOWN(D29*10.17,0)</f>
        <v>30</v>
      </c>
      <c r="F29" s="49">
        <f>ROUNDUP(E29*10%,0)</f>
        <v>3</v>
      </c>
      <c r="G29" s="50">
        <f>ROUNDUP(E29*20%,0)</f>
        <v>6</v>
      </c>
      <c r="H29" s="51">
        <f>ROUNDUP(E29*30%,0)</f>
        <v>9</v>
      </c>
    </row>
    <row r="30" spans="1:8" ht="30" customHeight="1">
      <c r="A30" s="26"/>
      <c r="B30" s="74" t="s">
        <v>29</v>
      </c>
      <c r="C30" s="75" t="s">
        <v>9</v>
      </c>
      <c r="D30" s="77" t="s">
        <v>34</v>
      </c>
      <c r="E30" s="48">
        <f>ROUNDDOWN(D30*10.17,0)</f>
        <v>2034</v>
      </c>
      <c r="F30" s="49">
        <f>ROUNDUP(E30*10%,0)</f>
        <v>204</v>
      </c>
      <c r="G30" s="50">
        <f>ROUNDUP(E30*20%,0)</f>
        <v>407</v>
      </c>
      <c r="H30" s="51">
        <f>ROUNDUP(E30*30%,0)</f>
        <v>611</v>
      </c>
    </row>
    <row r="31" spans="1:9" ht="30" customHeight="1" thickBot="1">
      <c r="A31" s="26"/>
      <c r="B31" s="60" t="s">
        <v>24</v>
      </c>
      <c r="C31" s="61" t="s">
        <v>30</v>
      </c>
      <c r="D31" s="62" t="s">
        <v>31</v>
      </c>
      <c r="E31" s="63">
        <f>ROUNDDOWN(D31*10.17,0)</f>
        <v>1220</v>
      </c>
      <c r="F31" s="64">
        <f>ROUNDUP(E31*10%,0)</f>
        <v>122</v>
      </c>
      <c r="G31" s="65">
        <f>ROUNDUP(E31*20%,0)</f>
        <v>244</v>
      </c>
      <c r="H31" s="66">
        <f>ROUNDUP(E31*30%,0)</f>
        <v>366</v>
      </c>
      <c r="I31" s="9"/>
    </row>
    <row r="32" spans="1:9" ht="18" customHeight="1">
      <c r="A32" s="26"/>
      <c r="B32" s="78"/>
      <c r="C32" s="111" t="s">
        <v>68</v>
      </c>
      <c r="D32" s="112"/>
      <c r="E32" s="112"/>
      <c r="F32" s="112"/>
      <c r="G32" s="112"/>
      <c r="H32" s="112"/>
      <c r="I32" s="11"/>
    </row>
    <row r="33" spans="1:9" ht="18" customHeight="1">
      <c r="A33" s="26"/>
      <c r="B33" s="26"/>
      <c r="C33" s="113" t="s">
        <v>71</v>
      </c>
      <c r="D33" s="114"/>
      <c r="E33" s="114"/>
      <c r="F33" s="114"/>
      <c r="G33" s="114"/>
      <c r="H33" s="114"/>
      <c r="I33" s="14"/>
    </row>
    <row r="34" spans="1:9" ht="18" customHeight="1">
      <c r="A34" s="26"/>
      <c r="B34" s="26"/>
      <c r="C34" s="113" t="s">
        <v>72</v>
      </c>
      <c r="D34" s="114"/>
      <c r="E34" s="114"/>
      <c r="F34" s="114"/>
      <c r="G34" s="114"/>
      <c r="H34" s="114"/>
      <c r="I34" s="15"/>
    </row>
    <row r="35" spans="1:8" ht="12" customHeight="1">
      <c r="A35" s="26"/>
      <c r="B35" s="26"/>
      <c r="C35" s="26"/>
      <c r="D35" s="27"/>
      <c r="E35" s="26"/>
      <c r="F35" s="26"/>
      <c r="G35" s="26"/>
      <c r="H35" s="26"/>
    </row>
    <row r="36" ht="12" customHeight="1"/>
  </sheetData>
  <sheetProtection/>
  <mergeCells count="12">
    <mergeCell ref="C32:H32"/>
    <mergeCell ref="C33:H33"/>
    <mergeCell ref="C34:H34"/>
    <mergeCell ref="B23:C23"/>
    <mergeCell ref="A1:H1"/>
    <mergeCell ref="C18:H18"/>
    <mergeCell ref="C19:H19"/>
    <mergeCell ref="F26:H26"/>
    <mergeCell ref="F3:H3"/>
    <mergeCell ref="B5:C5"/>
    <mergeCell ref="F8:H8"/>
    <mergeCell ref="F21:H21"/>
  </mergeCells>
  <printOptions/>
  <pageMargins left="0.5511811023622047" right="0.3937007874015748" top="0.35433070866141736" bottom="0.31496062992125984" header="0.3937007874015748" footer="0.511811023622047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125" style="2" customWidth="1"/>
    <col min="2" max="2" width="34.00390625" style="2" bestFit="1" customWidth="1"/>
    <col min="3" max="3" width="19.25390625" style="2" customWidth="1"/>
    <col min="4" max="4" width="8.125" style="3" customWidth="1"/>
    <col min="5" max="5" width="12.125" style="2" customWidth="1"/>
    <col min="6" max="9" width="12.25390625" style="2" customWidth="1"/>
    <col min="10" max="16384" width="9.00390625" style="2" customWidth="1"/>
  </cols>
  <sheetData>
    <row r="1" spans="1:9" s="1" customFormat="1" ht="49.5" customHeight="1">
      <c r="A1" s="125" t="s">
        <v>73</v>
      </c>
      <c r="B1" s="125"/>
      <c r="C1" s="125"/>
      <c r="D1" s="125"/>
      <c r="E1" s="125"/>
      <c r="F1" s="125"/>
      <c r="G1" s="125"/>
      <c r="H1" s="125"/>
      <c r="I1" s="7"/>
    </row>
    <row r="2" spans="1:8" ht="105.75" customHeight="1" thickBot="1">
      <c r="A2" s="79" t="s">
        <v>0</v>
      </c>
      <c r="B2" s="26"/>
      <c r="C2" s="26"/>
      <c r="D2" s="27"/>
      <c r="E2" s="26"/>
      <c r="F2" s="26"/>
      <c r="G2" s="26"/>
      <c r="H2" s="105">
        <v>45383</v>
      </c>
    </row>
    <row r="3" spans="1:9" ht="24">
      <c r="A3" s="26"/>
      <c r="B3" s="28"/>
      <c r="C3" s="29"/>
      <c r="D3" s="30" t="s">
        <v>10</v>
      </c>
      <c r="E3" s="31" t="s">
        <v>11</v>
      </c>
      <c r="F3" s="106" t="s">
        <v>12</v>
      </c>
      <c r="G3" s="107"/>
      <c r="H3" s="108"/>
      <c r="I3" s="4"/>
    </row>
    <row r="4" spans="1:9" ht="17.25" customHeight="1" thickBot="1">
      <c r="A4" s="26"/>
      <c r="B4" s="32"/>
      <c r="C4" s="33"/>
      <c r="D4" s="34" t="s">
        <v>22</v>
      </c>
      <c r="E4" s="35" t="s">
        <v>13</v>
      </c>
      <c r="F4" s="36" t="s">
        <v>14</v>
      </c>
      <c r="G4" s="37" t="s">
        <v>15</v>
      </c>
      <c r="H4" s="38" t="s">
        <v>23</v>
      </c>
      <c r="I4" s="4"/>
    </row>
    <row r="5" spans="1:8" ht="30" customHeight="1" thickBot="1" thickTop="1">
      <c r="A5" s="26"/>
      <c r="B5" s="109" t="s">
        <v>1</v>
      </c>
      <c r="C5" s="110"/>
      <c r="D5" s="18">
        <v>307</v>
      </c>
      <c r="E5" s="19">
        <f>ROUNDDOWN(D5*10,0)</f>
        <v>3070</v>
      </c>
      <c r="F5" s="20">
        <f>ROUNDUP(E5*10%,0)</f>
        <v>307</v>
      </c>
      <c r="G5" s="21">
        <f>ROUNDUP(E5*20%,0)</f>
        <v>614</v>
      </c>
      <c r="H5" s="22">
        <f>ROUNDUP(E5*30%,0)</f>
        <v>921</v>
      </c>
    </row>
    <row r="6" spans="1:8" ht="4.5" customHeight="1">
      <c r="A6" s="26"/>
      <c r="B6" s="23"/>
      <c r="C6" s="24"/>
      <c r="D6" s="25"/>
      <c r="E6" s="24"/>
      <c r="F6" s="24"/>
      <c r="G6" s="24"/>
      <c r="H6" s="24"/>
    </row>
    <row r="7" spans="1:8" ht="15" customHeight="1" thickBot="1">
      <c r="A7" s="26"/>
      <c r="B7" s="26" t="s">
        <v>2</v>
      </c>
      <c r="C7" s="26"/>
      <c r="D7" s="27"/>
      <c r="E7" s="26"/>
      <c r="F7" s="26"/>
      <c r="G7" s="26"/>
      <c r="H7" s="26"/>
    </row>
    <row r="8" spans="1:9" ht="24">
      <c r="A8" s="26"/>
      <c r="B8" s="28"/>
      <c r="C8" s="29"/>
      <c r="D8" s="30" t="s">
        <v>10</v>
      </c>
      <c r="E8" s="31" t="s">
        <v>11</v>
      </c>
      <c r="F8" s="106" t="s">
        <v>12</v>
      </c>
      <c r="G8" s="107"/>
      <c r="H8" s="108"/>
      <c r="I8" s="4"/>
    </row>
    <row r="9" spans="1:9" ht="17.25" customHeight="1" thickBot="1">
      <c r="A9" s="26"/>
      <c r="B9" s="32"/>
      <c r="C9" s="33"/>
      <c r="D9" s="34" t="s">
        <v>22</v>
      </c>
      <c r="E9" s="35" t="s">
        <v>13</v>
      </c>
      <c r="F9" s="36" t="s">
        <v>14</v>
      </c>
      <c r="G9" s="37" t="s">
        <v>15</v>
      </c>
      <c r="H9" s="38" t="s">
        <v>23</v>
      </c>
      <c r="I9" s="4"/>
    </row>
    <row r="10" spans="1:8" ht="30" customHeight="1" thickTop="1">
      <c r="A10" s="26"/>
      <c r="B10" s="39" t="s">
        <v>56</v>
      </c>
      <c r="C10" s="40" t="s">
        <v>3</v>
      </c>
      <c r="D10" s="41" t="s">
        <v>64</v>
      </c>
      <c r="E10" s="42">
        <f aca="true" t="shared" si="0" ref="E10:E17">ROUNDDOWN(D10*10,0)</f>
        <v>60</v>
      </c>
      <c r="F10" s="43">
        <f aca="true" t="shared" si="1" ref="F10:F17">ROUNDUP(E10*10%,0)</f>
        <v>6</v>
      </c>
      <c r="G10" s="44">
        <f aca="true" t="shared" si="2" ref="G10:G17">ROUNDUP(E10*20%,0)</f>
        <v>12</v>
      </c>
      <c r="H10" s="45">
        <f aca="true" t="shared" si="3" ref="H10:H17">ROUNDUP(E10*30%,0)</f>
        <v>18</v>
      </c>
    </row>
    <row r="11" spans="1:8" ht="30" customHeight="1">
      <c r="A11" s="26"/>
      <c r="B11" s="46" t="s">
        <v>57</v>
      </c>
      <c r="C11" s="47" t="s">
        <v>59</v>
      </c>
      <c r="D11" s="41" t="s">
        <v>61</v>
      </c>
      <c r="E11" s="48">
        <f t="shared" si="0"/>
        <v>30</v>
      </c>
      <c r="F11" s="49">
        <f t="shared" si="1"/>
        <v>3</v>
      </c>
      <c r="G11" s="50">
        <f t="shared" si="2"/>
        <v>6</v>
      </c>
      <c r="H11" s="51">
        <f t="shared" si="3"/>
        <v>9</v>
      </c>
    </row>
    <row r="12" spans="1:8" ht="30" customHeight="1">
      <c r="A12" s="26"/>
      <c r="B12" s="46" t="s">
        <v>4</v>
      </c>
      <c r="C12" s="47" t="s">
        <v>65</v>
      </c>
      <c r="D12" s="41" t="s">
        <v>66</v>
      </c>
      <c r="E12" s="48">
        <f t="shared" si="0"/>
        <v>2000</v>
      </c>
      <c r="F12" s="49">
        <f t="shared" si="1"/>
        <v>200</v>
      </c>
      <c r="G12" s="50">
        <f t="shared" si="2"/>
        <v>400</v>
      </c>
      <c r="H12" s="51">
        <f t="shared" si="3"/>
        <v>600</v>
      </c>
    </row>
    <row r="13" spans="1:8" ht="30" customHeight="1">
      <c r="A13" s="26"/>
      <c r="B13" s="52" t="s">
        <v>40</v>
      </c>
      <c r="C13" s="53" t="s">
        <v>46</v>
      </c>
      <c r="D13" s="54" t="s">
        <v>47</v>
      </c>
      <c r="E13" s="55">
        <f t="shared" si="0"/>
        <v>1800</v>
      </c>
      <c r="F13" s="56">
        <f t="shared" si="1"/>
        <v>180</v>
      </c>
      <c r="G13" s="57">
        <f t="shared" si="2"/>
        <v>360</v>
      </c>
      <c r="H13" s="58">
        <f t="shared" si="3"/>
        <v>540</v>
      </c>
    </row>
    <row r="14" spans="1:8" ht="30" customHeight="1">
      <c r="A14" s="26"/>
      <c r="B14" s="52" t="s">
        <v>41</v>
      </c>
      <c r="C14" s="53" t="s">
        <v>46</v>
      </c>
      <c r="D14" s="59" t="s">
        <v>49</v>
      </c>
      <c r="E14" s="48">
        <f t="shared" si="0"/>
        <v>2130</v>
      </c>
      <c r="F14" s="49">
        <f t="shared" si="1"/>
        <v>213</v>
      </c>
      <c r="G14" s="50">
        <f t="shared" si="2"/>
        <v>426</v>
      </c>
      <c r="H14" s="51">
        <f t="shared" si="3"/>
        <v>639</v>
      </c>
    </row>
    <row r="15" spans="1:8" ht="30" customHeight="1">
      <c r="A15" s="26"/>
      <c r="B15" s="52" t="s">
        <v>42</v>
      </c>
      <c r="C15" s="53" t="s">
        <v>46</v>
      </c>
      <c r="D15" s="54" t="s">
        <v>51</v>
      </c>
      <c r="E15" s="48">
        <f t="shared" si="0"/>
        <v>4500</v>
      </c>
      <c r="F15" s="49">
        <f t="shared" si="1"/>
        <v>450</v>
      </c>
      <c r="G15" s="50">
        <f t="shared" si="2"/>
        <v>900</v>
      </c>
      <c r="H15" s="51">
        <f t="shared" si="3"/>
        <v>1350</v>
      </c>
    </row>
    <row r="16" spans="1:8" ht="30" customHeight="1">
      <c r="A16" s="26"/>
      <c r="B16" s="52" t="s">
        <v>44</v>
      </c>
      <c r="C16" s="53" t="s">
        <v>30</v>
      </c>
      <c r="D16" s="54" t="s">
        <v>53</v>
      </c>
      <c r="E16" s="48">
        <f t="shared" si="0"/>
        <v>4830</v>
      </c>
      <c r="F16" s="49">
        <f t="shared" si="1"/>
        <v>483</v>
      </c>
      <c r="G16" s="50">
        <f t="shared" si="2"/>
        <v>966</v>
      </c>
      <c r="H16" s="51">
        <f t="shared" si="3"/>
        <v>1449</v>
      </c>
    </row>
    <row r="17" spans="1:8" ht="30" customHeight="1" thickBot="1">
      <c r="A17" s="26"/>
      <c r="B17" s="60" t="s">
        <v>55</v>
      </c>
      <c r="C17" s="61" t="s">
        <v>7</v>
      </c>
      <c r="D17" s="62" t="s">
        <v>67</v>
      </c>
      <c r="E17" s="63">
        <f t="shared" si="0"/>
        <v>170</v>
      </c>
      <c r="F17" s="64">
        <f t="shared" si="1"/>
        <v>17</v>
      </c>
      <c r="G17" s="65">
        <f t="shared" si="2"/>
        <v>34</v>
      </c>
      <c r="H17" s="66">
        <f t="shared" si="3"/>
        <v>51</v>
      </c>
    </row>
    <row r="18" spans="1:9" ht="18" customHeight="1">
      <c r="A18" s="26"/>
      <c r="B18" s="67"/>
      <c r="C18" s="116" t="s">
        <v>68</v>
      </c>
      <c r="D18" s="116"/>
      <c r="E18" s="116"/>
      <c r="F18" s="116"/>
      <c r="G18" s="116"/>
      <c r="H18" s="116"/>
      <c r="I18" s="8"/>
    </row>
    <row r="19" spans="1:9" ht="18" customHeight="1">
      <c r="A19" s="26"/>
      <c r="B19" s="67"/>
      <c r="C19" s="117" t="s">
        <v>71</v>
      </c>
      <c r="D19" s="117"/>
      <c r="E19" s="117"/>
      <c r="F19" s="117"/>
      <c r="G19" s="117"/>
      <c r="H19" s="117"/>
      <c r="I19" s="8"/>
    </row>
    <row r="20" spans="1:8" ht="23.25" customHeight="1" thickBot="1">
      <c r="A20" s="79" t="s">
        <v>8</v>
      </c>
      <c r="B20" s="26"/>
      <c r="C20" s="26"/>
      <c r="D20" s="27"/>
      <c r="E20" s="26"/>
      <c r="F20" s="26"/>
      <c r="G20" s="26"/>
      <c r="H20" s="26"/>
    </row>
    <row r="21" spans="1:9" ht="24">
      <c r="A21" s="26"/>
      <c r="B21" s="28"/>
      <c r="C21" s="29"/>
      <c r="D21" s="30" t="s">
        <v>10</v>
      </c>
      <c r="E21" s="31" t="s">
        <v>11</v>
      </c>
      <c r="F21" s="106" t="s">
        <v>12</v>
      </c>
      <c r="G21" s="107"/>
      <c r="H21" s="108"/>
      <c r="I21" s="4"/>
    </row>
    <row r="22" spans="1:9" ht="17.25" customHeight="1" thickBot="1">
      <c r="A22" s="26"/>
      <c r="B22" s="32"/>
      <c r="C22" s="33"/>
      <c r="D22" s="34" t="s">
        <v>21</v>
      </c>
      <c r="E22" s="35" t="s">
        <v>13</v>
      </c>
      <c r="F22" s="36" t="s">
        <v>14</v>
      </c>
      <c r="G22" s="37" t="s">
        <v>15</v>
      </c>
      <c r="H22" s="38" t="s">
        <v>23</v>
      </c>
      <c r="I22" s="4"/>
    </row>
    <row r="23" spans="1:8" ht="30" customHeight="1" thickBot="1" thickTop="1">
      <c r="A23" s="26"/>
      <c r="B23" s="109" t="s">
        <v>1</v>
      </c>
      <c r="C23" s="110"/>
      <c r="D23" s="18">
        <v>307</v>
      </c>
      <c r="E23" s="19">
        <f>ROUNDDOWN(D23*10,0)</f>
        <v>3070</v>
      </c>
      <c r="F23" s="20">
        <f>ROUNDUP(E23*10%,0)</f>
        <v>307</v>
      </c>
      <c r="G23" s="21">
        <f>ROUNDUP(E23*20%,0)</f>
        <v>614</v>
      </c>
      <c r="H23" s="22">
        <f>ROUNDUP(E23*30%,0)</f>
        <v>921</v>
      </c>
    </row>
    <row r="24" spans="1:8" ht="8.25" customHeight="1">
      <c r="A24" s="26"/>
      <c r="B24" s="23"/>
      <c r="C24" s="24"/>
      <c r="D24" s="25"/>
      <c r="E24" s="69"/>
      <c r="F24" s="26"/>
      <c r="G24" s="26"/>
      <c r="H24" s="26"/>
    </row>
    <row r="25" spans="1:8" ht="15" customHeight="1" thickBot="1">
      <c r="A25" s="26"/>
      <c r="B25" s="26" t="s">
        <v>2</v>
      </c>
      <c r="C25" s="26"/>
      <c r="D25" s="27"/>
      <c r="E25" s="26"/>
      <c r="F25" s="26"/>
      <c r="G25" s="26"/>
      <c r="H25" s="26"/>
    </row>
    <row r="26" spans="1:9" ht="24">
      <c r="A26" s="26"/>
      <c r="B26" s="28"/>
      <c r="C26" s="29"/>
      <c r="D26" s="30" t="s">
        <v>10</v>
      </c>
      <c r="E26" s="31" t="s">
        <v>11</v>
      </c>
      <c r="F26" s="106" t="s">
        <v>12</v>
      </c>
      <c r="G26" s="107"/>
      <c r="H26" s="108"/>
      <c r="I26" s="4"/>
    </row>
    <row r="27" spans="1:9" ht="17.25" customHeight="1" thickBot="1">
      <c r="A27" s="26"/>
      <c r="B27" s="32"/>
      <c r="C27" s="33"/>
      <c r="D27" s="34" t="s">
        <v>21</v>
      </c>
      <c r="E27" s="35" t="s">
        <v>13</v>
      </c>
      <c r="F27" s="36" t="s">
        <v>14</v>
      </c>
      <c r="G27" s="37" t="s">
        <v>15</v>
      </c>
      <c r="H27" s="38" t="s">
        <v>23</v>
      </c>
      <c r="I27" s="4"/>
    </row>
    <row r="28" spans="1:8" ht="30" customHeight="1" thickTop="1">
      <c r="A28" s="26"/>
      <c r="B28" s="39" t="s">
        <v>56</v>
      </c>
      <c r="C28" s="40" t="s">
        <v>3</v>
      </c>
      <c r="D28" s="54" t="s">
        <v>64</v>
      </c>
      <c r="E28" s="70">
        <f>ROUNDDOWN(D28*10,0)</f>
        <v>60</v>
      </c>
      <c r="F28" s="71">
        <f>ROUNDUP(E28*10%,0)</f>
        <v>6</v>
      </c>
      <c r="G28" s="72">
        <f>ROUNDUP(E28*20%,0)</f>
        <v>12</v>
      </c>
      <c r="H28" s="73">
        <f>ROUNDUP(E28*30%,0)</f>
        <v>18</v>
      </c>
    </row>
    <row r="29" spans="1:8" ht="30" customHeight="1">
      <c r="A29" s="26"/>
      <c r="B29" s="74" t="s">
        <v>57</v>
      </c>
      <c r="C29" s="75" t="s">
        <v>3</v>
      </c>
      <c r="D29" s="76" t="s">
        <v>61</v>
      </c>
      <c r="E29" s="48">
        <f>ROUNDDOWN(D29*10,0)</f>
        <v>30</v>
      </c>
      <c r="F29" s="49">
        <f>ROUNDUP(E29*10%,0)</f>
        <v>3</v>
      </c>
      <c r="G29" s="50">
        <f>ROUNDUP(E29*20%,0)</f>
        <v>6</v>
      </c>
      <c r="H29" s="51">
        <f>ROUNDUP(E29*30%,0)</f>
        <v>9</v>
      </c>
    </row>
    <row r="30" spans="1:8" ht="30" customHeight="1">
      <c r="A30" s="26"/>
      <c r="B30" s="74" t="s">
        <v>29</v>
      </c>
      <c r="C30" s="75" t="s">
        <v>9</v>
      </c>
      <c r="D30" s="77" t="s">
        <v>34</v>
      </c>
      <c r="E30" s="48">
        <f>ROUNDDOWN(D30*10,0)</f>
        <v>2000</v>
      </c>
      <c r="F30" s="49">
        <f>ROUNDUP(E30*10%,0)</f>
        <v>200</v>
      </c>
      <c r="G30" s="50">
        <f>ROUNDUP(E30*20%,0)</f>
        <v>400</v>
      </c>
      <c r="H30" s="51">
        <f>ROUNDUP(E30*30%,0)</f>
        <v>600</v>
      </c>
    </row>
    <row r="31" spans="1:9" ht="30" customHeight="1" thickBot="1">
      <c r="A31" s="26"/>
      <c r="B31" s="60" t="s">
        <v>24</v>
      </c>
      <c r="C31" s="61" t="s">
        <v>30</v>
      </c>
      <c r="D31" s="62" t="s">
        <v>31</v>
      </c>
      <c r="E31" s="63">
        <f>ROUNDDOWN(D31*10,0)</f>
        <v>1200</v>
      </c>
      <c r="F31" s="64">
        <f>ROUNDUP(E31*10%,0)</f>
        <v>120</v>
      </c>
      <c r="G31" s="65">
        <f>ROUNDUP(E31*20%,0)</f>
        <v>240</v>
      </c>
      <c r="H31" s="66">
        <f>ROUNDUP(E31*30%,0)</f>
        <v>360</v>
      </c>
      <c r="I31" s="9"/>
    </row>
    <row r="32" spans="1:9" ht="18" customHeight="1">
      <c r="A32" s="26"/>
      <c r="B32" s="78"/>
      <c r="C32" s="111" t="s">
        <v>68</v>
      </c>
      <c r="D32" s="111"/>
      <c r="E32" s="111"/>
      <c r="F32" s="111"/>
      <c r="G32" s="111"/>
      <c r="H32" s="111"/>
      <c r="I32" s="10"/>
    </row>
    <row r="33" spans="1:9" ht="18" customHeight="1">
      <c r="A33" s="26"/>
      <c r="B33" s="26"/>
      <c r="C33" s="113" t="s">
        <v>71</v>
      </c>
      <c r="D33" s="113"/>
      <c r="E33" s="113"/>
      <c r="F33" s="113"/>
      <c r="G33" s="113"/>
      <c r="H33" s="113"/>
      <c r="I33" s="10"/>
    </row>
    <row r="34" spans="1:9" ht="18" customHeight="1">
      <c r="A34" s="26"/>
      <c r="B34" s="26"/>
      <c r="C34" s="113" t="s">
        <v>72</v>
      </c>
      <c r="D34" s="114"/>
      <c r="E34" s="114"/>
      <c r="F34" s="114"/>
      <c r="G34" s="114"/>
      <c r="H34" s="114"/>
      <c r="I34" s="10"/>
    </row>
    <row r="35" spans="1:8" ht="12" customHeight="1">
      <c r="A35" s="26"/>
      <c r="B35" s="26"/>
      <c r="C35" s="26"/>
      <c r="D35" s="27"/>
      <c r="E35" s="26"/>
      <c r="F35" s="26"/>
      <c r="G35" s="26"/>
      <c r="H35" s="26"/>
    </row>
    <row r="36" ht="12" customHeight="1"/>
  </sheetData>
  <sheetProtection/>
  <mergeCells count="12">
    <mergeCell ref="A1:H1"/>
    <mergeCell ref="C18:H18"/>
    <mergeCell ref="C19:H19"/>
    <mergeCell ref="C32:H32"/>
    <mergeCell ref="C34:H34"/>
    <mergeCell ref="C33:H33"/>
    <mergeCell ref="F26:H26"/>
    <mergeCell ref="F3:H3"/>
    <mergeCell ref="B5:C5"/>
    <mergeCell ref="F8:H8"/>
    <mergeCell ref="F21:H21"/>
    <mergeCell ref="B23:C23"/>
  </mergeCells>
  <printOptions/>
  <pageMargins left="0.5511811023622047" right="0.3937007874015748" top="0.35433070866141736" bottom="0.31496062992125984" header="0.3937007874015748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2024-04-10T01:32:26Z</dcterms:created>
  <dcterms:modified xsi:type="dcterms:W3CDTF">2024-04-10T01:32:29Z</dcterms:modified>
  <cp:category/>
  <cp:version/>
  <cp:contentType/>
  <cp:contentStatus/>
</cp:coreProperties>
</file>