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30" activeTab="0"/>
  </bookViews>
  <sheets>
    <sheet name="歳入総括" sheetId="1" r:id="rId1"/>
    <sheet name="目的別総括" sheetId="2" r:id="rId2"/>
    <sheet name="性質別総括" sheetId="3" r:id="rId3"/>
    <sheet name="税繰入内訳" sheetId="4" r:id="rId4"/>
    <sheet name="地方債内訳" sheetId="5" r:id="rId5"/>
    <sheet name="普建積立内訳" sheetId="6" r:id="rId6"/>
    <sheet name="予算総額" sheetId="7" r:id="rId7"/>
  </sheets>
  <definedNames>
    <definedName name="_xlnm.Print_Area" localSheetId="0">'歳入総括'!$A$1:$L$34</definedName>
    <definedName name="_xlnm.Print_Area" localSheetId="2">'性質別総括'!$A$1:$M$24</definedName>
    <definedName name="_xlnm.Print_Area" localSheetId="3">'税繰入内訳'!$A$1:$L$29</definedName>
    <definedName name="_xlnm.Print_Area" localSheetId="4">'地方債内訳'!$A$1:$K$15</definedName>
    <definedName name="_xlnm.Print_Area" localSheetId="5">'普建積立内訳'!$A$1:$K$19</definedName>
    <definedName name="_xlnm.Print_Area" localSheetId="1">'目的別総括'!$A$1:$L$18</definedName>
    <definedName name="_xlnm.Print_Area" localSheetId="6">'予算総額'!$A$1:$H$74</definedName>
    <definedName name="その他の時間">#REF!</definedName>
    <definedName name="その他の理由">#REF!</definedName>
    <definedName name="リスト">#REF!</definedName>
    <definedName name="勤務地">#REF!</definedName>
    <definedName name="事務室内">#REF!</definedName>
    <definedName name="事務室内の時間">#REF!</definedName>
    <definedName name="職位">#REF!</definedName>
    <definedName name="前年度数値等" localSheetId="6">#REF!</definedName>
    <definedName name="前年度数値等">#REF!</definedName>
    <definedName name="庁舎外">#REF!</definedName>
    <definedName name="庁舎外の時間">#REF!</definedName>
    <definedName name="庁舎内">#REF!</definedName>
    <definedName name="庁舎内の時間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<sst xmlns="http://schemas.openxmlformats.org/spreadsheetml/2006/main" count="277" uniqueCount="198">
  <si>
    <t>３　全市町村のデータ</t>
  </si>
  <si>
    <t>（１）　歳入</t>
  </si>
  <si>
    <t>（単位：千円）</t>
  </si>
  <si>
    <t>増　　　　　　　　　　　　減</t>
  </si>
  <si>
    <t>金額(A)</t>
  </si>
  <si>
    <t>構成比</t>
  </si>
  <si>
    <t>金額(B)</t>
  </si>
  <si>
    <t>金額A-B</t>
  </si>
  <si>
    <t>増減率</t>
  </si>
  <si>
    <t>市町村税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</si>
  <si>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</si>
  <si>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</si>
  <si>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</si>
  <si>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</si>
  <si>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</si>
  <si>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</si>
  <si>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</si>
  <si>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</si>
  <si>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その他税交付金等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</si>
  <si>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</si>
  <si>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</si>
  <si>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</si>
  <si>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</si>
  <si>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</si>
  <si>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</si>
  <si>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軽油引取税交付金</t>
  </si>
  <si>
    <t>地方特例交付金</t>
  </si>
  <si>
    <t>地方交付税</t>
  </si>
  <si>
    <t>交通安全対策特別交付金</t>
  </si>
  <si>
    <t>国庫支出金</t>
  </si>
  <si>
    <t>県支出金</t>
  </si>
  <si>
    <t>市町村債</t>
  </si>
  <si>
    <t>合　　　　　計</t>
  </si>
  <si>
    <t>自動車取得税交付金</t>
  </si>
  <si>
    <t>国有提供施設等所在
市町村助成交付金</t>
  </si>
  <si>
    <t>（２）　歳出（目的別）</t>
  </si>
  <si>
    <t>区　　　　　　　　分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</si>
  <si>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</si>
  <si>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</si>
  <si>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</si>
  <si>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</si>
  <si>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</si>
  <si>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</si>
  <si>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</si>
  <si>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</si>
  <si>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</si>
  <si>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</si>
  <si>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</si>
  <si>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</si>
  <si>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</si>
  <si>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（３）　歳出（性質別）</t>
  </si>
  <si>
    <t>義務的経費</t>
  </si>
  <si>
    <t>人件費</t>
  </si>
  <si>
    <t xml:space="preserve">  うち職員給</t>
  </si>
  <si>
    <t xml:space="preserve">    うち退職手当</t>
  </si>
  <si>
    <t>扶助費</t>
  </si>
  <si>
    <t>公債費</t>
  </si>
  <si>
    <t>計</t>
  </si>
  <si>
    <t>投資的経費</t>
  </si>
  <si>
    <t>普通建設事業費</t>
  </si>
  <si>
    <t>災害復旧事業費</t>
  </si>
  <si>
    <t>失業対策事業費</t>
  </si>
  <si>
    <t>その他の経費</t>
  </si>
  <si>
    <t>物件費</t>
  </si>
  <si>
    <t>維持補修費</t>
  </si>
  <si>
    <t>補助費等</t>
  </si>
  <si>
    <t>積立金</t>
  </si>
  <si>
    <t>投資及び出資金</t>
  </si>
  <si>
    <t>貸付金</t>
  </si>
  <si>
    <t>繰出金</t>
  </si>
  <si>
    <t>予備費</t>
  </si>
  <si>
    <t>合　　　　　　　　　計</t>
  </si>
  <si>
    <t>（４）　市町村税の内訳</t>
  </si>
  <si>
    <t>市町村民税</t>
  </si>
  <si>
    <t>個人市町村民税</t>
  </si>
  <si>
    <t>個人均等割</t>
  </si>
  <si>
    <t>所得割</t>
  </si>
  <si>
    <t>法人市町村民税</t>
  </si>
  <si>
    <t>法人均等割</t>
  </si>
  <si>
    <t>法人税割</t>
  </si>
  <si>
    <t>固定資産税</t>
  </si>
  <si>
    <t>軽自動車税</t>
  </si>
  <si>
    <t>たばこ税</t>
  </si>
  <si>
    <t>都市計画税</t>
  </si>
  <si>
    <t>（５）　繰入金の内訳</t>
  </si>
  <si>
    <t>内訳</t>
  </si>
  <si>
    <t>財政調整基金繰入金</t>
  </si>
  <si>
    <t>減債基金繰入金</t>
  </si>
  <si>
    <t>その他特定目的基金繰入金</t>
  </si>
  <si>
    <t>他会計繰入金</t>
  </si>
  <si>
    <t>（６）　市町村債の内訳</t>
  </si>
  <si>
    <t>総務債</t>
  </si>
  <si>
    <t>民生債</t>
  </si>
  <si>
    <t>衛生債</t>
  </si>
  <si>
    <t>土木債</t>
  </si>
  <si>
    <t>教育債</t>
  </si>
  <si>
    <t>その他</t>
  </si>
  <si>
    <t>うち退職手当債</t>
  </si>
  <si>
    <t>小計（1～6）</t>
  </si>
  <si>
    <t>臨時財政対策債</t>
  </si>
  <si>
    <t>合計</t>
  </si>
  <si>
    <t>（７）　普通建設事業費の内訳</t>
  </si>
  <si>
    <t>国庫補助事業費</t>
  </si>
  <si>
    <t>国直轄事業負担金</t>
  </si>
  <si>
    <t>単独事業費</t>
  </si>
  <si>
    <t>（８）　積立金の内訳</t>
  </si>
  <si>
    <t>財政調整基金積立金</t>
  </si>
  <si>
    <t>減債基金積立金</t>
  </si>
  <si>
    <t>その他特定目的基金積立金</t>
  </si>
  <si>
    <r>
      <t>（９）　予算総額</t>
    </r>
    <r>
      <rPr>
        <b/>
        <sz val="18"/>
        <rFont val="ＭＳ Ｐゴシック"/>
        <family val="3"/>
      </rPr>
      <t>の市町村別明細</t>
    </r>
  </si>
  <si>
    <t>(単位：千円)</t>
  </si>
  <si>
    <t>増減額</t>
  </si>
  <si>
    <t>　(参考)</t>
  </si>
  <si>
    <t>番号</t>
  </si>
  <si>
    <t>団体名</t>
  </si>
  <si>
    <t>普通会計当初予算額</t>
  </si>
  <si>
    <t>(A)-(B)</t>
  </si>
  <si>
    <t>(Ｃ)/(B)</t>
  </si>
  <si>
    <t>備考</t>
  </si>
  <si>
    <t>　　　(Ｃ)</t>
  </si>
  <si>
    <t>(Ｄ)</t>
  </si>
  <si>
    <t>一般会計当初予算額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</si>
  <si>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</si>
  <si>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</si>
  <si>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</si>
  <si>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</si>
  <si>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</si>
  <si>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</si>
  <si>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</si>
  <si>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</si>
  <si>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</si>
  <si>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</si>
  <si>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</si>
  <si>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</si>
  <si>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</si>
  <si>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</si>
  <si>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</si>
  <si>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</si>
  <si>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</si>
  <si>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</si>
  <si>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</si>
  <si>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</si>
  <si>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</si>
  <si>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</si>
  <si>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</si>
  <si>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</si>
  <si>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</si>
  <si>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</si>
  <si>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</si>
  <si>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</si>
  <si>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</si>
  <si>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</si>
  <si>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</si>
  <si>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</si>
  <si>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</si>
  <si>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</si>
  <si>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</si>
  <si>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</si>
  <si>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</si>
  <si>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</si>
  <si>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</si>
  <si>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　　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</si>
  <si>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</si>
  <si>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</si>
  <si>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</si>
  <si>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</si>
  <si>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</si>
  <si>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</si>
  <si>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</si>
  <si>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</si>
  <si>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</si>
  <si>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</si>
  <si>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</si>
  <si>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</si>
  <si>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</si>
  <si>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</si>
  <si>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</si>
  <si>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</si>
  <si>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</si>
  <si>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</si>
  <si>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</si>
  <si>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</si>
  <si>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</si>
  <si>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</si>
  <si>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</si>
  <si>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　村　　計</t>
  </si>
  <si>
    <t>県　　　　　　計</t>
  </si>
  <si>
    <t>白岡市</t>
  </si>
  <si>
    <t>平成２６年度当初予算額</t>
  </si>
  <si>
    <t>-</t>
  </si>
  <si>
    <t>平成２７年度</t>
  </si>
  <si>
    <t>平成２６年度</t>
  </si>
  <si>
    <t>　※１　　　　　　　　(Ａ)</t>
  </si>
  <si>
    <t>※１　　　　 　　　　　　(Ｂ)</t>
  </si>
  <si>
    <t>平成２６年度当初予算額</t>
  </si>
  <si>
    <t>平成２７年度当初予算額</t>
  </si>
  <si>
    <t>平成２６年度当初予算額</t>
  </si>
  <si>
    <t>※１　平成２６年度・２７年度普通会計当初予算額について、全団体本予算となっている（吉川市は、平成２７年度当初においては、政策的経費を極力抑え、義務的経費を中心とした骨格予算を編成していたが、６月補正で肉付け予算を編成済み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</si>
</sst>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#,##0.0%;&quot;▲ &quot;#,##0.0%"/>
    <numFmt numFmtId="180" formatCode="0.0%"/>
    <numFmt numFmtId="181" formatCode="&quot;平&quot;&quot;成&quot;0&quot;年&quot;&quot;度&quot;"/>
    <numFmt numFmtId="182" formatCode="0.0;&quot;▲ &quot;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28"/>
      <name val="ＭＳ 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26"/>
      <name val="ＭＳ Ｐゴシック"/>
      <family val="3"/>
    </font>
    <font>
      <sz val="14"/>
      <color indexed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hair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 style="medium"/>
      <top/>
      <bottom style="dotted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>
        <color indexed="63"/>
      </bottom>
    </border>
    <border>
      <left style="thin"/>
      <right/>
      <top style="dotted"/>
      <bottom/>
    </border>
    <border>
      <left style="thin"/>
      <right/>
      <top/>
      <bottom style="dotted"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>
        <color indexed="63"/>
      </right>
      <top/>
      <bottom style="dotted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/>
      <right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234">
    <xf numFmtId="0" fontId="0" fillId="0" borderId="0" xfId="0" applyFont="1" applyAlignment="1">
      <alignment vertical="center"/>
    </xf>
    <xf numFmtId="0" fontId="4" fillId="0" borderId="0" xfId="65" applyFont="1" applyFill="1">
      <alignment vertical="center"/>
      <protection/>
    </xf>
    <xf numFmtId="0" fontId="5" fillId="0" borderId="0" xfId="65" applyFont="1" applyFill="1">
      <alignment vertical="center"/>
      <protection/>
    </xf>
    <xf numFmtId="176" fontId="4" fillId="0" borderId="0" xfId="65" applyNumberFormat="1" applyFont="1" applyFill="1" applyAlignment="1">
      <alignment/>
      <protection/>
    </xf>
    <xf numFmtId="176" fontId="4" fillId="0" borderId="0" xfId="65" applyNumberFormat="1" applyFont="1" applyFill="1">
      <alignment vertical="center"/>
      <protection/>
    </xf>
    <xf numFmtId="0" fontId="6" fillId="0" borderId="0" xfId="65" applyFont="1" applyFill="1">
      <alignment vertical="center"/>
      <protection/>
    </xf>
    <xf numFmtId="0" fontId="4" fillId="0" borderId="0" xfId="65" applyFont="1" applyFill="1" applyAlignment="1">
      <alignment/>
      <protection/>
    </xf>
    <xf numFmtId="0" fontId="4" fillId="0" borderId="0" xfId="65" applyFont="1" applyFill="1" applyAlignment="1">
      <alignment horizontal="right"/>
      <protection/>
    </xf>
    <xf numFmtId="0" fontId="7" fillId="0" borderId="0" xfId="65" applyFont="1" applyFill="1">
      <alignment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176" fontId="4" fillId="0" borderId="10" xfId="65" applyNumberFormat="1" applyFont="1" applyFill="1" applyBorder="1" applyAlignment="1">
      <alignment horizontal="distributed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ont="1" applyFill="1" applyBorder="1">
      <alignment vertical="center"/>
      <protection/>
    </xf>
    <xf numFmtId="0" fontId="4" fillId="0" borderId="15" xfId="65" applyFont="1" applyFill="1" applyBorder="1" applyAlignment="1">
      <alignment horizontal="distributed" vertical="center"/>
      <protection/>
    </xf>
    <xf numFmtId="0" fontId="4" fillId="0" borderId="16" xfId="65" applyFont="1" applyFill="1" applyBorder="1">
      <alignment vertical="center"/>
      <protection/>
    </xf>
    <xf numFmtId="177" fontId="4" fillId="0" borderId="15" xfId="65" applyNumberFormat="1" applyFont="1" applyFill="1" applyBorder="1">
      <alignment vertical="center"/>
      <protection/>
    </xf>
    <xf numFmtId="177" fontId="4" fillId="0" borderId="17" xfId="65" applyNumberFormat="1" applyFont="1" applyFill="1" applyBorder="1">
      <alignment vertical="center"/>
      <protection/>
    </xf>
    <xf numFmtId="177" fontId="4" fillId="0" borderId="18" xfId="65" applyNumberFormat="1" applyFont="1" applyFill="1" applyBorder="1">
      <alignment vertical="center"/>
      <protection/>
    </xf>
    <xf numFmtId="179" fontId="4" fillId="0" borderId="18" xfId="65" applyNumberFormat="1" applyFont="1" applyFill="1" applyBorder="1">
      <alignment vertical="center"/>
      <protection/>
    </xf>
    <xf numFmtId="177" fontId="4" fillId="0" borderId="18" xfId="51" applyNumberFormat="1" applyFont="1" applyFill="1" applyBorder="1" applyAlignment="1">
      <alignment vertical="center"/>
    </xf>
    <xf numFmtId="179" fontId="4" fillId="0" borderId="16" xfId="65" applyNumberFormat="1" applyFont="1" applyFill="1" applyBorder="1" applyAlignment="1">
      <alignment horizontal="right" vertical="center"/>
      <protection/>
    </xf>
    <xf numFmtId="0" fontId="4" fillId="0" borderId="19" xfId="65" applyFont="1" applyFill="1" applyBorder="1">
      <alignment vertical="center"/>
      <protection/>
    </xf>
    <xf numFmtId="0" fontId="4" fillId="0" borderId="20" xfId="65" applyFont="1" applyFill="1" applyBorder="1" applyAlignment="1">
      <alignment horizontal="distributed" vertical="center"/>
      <protection/>
    </xf>
    <xf numFmtId="0" fontId="4" fillId="0" borderId="21" xfId="65" applyFont="1" applyFill="1" applyBorder="1">
      <alignment vertical="center"/>
      <protection/>
    </xf>
    <xf numFmtId="177" fontId="4" fillId="0" borderId="20" xfId="65" applyNumberFormat="1" applyFont="1" applyFill="1" applyBorder="1">
      <alignment vertical="center"/>
      <protection/>
    </xf>
    <xf numFmtId="177" fontId="4" fillId="0" borderId="22" xfId="65" applyNumberFormat="1" applyFont="1" applyFill="1" applyBorder="1">
      <alignment vertical="center"/>
      <protection/>
    </xf>
    <xf numFmtId="0" fontId="4" fillId="0" borderId="20" xfId="65" applyFont="1" applyFill="1" applyBorder="1" applyAlignment="1">
      <alignment horizontal="distributed" vertical="center" wrapText="1"/>
      <protection/>
    </xf>
    <xf numFmtId="0" fontId="4" fillId="0" borderId="20" xfId="65" applyFont="1" applyFill="1" applyBorder="1" applyAlignment="1">
      <alignment horizontal="distributed" vertical="center" wrapText="1" shrinkToFit="1"/>
      <protection/>
    </xf>
    <xf numFmtId="0" fontId="4" fillId="0" borderId="23" xfId="65" applyFont="1" applyFill="1" applyBorder="1">
      <alignment vertical="center"/>
      <protection/>
    </xf>
    <xf numFmtId="0" fontId="4" fillId="0" borderId="24" xfId="65" applyFont="1" applyFill="1" applyBorder="1" applyAlignment="1">
      <alignment horizontal="distributed" vertical="center"/>
      <protection/>
    </xf>
    <xf numFmtId="0" fontId="4" fillId="0" borderId="25" xfId="65" applyFont="1" applyFill="1" applyBorder="1">
      <alignment vertical="center"/>
      <protection/>
    </xf>
    <xf numFmtId="177" fontId="4" fillId="0" borderId="24" xfId="65" applyNumberFormat="1" applyFont="1" applyFill="1" applyBorder="1">
      <alignment vertical="center"/>
      <protection/>
    </xf>
    <xf numFmtId="0" fontId="4" fillId="0" borderId="26" xfId="65" applyFont="1" applyFill="1" applyBorder="1">
      <alignment vertical="center"/>
      <protection/>
    </xf>
    <xf numFmtId="0" fontId="4" fillId="0" borderId="27" xfId="65" applyFont="1" applyFill="1" applyBorder="1" applyAlignment="1">
      <alignment horizontal="center" vertical="center"/>
      <protection/>
    </xf>
    <xf numFmtId="0" fontId="4" fillId="0" borderId="28" xfId="65" applyFont="1" applyFill="1" applyBorder="1">
      <alignment vertical="center"/>
      <protection/>
    </xf>
    <xf numFmtId="177" fontId="4" fillId="0" borderId="27" xfId="65" applyNumberFormat="1" applyFont="1" applyFill="1" applyBorder="1">
      <alignment vertical="center"/>
      <protection/>
    </xf>
    <xf numFmtId="177" fontId="4" fillId="0" borderId="29" xfId="65" applyNumberFormat="1" applyFont="1" applyFill="1" applyBorder="1">
      <alignment vertical="center"/>
      <protection/>
    </xf>
    <xf numFmtId="179" fontId="4" fillId="0" borderId="29" xfId="65" applyNumberFormat="1" applyFont="1" applyFill="1" applyBorder="1">
      <alignment vertical="center"/>
      <protection/>
    </xf>
    <xf numFmtId="177" fontId="4" fillId="0" borderId="30" xfId="65" applyNumberFormat="1" applyFont="1" applyFill="1" applyBorder="1">
      <alignment vertical="center"/>
      <protection/>
    </xf>
    <xf numFmtId="179" fontId="4" fillId="0" borderId="28" xfId="65" applyNumberFormat="1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right"/>
      <protection/>
    </xf>
    <xf numFmtId="0" fontId="4" fillId="0" borderId="0" xfId="62" applyFont="1" applyFill="1">
      <alignment/>
      <protection/>
    </xf>
    <xf numFmtId="0" fontId="9" fillId="0" borderId="0" xfId="65" applyFont="1" applyFill="1">
      <alignment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15" xfId="65" applyFont="1" applyFill="1" applyBorder="1">
      <alignment vertical="center"/>
      <protection/>
    </xf>
    <xf numFmtId="179" fontId="4" fillId="0" borderId="31" xfId="65" applyNumberFormat="1" applyFont="1" applyFill="1" applyBorder="1">
      <alignment vertical="center"/>
      <protection/>
    </xf>
    <xf numFmtId="0" fontId="4" fillId="0" borderId="17" xfId="65" applyFont="1" applyFill="1" applyBorder="1">
      <alignment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0" fontId="4" fillId="0" borderId="20" xfId="65" applyFont="1" applyFill="1" applyBorder="1">
      <alignment vertical="center"/>
      <protection/>
    </xf>
    <xf numFmtId="0" fontId="4" fillId="0" borderId="22" xfId="65" applyFont="1" applyFill="1" applyBorder="1">
      <alignment vertical="center"/>
      <protection/>
    </xf>
    <xf numFmtId="0" fontId="4" fillId="0" borderId="32" xfId="65" applyFont="1" applyFill="1" applyBorder="1" applyAlignment="1">
      <alignment horizontal="distributed" vertical="center"/>
      <protection/>
    </xf>
    <xf numFmtId="0" fontId="4" fillId="0" borderId="33" xfId="65" applyFont="1" applyFill="1" applyBorder="1">
      <alignment vertical="center"/>
      <protection/>
    </xf>
    <xf numFmtId="0" fontId="4" fillId="0" borderId="32" xfId="65" applyFont="1" applyFill="1" applyBorder="1">
      <alignment vertical="center"/>
      <protection/>
    </xf>
    <xf numFmtId="0" fontId="4" fillId="0" borderId="34" xfId="65" applyFont="1" applyFill="1" applyBorder="1">
      <alignment vertical="center"/>
      <protection/>
    </xf>
    <xf numFmtId="0" fontId="10" fillId="0" borderId="0" xfId="65" applyFont="1" applyFill="1">
      <alignment vertical="center"/>
      <protection/>
    </xf>
    <xf numFmtId="0" fontId="4" fillId="0" borderId="27" xfId="65" applyFont="1" applyFill="1" applyBorder="1">
      <alignment vertical="center"/>
      <protection/>
    </xf>
    <xf numFmtId="177" fontId="4" fillId="0" borderId="29" xfId="51" applyNumberFormat="1" applyFont="1" applyFill="1" applyBorder="1" applyAlignment="1">
      <alignment vertical="center"/>
    </xf>
    <xf numFmtId="0" fontId="4" fillId="0" borderId="0" xfId="65" applyFont="1" applyFill="1" applyBorder="1">
      <alignment vertical="center"/>
      <protection/>
    </xf>
    <xf numFmtId="0" fontId="4" fillId="0" borderId="0" xfId="65" applyFont="1" applyFill="1" applyAlignment="1">
      <alignment horizontal="right" vertical="center"/>
      <protection/>
    </xf>
    <xf numFmtId="0" fontId="4" fillId="0" borderId="35" xfId="65" applyFont="1" applyFill="1" applyBorder="1">
      <alignment vertical="center"/>
      <protection/>
    </xf>
    <xf numFmtId="0" fontId="4" fillId="0" borderId="36" xfId="65" applyFont="1" applyFill="1" applyBorder="1" applyAlignment="1">
      <alignment horizontal="distributed" vertical="center"/>
      <protection/>
    </xf>
    <xf numFmtId="0" fontId="4" fillId="0" borderId="37" xfId="65" applyFont="1" applyFill="1" applyBorder="1">
      <alignment vertical="center"/>
      <protection/>
    </xf>
    <xf numFmtId="0" fontId="4" fillId="0" borderId="36" xfId="65" applyFont="1" applyFill="1" applyBorder="1">
      <alignment vertical="center"/>
      <protection/>
    </xf>
    <xf numFmtId="177" fontId="4" fillId="0" borderId="38" xfId="65" applyNumberFormat="1" applyFont="1" applyFill="1" applyBorder="1">
      <alignment vertical="center"/>
      <protection/>
    </xf>
    <xf numFmtId="179" fontId="4" fillId="0" borderId="38" xfId="65" applyNumberFormat="1" applyFont="1" applyFill="1" applyBorder="1">
      <alignment vertical="center"/>
      <protection/>
    </xf>
    <xf numFmtId="179" fontId="4" fillId="0" borderId="37" xfId="65" applyNumberFormat="1" applyFont="1" applyFill="1" applyBorder="1" applyAlignment="1">
      <alignment horizontal="right" vertical="center"/>
      <protection/>
    </xf>
    <xf numFmtId="0" fontId="4" fillId="0" borderId="39" xfId="65" applyFont="1" applyFill="1" applyBorder="1">
      <alignment vertical="center"/>
      <protection/>
    </xf>
    <xf numFmtId="0" fontId="4" fillId="0" borderId="40" xfId="65" applyFont="1" applyFill="1" applyBorder="1" applyAlignment="1">
      <alignment horizontal="distributed" vertical="center"/>
      <protection/>
    </xf>
    <xf numFmtId="0" fontId="4" fillId="0" borderId="41" xfId="65" applyFont="1" applyFill="1" applyBorder="1">
      <alignment vertical="center"/>
      <protection/>
    </xf>
    <xf numFmtId="0" fontId="4" fillId="0" borderId="42" xfId="65" applyFont="1" applyFill="1" applyBorder="1">
      <alignment vertical="center"/>
      <protection/>
    </xf>
    <xf numFmtId="0" fontId="4" fillId="0" borderId="43" xfId="65" applyFont="1" applyFill="1" applyBorder="1" applyAlignment="1">
      <alignment horizontal="distributed" vertical="center"/>
      <protection/>
    </xf>
    <xf numFmtId="0" fontId="4" fillId="0" borderId="44" xfId="65" applyFont="1" applyFill="1" applyBorder="1">
      <alignment vertical="center"/>
      <protection/>
    </xf>
    <xf numFmtId="0" fontId="4" fillId="0" borderId="45" xfId="65" applyFont="1" applyFill="1" applyBorder="1" applyAlignment="1">
      <alignment horizontal="center" vertical="center"/>
      <protection/>
    </xf>
    <xf numFmtId="178" fontId="4" fillId="0" borderId="18" xfId="65" applyNumberFormat="1" applyFont="1" applyFill="1" applyBorder="1">
      <alignment vertical="center"/>
      <protection/>
    </xf>
    <xf numFmtId="176" fontId="4" fillId="0" borderId="17" xfId="65" applyNumberFormat="1" applyFont="1" applyFill="1" applyBorder="1">
      <alignment vertical="center"/>
      <protection/>
    </xf>
    <xf numFmtId="0" fontId="4" fillId="0" borderId="46" xfId="65" applyFont="1" applyFill="1" applyBorder="1">
      <alignment vertical="center"/>
      <protection/>
    </xf>
    <xf numFmtId="0" fontId="4" fillId="0" borderId="47" xfId="65" applyFont="1" applyFill="1" applyBorder="1">
      <alignment vertical="center"/>
      <protection/>
    </xf>
    <xf numFmtId="0" fontId="4" fillId="0" borderId="48" xfId="65" applyFont="1" applyFill="1" applyBorder="1">
      <alignment vertical="center"/>
      <protection/>
    </xf>
    <xf numFmtId="0" fontId="4" fillId="0" borderId="49" xfId="65" applyFont="1" applyFill="1" applyBorder="1">
      <alignment vertical="center"/>
      <protection/>
    </xf>
    <xf numFmtId="0" fontId="10" fillId="0" borderId="50" xfId="62" applyFont="1" applyFill="1" applyBorder="1">
      <alignment/>
      <protection/>
    </xf>
    <xf numFmtId="178" fontId="4" fillId="0" borderId="29" xfId="65" applyNumberFormat="1" applyFont="1" applyFill="1" applyBorder="1">
      <alignment vertical="center"/>
      <protection/>
    </xf>
    <xf numFmtId="176" fontId="4" fillId="0" borderId="30" xfId="65" applyNumberFormat="1" applyFont="1" applyFill="1" applyBorder="1">
      <alignment vertical="center"/>
      <protection/>
    </xf>
    <xf numFmtId="176" fontId="7" fillId="0" borderId="0" xfId="65" applyNumberFormat="1" applyFont="1" applyFill="1">
      <alignment vertical="center"/>
      <protection/>
    </xf>
    <xf numFmtId="0" fontId="10" fillId="0" borderId="0" xfId="62" applyFont="1" applyFill="1">
      <alignment/>
      <protection/>
    </xf>
    <xf numFmtId="0" fontId="4" fillId="0" borderId="51" xfId="65" applyFont="1" applyFill="1" applyBorder="1">
      <alignment vertical="center"/>
      <protection/>
    </xf>
    <xf numFmtId="0" fontId="4" fillId="0" borderId="52" xfId="65" applyFont="1" applyFill="1" applyBorder="1">
      <alignment vertical="center"/>
      <protection/>
    </xf>
    <xf numFmtId="0" fontId="4" fillId="0" borderId="53" xfId="65" applyFont="1" applyFill="1" applyBorder="1">
      <alignment vertical="center"/>
      <protection/>
    </xf>
    <xf numFmtId="178" fontId="4" fillId="0" borderId="54" xfId="65" applyNumberFormat="1" applyFont="1" applyFill="1" applyBorder="1">
      <alignment vertical="center"/>
      <protection/>
    </xf>
    <xf numFmtId="176" fontId="4" fillId="0" borderId="55" xfId="65" applyNumberFormat="1" applyFont="1" applyFill="1" applyBorder="1">
      <alignment vertical="center"/>
      <protection/>
    </xf>
    <xf numFmtId="177" fontId="4" fillId="0" borderId="54" xfId="65" applyNumberFormat="1" applyFont="1" applyFill="1" applyBorder="1">
      <alignment vertical="center"/>
      <protection/>
    </xf>
    <xf numFmtId="179" fontId="4" fillId="0" borderId="52" xfId="65" applyNumberFormat="1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176" fontId="4" fillId="0" borderId="0" xfId="65" applyNumberFormat="1" applyFont="1" applyFill="1" applyBorder="1">
      <alignment vertical="center"/>
      <protection/>
    </xf>
    <xf numFmtId="180" fontId="4" fillId="0" borderId="0" xfId="65" applyNumberFormat="1" applyFont="1" applyFill="1" applyBorder="1">
      <alignment vertical="center"/>
      <protection/>
    </xf>
    <xf numFmtId="0" fontId="7" fillId="0" borderId="0" xfId="65" applyFont="1" applyFill="1" applyBorder="1">
      <alignment vertical="center"/>
      <protection/>
    </xf>
    <xf numFmtId="0" fontId="4" fillId="0" borderId="56" xfId="65" applyFont="1" applyFill="1" applyBorder="1" applyAlignment="1">
      <alignment horizontal="center" vertical="center"/>
      <protection/>
    </xf>
    <xf numFmtId="178" fontId="4" fillId="0" borderId="57" xfId="65" applyNumberFormat="1" applyFont="1" applyFill="1" applyBorder="1">
      <alignment vertical="center"/>
      <protection/>
    </xf>
    <xf numFmtId="0" fontId="4" fillId="0" borderId="58" xfId="65" applyFont="1" applyFill="1" applyBorder="1" applyAlignment="1">
      <alignment horizontal="center" vertical="center"/>
      <protection/>
    </xf>
    <xf numFmtId="0" fontId="4" fillId="0" borderId="58" xfId="65" applyFont="1" applyFill="1" applyBorder="1">
      <alignment vertical="center"/>
      <protection/>
    </xf>
    <xf numFmtId="178" fontId="4" fillId="0" borderId="38" xfId="65" applyNumberFormat="1" applyFont="1" applyFill="1" applyBorder="1">
      <alignment vertical="center"/>
      <protection/>
    </xf>
    <xf numFmtId="176" fontId="4" fillId="0" borderId="35" xfId="65" applyNumberFormat="1" applyFont="1" applyFill="1" applyBorder="1">
      <alignment vertical="center"/>
      <protection/>
    </xf>
    <xf numFmtId="0" fontId="4" fillId="0" borderId="26" xfId="65" applyFont="1" applyFill="1" applyBorder="1" applyAlignment="1">
      <alignment horizontal="center" vertical="center"/>
      <protection/>
    </xf>
    <xf numFmtId="0" fontId="4" fillId="0" borderId="27" xfId="65" applyFont="1" applyFill="1" applyBorder="1" applyAlignment="1">
      <alignment horizontal="distributed" vertical="center"/>
      <protection/>
    </xf>
    <xf numFmtId="0" fontId="4" fillId="0" borderId="53" xfId="65" applyFont="1" applyFill="1" applyBorder="1" applyAlignment="1">
      <alignment horizontal="distributed" vertical="center"/>
      <protection/>
    </xf>
    <xf numFmtId="0" fontId="11" fillId="0" borderId="0" xfId="65" applyFont="1" applyFill="1">
      <alignment vertical="center"/>
      <protection/>
    </xf>
    <xf numFmtId="0" fontId="12" fillId="0" borderId="0" xfId="65" applyFont="1" applyFill="1">
      <alignment vertical="center"/>
      <protection/>
    </xf>
    <xf numFmtId="0" fontId="12" fillId="0" borderId="0" xfId="65" applyFont="1" applyFill="1" applyBorder="1">
      <alignment vertical="center"/>
      <protection/>
    </xf>
    <xf numFmtId="0" fontId="12" fillId="0" borderId="0" xfId="65" applyFont="1" applyFill="1" applyAlignment="1">
      <alignment horizontal="right"/>
      <protection/>
    </xf>
    <xf numFmtId="0" fontId="13" fillId="0" borderId="59" xfId="65" applyFont="1" applyFill="1" applyBorder="1">
      <alignment vertical="center"/>
      <protection/>
    </xf>
    <xf numFmtId="0" fontId="12" fillId="0" borderId="60" xfId="65" applyFont="1" applyFill="1" applyBorder="1">
      <alignment vertical="center"/>
      <protection/>
    </xf>
    <xf numFmtId="0" fontId="12" fillId="0" borderId="60" xfId="65" applyNumberFormat="1" applyFont="1" applyFill="1" applyBorder="1" applyAlignment="1">
      <alignment horizontal="center" vertical="center"/>
      <protection/>
    </xf>
    <xf numFmtId="0" fontId="12" fillId="0" borderId="60" xfId="65" applyFont="1" applyFill="1" applyBorder="1" applyAlignment="1">
      <alignment horizontal="center" vertical="center"/>
      <protection/>
    </xf>
    <xf numFmtId="181" fontId="12" fillId="0" borderId="60" xfId="65" applyNumberFormat="1" applyFont="1" applyFill="1" applyBorder="1" applyAlignment="1">
      <alignment horizontal="left" vertical="center"/>
      <protection/>
    </xf>
    <xf numFmtId="0" fontId="12" fillId="0" borderId="61" xfId="65" applyFont="1" applyFill="1" applyBorder="1">
      <alignment vertical="center"/>
      <protection/>
    </xf>
    <xf numFmtId="0" fontId="12" fillId="0" borderId="62" xfId="65" applyFont="1" applyFill="1" applyBorder="1" applyAlignment="1">
      <alignment horizontal="center" vertical="center"/>
      <protection/>
    </xf>
    <xf numFmtId="0" fontId="12" fillId="0" borderId="63" xfId="65" applyFont="1" applyFill="1" applyBorder="1" applyAlignment="1">
      <alignment horizontal="center" vertical="center"/>
      <protection/>
    </xf>
    <xf numFmtId="0" fontId="12" fillId="0" borderId="63" xfId="65" applyFont="1" applyFill="1" applyBorder="1" applyAlignment="1" applyProtection="1">
      <alignment horizontal="center"/>
      <protection/>
    </xf>
    <xf numFmtId="0" fontId="12" fillId="0" borderId="57" xfId="65" applyNumberFormat="1" applyFont="1" applyFill="1" applyBorder="1" applyAlignment="1">
      <alignment horizontal="left" vertical="center"/>
      <protection/>
    </xf>
    <xf numFmtId="0" fontId="12" fillId="0" borderId="64" xfId="65" applyFont="1" applyFill="1" applyBorder="1" applyAlignment="1">
      <alignment horizontal="center" vertical="center"/>
      <protection/>
    </xf>
    <xf numFmtId="0" fontId="12" fillId="0" borderId="65" xfId="65" applyFont="1" applyFill="1" applyBorder="1">
      <alignment vertical="center"/>
      <protection/>
    </xf>
    <xf numFmtId="0" fontId="12" fillId="0" borderId="66" xfId="65" applyFont="1" applyFill="1" applyBorder="1" applyAlignment="1">
      <alignment vertical="center" shrinkToFit="1"/>
      <protection/>
    </xf>
    <xf numFmtId="0" fontId="12" fillId="0" borderId="66" xfId="65" applyFont="1" applyFill="1" applyBorder="1" applyAlignment="1" applyProtection="1">
      <alignment horizontal="left"/>
      <protection/>
    </xf>
    <xf numFmtId="0" fontId="12" fillId="0" borderId="66" xfId="65" applyFont="1" applyFill="1" applyBorder="1" applyAlignment="1" applyProtection="1">
      <alignment horizontal="right"/>
      <protection/>
    </xf>
    <xf numFmtId="0" fontId="12" fillId="0" borderId="66" xfId="65" applyFont="1" applyFill="1" applyBorder="1" applyAlignment="1" applyProtection="1">
      <alignment horizontal="left" shrinkToFit="1"/>
      <protection/>
    </xf>
    <xf numFmtId="0" fontId="12" fillId="0" borderId="67" xfId="65" applyFont="1" applyFill="1" applyBorder="1">
      <alignment vertical="center"/>
      <protection/>
    </xf>
    <xf numFmtId="178" fontId="12" fillId="0" borderId="62" xfId="65" applyNumberFormat="1" applyFont="1" applyFill="1" applyBorder="1">
      <alignment vertical="center"/>
      <protection/>
    </xf>
    <xf numFmtId="178" fontId="12" fillId="0" borderId="63" xfId="65" applyNumberFormat="1" applyFont="1" applyFill="1" applyBorder="1">
      <alignment vertical="center"/>
      <protection/>
    </xf>
    <xf numFmtId="177" fontId="12" fillId="0" borderId="63" xfId="65" applyNumberFormat="1" applyFont="1" applyFill="1" applyBorder="1">
      <alignment vertical="center"/>
      <protection/>
    </xf>
    <xf numFmtId="179" fontId="12" fillId="0" borderId="63" xfId="65" applyNumberFormat="1" applyFont="1" applyFill="1" applyBorder="1" applyAlignment="1">
      <alignment horizontal="right" vertical="center"/>
      <protection/>
    </xf>
    <xf numFmtId="178" fontId="12" fillId="0" borderId="57" xfId="65" applyNumberFormat="1" applyFont="1" applyFill="1" applyBorder="1">
      <alignment vertical="center"/>
      <protection/>
    </xf>
    <xf numFmtId="0" fontId="12" fillId="0" borderId="64" xfId="65" applyFont="1" applyFill="1" applyBorder="1">
      <alignment vertical="center"/>
      <protection/>
    </xf>
    <xf numFmtId="178" fontId="12" fillId="0" borderId="68" xfId="65" applyNumberFormat="1" applyFont="1" applyFill="1" applyBorder="1">
      <alignment vertical="center"/>
      <protection/>
    </xf>
    <xf numFmtId="178" fontId="12" fillId="0" borderId="69" xfId="65" applyNumberFormat="1" applyFont="1" applyFill="1" applyBorder="1">
      <alignment vertical="center"/>
      <protection/>
    </xf>
    <xf numFmtId="177" fontId="12" fillId="0" borderId="69" xfId="65" applyNumberFormat="1" applyFont="1" applyFill="1" applyBorder="1">
      <alignment vertical="center"/>
      <protection/>
    </xf>
    <xf numFmtId="179" fontId="12" fillId="0" borderId="69" xfId="65" applyNumberFormat="1" applyFont="1" applyFill="1" applyBorder="1" applyAlignment="1">
      <alignment horizontal="right" vertical="center"/>
      <protection/>
    </xf>
    <xf numFmtId="178" fontId="12" fillId="0" borderId="70" xfId="65" applyNumberFormat="1" applyFont="1" applyFill="1" applyBorder="1">
      <alignment vertical="center"/>
      <protection/>
    </xf>
    <xf numFmtId="0" fontId="12" fillId="0" borderId="71" xfId="65" applyFont="1" applyFill="1" applyBorder="1">
      <alignment vertical="center"/>
      <protection/>
    </xf>
    <xf numFmtId="178" fontId="12" fillId="0" borderId="63" xfId="65" applyNumberFormat="1" applyFont="1" applyFill="1" applyBorder="1" applyAlignment="1">
      <alignment vertical="center" shrinkToFit="1"/>
      <protection/>
    </xf>
    <xf numFmtId="178" fontId="12" fillId="0" borderId="72" xfId="65" applyNumberFormat="1" applyFont="1" applyFill="1" applyBorder="1">
      <alignment vertical="center"/>
      <protection/>
    </xf>
    <xf numFmtId="178" fontId="12" fillId="0" borderId="73" xfId="65" applyNumberFormat="1" applyFont="1" applyFill="1" applyBorder="1">
      <alignment vertical="center"/>
      <protection/>
    </xf>
    <xf numFmtId="177" fontId="12" fillId="0" borderId="73" xfId="65" applyNumberFormat="1" applyFont="1" applyFill="1" applyBorder="1">
      <alignment vertical="center"/>
      <protection/>
    </xf>
    <xf numFmtId="179" fontId="12" fillId="0" borderId="73" xfId="65" applyNumberFormat="1" applyFont="1" applyFill="1" applyBorder="1" applyAlignment="1">
      <alignment horizontal="right" vertical="center"/>
      <protection/>
    </xf>
    <xf numFmtId="178" fontId="12" fillId="0" borderId="74" xfId="65" applyNumberFormat="1" applyFont="1" applyFill="1" applyBorder="1">
      <alignment vertical="center"/>
      <protection/>
    </xf>
    <xf numFmtId="0" fontId="12" fillId="0" borderId="75" xfId="65" applyFont="1" applyFill="1" applyBorder="1">
      <alignment vertical="center"/>
      <protection/>
    </xf>
    <xf numFmtId="178" fontId="12" fillId="0" borderId="76" xfId="65" applyNumberFormat="1" applyFont="1" applyFill="1" applyBorder="1">
      <alignment vertical="center"/>
      <protection/>
    </xf>
    <xf numFmtId="0" fontId="12" fillId="0" borderId="77" xfId="65" applyFont="1" applyFill="1" applyBorder="1">
      <alignment vertical="center"/>
      <protection/>
    </xf>
    <xf numFmtId="0" fontId="12" fillId="0" borderId="0" xfId="65" applyFont="1" applyFill="1" applyAlignment="1">
      <alignment vertical="center"/>
      <protection/>
    </xf>
    <xf numFmtId="180" fontId="4" fillId="0" borderId="18" xfId="65" applyNumberFormat="1" applyFont="1" applyFill="1" applyBorder="1">
      <alignment vertical="center"/>
      <protection/>
    </xf>
    <xf numFmtId="180" fontId="4" fillId="0" borderId="29" xfId="65" applyNumberFormat="1" applyFont="1" applyFill="1" applyBorder="1">
      <alignment vertical="center"/>
      <protection/>
    </xf>
    <xf numFmtId="177" fontId="4" fillId="0" borderId="57" xfId="65" applyNumberFormat="1" applyFont="1" applyFill="1" applyBorder="1">
      <alignment vertical="center"/>
      <protection/>
    </xf>
    <xf numFmtId="179" fontId="4" fillId="0" borderId="57" xfId="65" applyNumberFormat="1" applyFont="1" applyFill="1" applyBorder="1">
      <alignment vertical="center"/>
      <protection/>
    </xf>
    <xf numFmtId="177" fontId="4" fillId="0" borderId="50" xfId="65" applyNumberFormat="1" applyFont="1" applyFill="1" applyBorder="1">
      <alignment vertical="center"/>
      <protection/>
    </xf>
    <xf numFmtId="180" fontId="4" fillId="0" borderId="57" xfId="65" applyNumberFormat="1" applyFont="1" applyFill="1" applyBorder="1">
      <alignment vertical="center"/>
      <protection/>
    </xf>
    <xf numFmtId="177" fontId="4" fillId="0" borderId="34" xfId="65" applyNumberFormat="1" applyFont="1" applyFill="1" applyBorder="1">
      <alignment vertical="center"/>
      <protection/>
    </xf>
    <xf numFmtId="177" fontId="4" fillId="0" borderId="57" xfId="51" applyNumberFormat="1" applyFont="1" applyFill="1" applyBorder="1" applyAlignment="1">
      <alignment vertical="center"/>
    </xf>
    <xf numFmtId="179" fontId="4" fillId="0" borderId="78" xfId="65" applyNumberFormat="1" applyFont="1" applyFill="1" applyBorder="1" applyAlignment="1">
      <alignment horizontal="right" vertical="center"/>
      <protection/>
    </xf>
    <xf numFmtId="179" fontId="4" fillId="0" borderId="63" xfId="65" applyNumberFormat="1" applyFont="1" applyFill="1" applyBorder="1">
      <alignment vertical="center"/>
      <protection/>
    </xf>
    <xf numFmtId="0" fontId="4" fillId="0" borderId="50" xfId="65" applyFont="1" applyFill="1" applyBorder="1">
      <alignment vertical="center"/>
      <protection/>
    </xf>
    <xf numFmtId="176" fontId="4" fillId="0" borderId="50" xfId="65" applyNumberFormat="1" applyFont="1" applyFill="1" applyBorder="1">
      <alignment vertical="center"/>
      <protection/>
    </xf>
    <xf numFmtId="38" fontId="46" fillId="0" borderId="0" xfId="49" applyFont="1" applyAlignment="1">
      <alignment vertical="center"/>
    </xf>
    <xf numFmtId="38" fontId="46" fillId="0" borderId="50" xfId="49" applyFont="1" applyBorder="1" applyAlignment="1">
      <alignment vertical="center"/>
    </xf>
    <xf numFmtId="38" fontId="46" fillId="0" borderId="79" xfId="49" applyFont="1" applyBorder="1" applyAlignment="1">
      <alignment vertical="center"/>
    </xf>
    <xf numFmtId="38" fontId="46" fillId="0" borderId="80" xfId="49" applyFont="1" applyBorder="1" applyAlignment="1">
      <alignment vertical="center"/>
    </xf>
    <xf numFmtId="38" fontId="46" fillId="0" borderId="81" xfId="49" applyFont="1" applyBorder="1" applyAlignment="1">
      <alignment vertical="center"/>
    </xf>
    <xf numFmtId="38" fontId="46" fillId="0" borderId="0" xfId="49" applyFont="1" applyBorder="1" applyAlignment="1">
      <alignment vertical="center"/>
    </xf>
    <xf numFmtId="38" fontId="46" fillId="0" borderId="82" xfId="49" applyFont="1" applyBorder="1" applyAlignment="1">
      <alignment vertical="center"/>
    </xf>
    <xf numFmtId="177" fontId="12" fillId="0" borderId="83" xfId="65" applyNumberFormat="1" applyFont="1" applyFill="1" applyBorder="1">
      <alignment vertical="center"/>
      <protection/>
    </xf>
    <xf numFmtId="179" fontId="12" fillId="0" borderId="83" xfId="65" applyNumberFormat="1" applyFont="1" applyFill="1" applyBorder="1" applyAlignment="1">
      <alignment horizontal="right" vertical="center"/>
      <protection/>
    </xf>
    <xf numFmtId="38" fontId="12" fillId="0" borderId="83" xfId="49" applyFont="1" applyFill="1" applyBorder="1" applyAlignment="1">
      <alignment vertical="center"/>
    </xf>
    <xf numFmtId="178" fontId="12" fillId="0" borderId="83" xfId="65" applyNumberFormat="1" applyFont="1" applyFill="1" applyBorder="1">
      <alignment vertical="center"/>
      <protection/>
    </xf>
    <xf numFmtId="178" fontId="4" fillId="0" borderId="84" xfId="65" applyNumberFormat="1" applyFont="1" applyFill="1" applyBorder="1">
      <alignment vertical="center"/>
      <protection/>
    </xf>
    <xf numFmtId="176" fontId="4" fillId="0" borderId="85" xfId="65" applyNumberFormat="1" applyFont="1" applyFill="1" applyBorder="1">
      <alignment vertical="center"/>
      <protection/>
    </xf>
    <xf numFmtId="177" fontId="4" fillId="0" borderId="84" xfId="65" applyNumberFormat="1" applyFont="1" applyFill="1" applyBorder="1">
      <alignment vertical="center"/>
      <protection/>
    </xf>
    <xf numFmtId="179" fontId="4" fillId="0" borderId="86" xfId="65" applyNumberFormat="1" applyFont="1" applyFill="1" applyBorder="1" applyAlignment="1">
      <alignment horizontal="right" vertical="center"/>
      <protection/>
    </xf>
    <xf numFmtId="0" fontId="4" fillId="0" borderId="87" xfId="65" applyFont="1" applyFill="1" applyBorder="1">
      <alignment vertical="center"/>
      <protection/>
    </xf>
    <xf numFmtId="177" fontId="4" fillId="0" borderId="88" xfId="65" applyNumberFormat="1" applyFont="1" applyFill="1" applyBorder="1">
      <alignment vertical="center"/>
      <protection/>
    </xf>
    <xf numFmtId="179" fontId="4" fillId="0" borderId="88" xfId="65" applyNumberFormat="1" applyFont="1" applyFill="1" applyBorder="1">
      <alignment vertical="center"/>
      <protection/>
    </xf>
    <xf numFmtId="0" fontId="4" fillId="0" borderId="89" xfId="65" applyFont="1" applyFill="1" applyBorder="1">
      <alignment vertical="center"/>
      <protection/>
    </xf>
    <xf numFmtId="179" fontId="4" fillId="0" borderId="90" xfId="65" applyNumberFormat="1" applyFont="1" applyFill="1" applyBorder="1" applyAlignment="1">
      <alignment horizontal="right" vertical="center"/>
      <protection/>
    </xf>
    <xf numFmtId="179" fontId="4" fillId="0" borderId="91" xfId="65" applyNumberFormat="1" applyFont="1" applyFill="1" applyBorder="1">
      <alignment vertical="center"/>
      <protection/>
    </xf>
    <xf numFmtId="0" fontId="4" fillId="0" borderId="30" xfId="65" applyFont="1" applyFill="1" applyBorder="1">
      <alignment vertical="center"/>
      <protection/>
    </xf>
    <xf numFmtId="38" fontId="46" fillId="0" borderId="83" xfId="49" applyFont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178" fontId="12" fillId="0" borderId="11" xfId="65" applyNumberFormat="1" applyFont="1" applyFill="1" applyBorder="1">
      <alignment vertical="center"/>
      <protection/>
    </xf>
    <xf numFmtId="177" fontId="12" fillId="0" borderId="11" xfId="65" applyNumberFormat="1" applyFont="1" applyFill="1" applyBorder="1">
      <alignment vertical="center"/>
      <protection/>
    </xf>
    <xf numFmtId="179" fontId="12" fillId="0" borderId="11" xfId="65" applyNumberFormat="1" applyFont="1" applyFill="1" applyBorder="1" applyAlignment="1">
      <alignment horizontal="right" vertical="center"/>
      <protection/>
    </xf>
    <xf numFmtId="178" fontId="12" fillId="0" borderId="13" xfId="65" applyNumberFormat="1" applyFont="1" applyFill="1" applyBorder="1">
      <alignment vertical="center"/>
      <protection/>
    </xf>
    <xf numFmtId="179" fontId="4" fillId="0" borderId="16" xfId="65" applyNumberFormat="1" applyFont="1" applyFill="1" applyBorder="1" applyAlignment="1">
      <alignment horizontal="right" vertical="center" shrinkToFit="1"/>
      <protection/>
    </xf>
    <xf numFmtId="0" fontId="4" fillId="0" borderId="92" xfId="65" applyFont="1" applyFill="1" applyBorder="1" applyAlignment="1">
      <alignment horizontal="center" vertical="center"/>
      <protection/>
    </xf>
    <xf numFmtId="0" fontId="4" fillId="0" borderId="93" xfId="65" applyFont="1" applyFill="1" applyBorder="1" applyAlignment="1">
      <alignment horizontal="center" vertical="center"/>
      <protection/>
    </xf>
    <xf numFmtId="0" fontId="4" fillId="0" borderId="94" xfId="65" applyFont="1" applyFill="1" applyBorder="1" applyAlignment="1">
      <alignment horizontal="center" vertical="center"/>
      <protection/>
    </xf>
    <xf numFmtId="0" fontId="4" fillId="0" borderId="95" xfId="65" applyFont="1" applyFill="1" applyBorder="1" applyAlignment="1">
      <alignment horizontal="center" vertical="center"/>
      <protection/>
    </xf>
    <xf numFmtId="0" fontId="4" fillId="0" borderId="96" xfId="65" applyFont="1" applyFill="1" applyBorder="1" applyAlignment="1">
      <alignment horizontal="center" vertical="center"/>
      <protection/>
    </xf>
    <xf numFmtId="0" fontId="4" fillId="0" borderId="86" xfId="65" applyFont="1" applyFill="1" applyBorder="1" applyAlignment="1">
      <alignment horizontal="center" vertical="center"/>
      <protection/>
    </xf>
    <xf numFmtId="176" fontId="4" fillId="0" borderId="97" xfId="65" applyNumberFormat="1" applyFont="1" applyFill="1" applyBorder="1" applyAlignment="1">
      <alignment horizontal="center" vertical="center" shrinkToFit="1"/>
      <protection/>
    </xf>
    <xf numFmtId="176" fontId="4" fillId="0" borderId="98" xfId="65" applyNumberFormat="1" applyFont="1" applyFill="1" applyBorder="1" applyAlignment="1">
      <alignment horizontal="center" vertical="center" shrinkToFit="1"/>
      <protection/>
    </xf>
    <xf numFmtId="176" fontId="4" fillId="0" borderId="99" xfId="65" applyNumberFormat="1" applyFont="1" applyFill="1" applyBorder="1" applyAlignment="1">
      <alignment horizontal="center" vertical="center"/>
      <protection/>
    </xf>
    <xf numFmtId="0" fontId="3" fillId="0" borderId="97" xfId="62" applyFill="1" applyBorder="1" applyAlignment="1">
      <alignment horizontal="center" vertical="center"/>
      <protection/>
    </xf>
    <xf numFmtId="0" fontId="3" fillId="0" borderId="100" xfId="62" applyFill="1" applyBorder="1" applyAlignment="1">
      <alignment horizontal="center" vertical="center"/>
      <protection/>
    </xf>
    <xf numFmtId="0" fontId="4" fillId="0" borderId="93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101" xfId="65" applyFont="1" applyFill="1" applyBorder="1" applyAlignment="1">
      <alignment horizontal="center" vertical="distributed" textRotation="255" indent="4"/>
      <protection/>
    </xf>
    <xf numFmtId="0" fontId="4" fillId="0" borderId="62" xfId="65" applyFont="1" applyFill="1" applyBorder="1" applyAlignment="1">
      <alignment horizontal="center" vertical="distributed" textRotation="255" indent="4"/>
      <protection/>
    </xf>
    <xf numFmtId="0" fontId="4" fillId="0" borderId="102" xfId="65" applyFont="1" applyFill="1" applyBorder="1" applyAlignment="1">
      <alignment horizontal="center" vertical="distributed" textRotation="255" indent="4"/>
      <protection/>
    </xf>
    <xf numFmtId="0" fontId="4" fillId="0" borderId="62" xfId="65" applyFont="1" applyFill="1" applyBorder="1" applyAlignment="1">
      <alignment horizontal="center" vertical="distributed" textRotation="255" indent="2" shrinkToFit="1"/>
      <protection/>
    </xf>
    <xf numFmtId="0" fontId="4" fillId="0" borderId="103" xfId="65" applyFont="1" applyFill="1" applyBorder="1" applyAlignment="1">
      <alignment horizontal="center" vertical="distributed" textRotation="255" indent="2" shrinkToFit="1"/>
      <protection/>
    </xf>
    <xf numFmtId="0" fontId="4" fillId="0" borderId="101" xfId="65" applyFont="1" applyFill="1" applyBorder="1" applyAlignment="1">
      <alignment horizontal="center" vertical="distributed" textRotation="255" indent="1" shrinkToFit="1"/>
      <protection/>
    </xf>
    <xf numFmtId="0" fontId="4" fillId="0" borderId="62" xfId="65" applyFont="1" applyFill="1" applyBorder="1" applyAlignment="1">
      <alignment horizontal="center" vertical="distributed" textRotation="255" indent="1" shrinkToFit="1"/>
      <protection/>
    </xf>
    <xf numFmtId="0" fontId="4" fillId="0" borderId="103" xfId="65" applyFont="1" applyFill="1" applyBorder="1" applyAlignment="1">
      <alignment horizontal="center" vertical="distributed" textRotation="255" indent="1" shrinkToFit="1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4" fillId="0" borderId="20" xfId="65" applyFont="1" applyFill="1" applyBorder="1" applyAlignment="1">
      <alignment horizontal="distributed" vertical="center"/>
      <protection/>
    </xf>
    <xf numFmtId="0" fontId="4" fillId="0" borderId="15" xfId="65" applyFont="1" applyFill="1" applyBorder="1" applyAlignment="1">
      <alignment horizontal="distributed" vertical="center"/>
      <protection/>
    </xf>
    <xf numFmtId="0" fontId="4" fillId="0" borderId="104" xfId="65" applyFont="1" applyFill="1" applyBorder="1" applyAlignment="1">
      <alignment horizontal="distributed" vertical="center"/>
      <protection/>
    </xf>
    <xf numFmtId="0" fontId="4" fillId="0" borderId="32" xfId="65" applyFont="1" applyFill="1" applyBorder="1" applyAlignment="1">
      <alignment horizontal="distributed" vertical="center"/>
      <protection/>
    </xf>
    <xf numFmtId="0" fontId="4" fillId="0" borderId="105" xfId="65" applyFont="1" applyFill="1" applyBorder="1" applyAlignment="1">
      <alignment horizontal="center" vertical="distributed" textRotation="255" indent="2"/>
      <protection/>
    </xf>
    <xf numFmtId="0" fontId="4" fillId="0" borderId="106" xfId="65" applyFont="1" applyFill="1" applyBorder="1" applyAlignment="1">
      <alignment horizontal="center" vertical="distributed" textRotation="255" indent="2"/>
      <protection/>
    </xf>
    <xf numFmtId="0" fontId="4" fillId="0" borderId="107" xfId="65" applyFont="1" applyFill="1" applyBorder="1" applyAlignment="1">
      <alignment horizontal="center" vertical="distributed" textRotation="255" indent="2"/>
      <protection/>
    </xf>
    <xf numFmtId="0" fontId="4" fillId="0" borderId="53" xfId="65" applyFont="1" applyFill="1" applyBorder="1" applyAlignment="1">
      <alignment horizontal="distributed" vertical="center"/>
      <protection/>
    </xf>
    <xf numFmtId="0" fontId="4" fillId="0" borderId="24" xfId="65" applyFont="1" applyFill="1" applyBorder="1" applyAlignment="1">
      <alignment horizontal="distributed" vertical="center"/>
      <protection/>
    </xf>
    <xf numFmtId="0" fontId="4" fillId="0" borderId="45" xfId="65" applyFont="1" applyFill="1" applyBorder="1" applyAlignment="1">
      <alignment horizontal="center" vertical="distributed" textRotation="255" indent="3"/>
      <protection/>
    </xf>
    <xf numFmtId="0" fontId="4" fillId="0" borderId="107" xfId="65" applyFont="1" applyFill="1" applyBorder="1" applyAlignment="1">
      <alignment horizontal="center" vertical="distributed" textRotation="255" indent="3"/>
      <protection/>
    </xf>
    <xf numFmtId="0" fontId="4" fillId="0" borderId="105" xfId="65" applyFont="1" applyFill="1" applyBorder="1" applyAlignment="1">
      <alignment horizontal="center" vertical="distributed" textRotation="255" indent="3"/>
      <protection/>
    </xf>
    <xf numFmtId="0" fontId="4" fillId="0" borderId="106" xfId="65" applyFont="1" applyFill="1" applyBorder="1" applyAlignment="1">
      <alignment horizontal="center" vertical="distributed" textRotation="255" indent="3"/>
      <protection/>
    </xf>
    <xf numFmtId="176" fontId="4" fillId="0" borderId="99" xfId="65" applyNumberFormat="1" applyFont="1" applyFill="1" applyBorder="1" applyAlignment="1">
      <alignment horizontal="center" vertical="center" shrinkToFit="1"/>
      <protection/>
    </xf>
    <xf numFmtId="178" fontId="12" fillId="0" borderId="58" xfId="65" applyNumberFormat="1" applyFont="1" applyFill="1" applyBorder="1" applyAlignment="1">
      <alignment horizontal="center" vertical="center"/>
      <protection/>
    </xf>
    <xf numFmtId="178" fontId="12" fillId="0" borderId="38" xfId="65" applyNumberFormat="1" applyFont="1" applyFill="1" applyBorder="1" applyAlignment="1">
      <alignment horizontal="center" vertical="center"/>
      <protection/>
    </xf>
    <xf numFmtId="178" fontId="12" fillId="0" borderId="108" xfId="65" applyNumberFormat="1" applyFont="1" applyFill="1" applyBorder="1" applyAlignment="1">
      <alignment horizontal="center" vertical="center"/>
      <protection/>
    </xf>
    <xf numFmtId="178" fontId="12" fillId="0" borderId="109" xfId="65" applyNumberFormat="1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vertical="top" wrapText="1"/>
      <protection/>
    </xf>
    <xf numFmtId="0" fontId="3" fillId="0" borderId="0" xfId="62" applyFill="1" applyBorder="1" applyAlignment="1">
      <alignment vertical="top" wrapText="1"/>
      <protection/>
    </xf>
    <xf numFmtId="0" fontId="3" fillId="0" borderId="0" xfId="62" applyFill="1" applyAlignment="1">
      <alignment vertical="top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03様式２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4"/>
  <sheetViews>
    <sheetView tabSelected="1"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23" sqref="L23"/>
    </sheetView>
  </sheetViews>
  <sheetFormatPr defaultColWidth="9.140625" defaultRowHeight="15"/>
  <cols>
    <col min="1" max="1" width="3.140625" style="1" customWidth="1"/>
    <col min="2" max="2" width="35.57421875" style="1" customWidth="1"/>
    <col min="3" max="4" width="3.140625" style="1" customWidth="1"/>
    <col min="5" max="5" width="18.57421875" style="4" customWidth="1"/>
    <col min="6" max="6" width="10.57421875" style="1" customWidth="1"/>
    <col min="7" max="7" width="3.140625" style="1" customWidth="1"/>
    <col min="8" max="8" width="18.57421875" style="4" customWidth="1"/>
    <col min="9" max="9" width="10.57421875" style="1" customWidth="1"/>
    <col min="10" max="10" width="3.140625" style="1" customWidth="1"/>
    <col min="11" max="11" width="18.57421875" style="4" customWidth="1"/>
    <col min="12" max="12" width="10.57421875" style="1" customWidth="1"/>
    <col min="13" max="14" width="9.00390625" style="1" customWidth="1"/>
    <col min="15" max="15" width="18.8515625" style="1" customWidth="1"/>
    <col min="16" max="16" width="18.57421875" style="1" customWidth="1"/>
    <col min="17" max="17" width="13.140625" style="1" customWidth="1"/>
    <col min="18" max="16384" width="9.00390625" style="1" customWidth="1"/>
  </cols>
  <sheetData>
    <row r="1" spans="1:5" ht="34.5" customHeight="1">
      <c r="A1" s="2" t="s">
        <v>0</v>
      </c>
      <c r="E1" s="3"/>
    </row>
    <row r="2" ht="13.5" customHeight="1"/>
    <row r="3" spans="1:12" ht="24.75" customHeight="1">
      <c r="A3" s="5" t="s">
        <v>1</v>
      </c>
      <c r="E3" s="1"/>
      <c r="F3" s="6"/>
      <c r="G3" s="6"/>
      <c r="H3" s="3"/>
      <c r="I3" s="6"/>
      <c r="J3" s="6"/>
      <c r="K3" s="3"/>
      <c r="L3" s="7"/>
    </row>
    <row r="4" spans="1:12" ht="24.75" customHeight="1" thickBot="1">
      <c r="A4" s="8"/>
      <c r="D4" s="6"/>
      <c r="E4" s="3"/>
      <c r="F4" s="6"/>
      <c r="G4" s="6"/>
      <c r="H4" s="3"/>
      <c r="I4" s="6"/>
      <c r="J4" s="6"/>
      <c r="K4" s="3"/>
      <c r="L4" s="42" t="s">
        <v>2</v>
      </c>
    </row>
    <row r="5" spans="1:12" ht="32.25" customHeight="1">
      <c r="A5" s="191"/>
      <c r="B5" s="192"/>
      <c r="C5" s="193"/>
      <c r="D5" s="197" t="s">
        <v>195</v>
      </c>
      <c r="E5" s="197"/>
      <c r="F5" s="198"/>
      <c r="G5" s="197" t="s">
        <v>194</v>
      </c>
      <c r="H5" s="197"/>
      <c r="I5" s="198"/>
      <c r="J5" s="199" t="s">
        <v>3</v>
      </c>
      <c r="K5" s="200"/>
      <c r="L5" s="201"/>
    </row>
    <row r="6" spans="1:12" ht="32.25" customHeight="1" thickBot="1">
      <c r="A6" s="194"/>
      <c r="B6" s="195"/>
      <c r="C6" s="196"/>
      <c r="D6" s="9"/>
      <c r="E6" s="10" t="s">
        <v>4</v>
      </c>
      <c r="F6" s="11" t="s">
        <v>5</v>
      </c>
      <c r="G6" s="12"/>
      <c r="H6" s="10" t="s">
        <v>6</v>
      </c>
      <c r="I6" s="11" t="s">
        <v>5</v>
      </c>
      <c r="J6" s="12"/>
      <c r="K6" s="10" t="s">
        <v>7</v>
      </c>
      <c r="L6" s="13" t="s">
        <v>8</v>
      </c>
    </row>
    <row r="7" spans="1:12" ht="33" customHeight="1">
      <c r="A7" s="14"/>
      <c r="B7" s="15" t="s">
        <v>9</v>
      </c>
      <c r="C7" s="16"/>
      <c r="D7" s="17"/>
      <c r="E7" s="19">
        <v>1067152195</v>
      </c>
      <c r="F7" s="20">
        <f>E7/E32</f>
        <v>0.46085824053302116</v>
      </c>
      <c r="G7" s="18"/>
      <c r="H7" s="19">
        <v>1062554296</v>
      </c>
      <c r="I7" s="150">
        <f>H7/H32</f>
        <v>0.46733245047389776</v>
      </c>
      <c r="J7" s="18"/>
      <c r="K7" s="21">
        <f>E7-H7</f>
        <v>4597899</v>
      </c>
      <c r="L7" s="22">
        <f>(E7-H7)/H7</f>
        <v>0.0043272132231819615</v>
      </c>
    </row>
    <row r="8" spans="1:12" ht="33" customHeight="1">
      <c r="A8" s="23"/>
      <c r="B8" s="24" t="s">
        <v>10</v>
      </c>
      <c r="C8" s="25"/>
      <c r="D8" s="26"/>
      <c r="E8" s="19">
        <v>22401416</v>
      </c>
      <c r="F8" s="20">
        <f>E8/E32</f>
        <v>0.009674231296697346</v>
      </c>
      <c r="G8" s="18"/>
      <c r="H8" s="19">
        <v>21866576</v>
      </c>
      <c r="I8" s="150">
        <f>H8/H32</f>
        <v>0.00961735375220178</v>
      </c>
      <c r="J8" s="27"/>
      <c r="K8" s="21">
        <f aca="true" t="shared" si="0" ref="K8:K32">E8-H8</f>
        <v>534840</v>
      </c>
      <c r="L8" s="22">
        <f aca="true" t="shared" si="1" ref="L8:L32">(E8-H8)/H8</f>
        <v>0.02445924775785656</v>
      </c>
    </row>
    <row r="9" spans="1:12" ht="33" customHeight="1">
      <c r="A9" s="23"/>
      <c r="B9" s="24" t="s">
        <v>11</v>
      </c>
      <c r="C9" s="25"/>
      <c r="D9" s="26"/>
      <c r="E9" s="19">
        <v>41622790</v>
      </c>
      <c r="F9" s="20">
        <f>E9/E32</f>
        <v>0.01797513593220452</v>
      </c>
      <c r="G9" s="18"/>
      <c r="H9" s="19">
        <v>40287912</v>
      </c>
      <c r="I9" s="150">
        <f>H9/H32</f>
        <v>0.017719422631214652</v>
      </c>
      <c r="J9" s="27"/>
      <c r="K9" s="21">
        <f t="shared" si="0"/>
        <v>1334878</v>
      </c>
      <c r="L9" s="22">
        <f t="shared" si="1"/>
        <v>0.033133461967450685</v>
      </c>
    </row>
    <row r="10" spans="1:12" ht="33" customHeight="1">
      <c r="A10" s="23"/>
      <c r="B10" s="24" t="s">
        <v>12</v>
      </c>
      <c r="C10" s="25"/>
      <c r="D10" s="26"/>
      <c r="E10" s="19">
        <v>6538548</v>
      </c>
      <c r="F10" s="20">
        <f>E10/E32</f>
        <v>0.0028237244331589502</v>
      </c>
      <c r="G10" s="18"/>
      <c r="H10" s="19">
        <v>7259041</v>
      </c>
      <c r="I10" s="150">
        <f>H10/H32</f>
        <v>0.003192670182964931</v>
      </c>
      <c r="J10" s="27"/>
      <c r="K10" s="21">
        <f t="shared" si="0"/>
        <v>-720493</v>
      </c>
      <c r="L10" s="22">
        <f t="shared" si="1"/>
        <v>-0.09925457095503387</v>
      </c>
    </row>
    <row r="11" spans="1:12" ht="33" customHeight="1">
      <c r="A11" s="23"/>
      <c r="B11" s="24" t="s">
        <v>13</v>
      </c>
      <c r="C11" s="25"/>
      <c r="D11" s="26"/>
      <c r="E11" s="19">
        <v>523215</v>
      </c>
      <c r="F11" s="20">
        <f>E11/E32</f>
        <v>0.0002259545971514257</v>
      </c>
      <c r="G11" s="18"/>
      <c r="H11" s="19">
        <v>300968</v>
      </c>
      <c r="I11" s="150">
        <f>H11/H32</f>
        <v>0.00013237169477711854</v>
      </c>
      <c r="J11" s="27"/>
      <c r="K11" s="21">
        <f t="shared" si="0"/>
        <v>222247</v>
      </c>
      <c r="L11" s="22">
        <f t="shared" si="1"/>
        <v>0.7384406315621594</v>
      </c>
    </row>
    <row r="12" spans="1:12" ht="33" customHeight="1">
      <c r="A12" s="23"/>
      <c r="B12" s="24" t="s">
        <v>14</v>
      </c>
      <c r="C12" s="25"/>
      <c r="D12" s="26"/>
      <c r="E12" s="19">
        <v>83202425</v>
      </c>
      <c r="F12" s="20">
        <f>E12/E32</f>
        <v>0.03593163503129059</v>
      </c>
      <c r="G12" s="18"/>
      <c r="H12" s="19">
        <v>79160348</v>
      </c>
      <c r="I12" s="150">
        <f>H12/H32</f>
        <v>0.034816290847885775</v>
      </c>
      <c r="J12" s="27"/>
      <c r="K12" s="21">
        <f t="shared" si="0"/>
        <v>4042077</v>
      </c>
      <c r="L12" s="22">
        <f t="shared" si="1"/>
        <v>0.051061890228173326</v>
      </c>
    </row>
    <row r="13" spans="1:12" ht="33" customHeight="1">
      <c r="A13" s="23"/>
      <c r="B13" s="24" t="s">
        <v>15</v>
      </c>
      <c r="C13" s="25"/>
      <c r="D13" s="26"/>
      <c r="E13" s="19">
        <v>26986463</v>
      </c>
      <c r="F13" s="20">
        <f>E13/E32</f>
        <v>0.011654320643916659</v>
      </c>
      <c r="G13" s="18"/>
      <c r="H13" s="19">
        <v>26045721</v>
      </c>
      <c r="I13" s="150">
        <f>H13/H32</f>
        <v>0.01145542459816986</v>
      </c>
      <c r="J13" s="27"/>
      <c r="K13" s="21">
        <f t="shared" si="0"/>
        <v>940742</v>
      </c>
      <c r="L13" s="22">
        <f t="shared" si="1"/>
        <v>0.03611886958322252</v>
      </c>
    </row>
    <row r="14" spans="1:12" ht="33" customHeight="1">
      <c r="A14" s="23"/>
      <c r="B14" s="24" t="s">
        <v>16</v>
      </c>
      <c r="C14" s="25"/>
      <c r="D14" s="26"/>
      <c r="E14" s="19">
        <v>74568730</v>
      </c>
      <c r="F14" s="20">
        <f>E14/E32</f>
        <v>0.03220310455022014</v>
      </c>
      <c r="G14" s="18"/>
      <c r="H14" s="19">
        <v>72108169</v>
      </c>
      <c r="I14" s="150">
        <f>H14/H32</f>
        <v>0.03171460267471917</v>
      </c>
      <c r="J14" s="27"/>
      <c r="K14" s="21">
        <f t="shared" si="0"/>
        <v>2460561</v>
      </c>
      <c r="L14" s="22">
        <f t="shared" si="1"/>
        <v>0.03412319344844272</v>
      </c>
    </row>
    <row r="15" spans="1:13" s="43" customFormat="1" ht="33" customHeight="1">
      <c r="A15" s="23"/>
      <c r="B15" s="24" t="s">
        <v>17</v>
      </c>
      <c r="C15" s="25"/>
      <c r="D15" s="26"/>
      <c r="E15" s="19">
        <v>16168940</v>
      </c>
      <c r="F15" s="20">
        <f>E15/E32</f>
        <v>0.0069826865133178</v>
      </c>
      <c r="G15" s="18"/>
      <c r="H15" s="19">
        <v>16998021</v>
      </c>
      <c r="I15" s="150">
        <f>H15/H32</f>
        <v>0.00747606671681724</v>
      </c>
      <c r="J15" s="27"/>
      <c r="K15" s="21">
        <f t="shared" si="0"/>
        <v>-829081</v>
      </c>
      <c r="L15" s="22">
        <f t="shared" si="1"/>
        <v>-0.048775148589356374</v>
      </c>
      <c r="M15" s="1"/>
    </row>
    <row r="16" spans="1:13" s="43" customFormat="1" ht="33" customHeight="1" hidden="1">
      <c r="A16" s="23"/>
      <c r="B16" s="24" t="s">
        <v>18</v>
      </c>
      <c r="C16" s="25"/>
      <c r="D16" s="26"/>
      <c r="E16" s="19"/>
      <c r="F16" s="20" t="e">
        <f>E16/E41</f>
        <v>#DIV/0!</v>
      </c>
      <c r="G16" s="18"/>
      <c r="H16" s="19"/>
      <c r="I16" s="150" t="e">
        <f>H16/H41</f>
        <v>#DIV/0!</v>
      </c>
      <c r="J16" s="27"/>
      <c r="K16" s="21">
        <f t="shared" si="0"/>
        <v>0</v>
      </c>
      <c r="L16" s="22" t="e">
        <f t="shared" si="1"/>
        <v>#DIV/0!</v>
      </c>
      <c r="M16" s="1"/>
    </row>
    <row r="17" spans="1:13" s="43" customFormat="1" ht="33" customHeight="1">
      <c r="A17" s="23"/>
      <c r="B17" s="24" t="s">
        <v>19</v>
      </c>
      <c r="C17" s="25"/>
      <c r="D17" s="26"/>
      <c r="E17" s="19">
        <v>1731112</v>
      </c>
      <c r="F17" s="20">
        <f>E17/E32</f>
        <v>0.0007475946113624396</v>
      </c>
      <c r="G17" s="18"/>
      <c r="H17" s="19">
        <v>2054107</v>
      </c>
      <c r="I17" s="150">
        <f>H17/H32</f>
        <v>0.0009034369927817663</v>
      </c>
      <c r="J17" s="27"/>
      <c r="K17" s="21">
        <f t="shared" si="0"/>
        <v>-322995</v>
      </c>
      <c r="L17" s="22">
        <f t="shared" si="1"/>
        <v>-0.15724351263103625</v>
      </c>
      <c r="M17" s="1"/>
    </row>
    <row r="18" spans="1:13" s="43" customFormat="1" ht="33" customHeight="1">
      <c r="A18" s="23"/>
      <c r="B18" s="24" t="s">
        <v>20</v>
      </c>
      <c r="C18" s="25"/>
      <c r="D18" s="26"/>
      <c r="E18" s="19">
        <v>4913839</v>
      </c>
      <c r="F18" s="20">
        <f>E18/E32</f>
        <v>0.0021220808113528175</v>
      </c>
      <c r="G18" s="18"/>
      <c r="H18" s="19">
        <v>3086115</v>
      </c>
      <c r="I18" s="150">
        <f>H18/H32</f>
        <v>0.001357334576523375</v>
      </c>
      <c r="J18" s="27"/>
      <c r="K18" s="21">
        <f t="shared" si="0"/>
        <v>1827724</v>
      </c>
      <c r="L18" s="22">
        <f t="shared" si="1"/>
        <v>0.5922410538816603</v>
      </c>
      <c r="M18" s="1"/>
    </row>
    <row r="19" spans="1:13" s="43" customFormat="1" ht="33" customHeight="1">
      <c r="A19" s="23"/>
      <c r="B19" s="24" t="s">
        <v>21</v>
      </c>
      <c r="C19" s="25"/>
      <c r="D19" s="26"/>
      <c r="E19" s="19">
        <v>3775429</v>
      </c>
      <c r="F19" s="20">
        <f>E19/E32</f>
        <v>0.0016304493158048028</v>
      </c>
      <c r="G19" s="18"/>
      <c r="H19" s="19">
        <v>755150</v>
      </c>
      <c r="I19" s="150">
        <f>H19/H32</f>
        <v>0.0003321299450803443</v>
      </c>
      <c r="J19" s="27"/>
      <c r="K19" s="21">
        <f t="shared" si="0"/>
        <v>3020279</v>
      </c>
      <c r="L19" s="22">
        <f t="shared" si="1"/>
        <v>3.9995749188902865</v>
      </c>
      <c r="M19" s="1"/>
    </row>
    <row r="20" spans="1:13" s="43" customFormat="1" ht="33" customHeight="1">
      <c r="A20" s="23"/>
      <c r="B20" s="24" t="s">
        <v>22</v>
      </c>
      <c r="C20" s="25"/>
      <c r="D20" s="26"/>
      <c r="E20" s="19">
        <v>97268944</v>
      </c>
      <c r="F20" s="20">
        <f>E20/E32</f>
        <v>0.042006374161414686</v>
      </c>
      <c r="G20" s="18"/>
      <c r="H20" s="19">
        <v>73155015</v>
      </c>
      <c r="I20" s="150">
        <f>H20/H32</f>
        <v>0.03217502630510728</v>
      </c>
      <c r="J20" s="27"/>
      <c r="K20" s="21">
        <f t="shared" si="0"/>
        <v>24113929</v>
      </c>
      <c r="L20" s="22">
        <f t="shared" si="1"/>
        <v>0.32962783207685764</v>
      </c>
      <c r="M20" s="1"/>
    </row>
    <row r="21" spans="1:13" s="43" customFormat="1" ht="33" customHeight="1">
      <c r="A21" s="23"/>
      <c r="B21" s="24" t="s">
        <v>23</v>
      </c>
      <c r="C21" s="25"/>
      <c r="D21" s="26"/>
      <c r="E21" s="19">
        <v>1490928</v>
      </c>
      <c r="F21" s="20">
        <f>E21/E32</f>
        <v>0.0006438692232099248</v>
      </c>
      <c r="G21" s="18"/>
      <c r="H21" s="19">
        <v>1546132</v>
      </c>
      <c r="I21" s="150">
        <f>H21/H32</f>
        <v>0.0006800195143308785</v>
      </c>
      <c r="J21" s="27"/>
      <c r="K21" s="21">
        <f t="shared" si="0"/>
        <v>-55204</v>
      </c>
      <c r="L21" s="22">
        <f t="shared" si="1"/>
        <v>-0.03570458408467065</v>
      </c>
      <c r="M21" s="1"/>
    </row>
    <row r="22" spans="1:13" s="43" customFormat="1" ht="33" customHeight="1">
      <c r="A22" s="23"/>
      <c r="B22" s="24" t="s">
        <v>24</v>
      </c>
      <c r="C22" s="25"/>
      <c r="D22" s="26"/>
      <c r="E22" s="19">
        <v>0</v>
      </c>
      <c r="F22" s="20">
        <f>E22/E32</f>
        <v>0</v>
      </c>
      <c r="G22" s="18"/>
      <c r="H22" s="19">
        <v>1</v>
      </c>
      <c r="I22" s="150">
        <f>H22/H32</f>
        <v>4.3981983060364736E-10</v>
      </c>
      <c r="J22" s="27"/>
      <c r="K22" s="21">
        <f t="shared" si="0"/>
        <v>-1</v>
      </c>
      <c r="L22" s="190">
        <f t="shared" si="1"/>
        <v>-1</v>
      </c>
      <c r="M22" s="1"/>
    </row>
    <row r="23" spans="1:13" s="43" customFormat="1" ht="33" customHeight="1">
      <c r="A23" s="23"/>
      <c r="B23" s="28" t="s">
        <v>33</v>
      </c>
      <c r="C23" s="25"/>
      <c r="D23" s="26"/>
      <c r="E23" s="19">
        <v>3583264</v>
      </c>
      <c r="F23" s="20">
        <f>E23/E32</f>
        <v>0.0015474613182099256</v>
      </c>
      <c r="G23" s="18"/>
      <c r="H23" s="19">
        <v>4016933</v>
      </c>
      <c r="I23" s="150">
        <f>H23/H32</f>
        <v>0.0017667267916062009</v>
      </c>
      <c r="J23" s="27"/>
      <c r="K23" s="21">
        <f t="shared" si="0"/>
        <v>-433669</v>
      </c>
      <c r="L23" s="22">
        <f t="shared" si="1"/>
        <v>-0.10796022736749654</v>
      </c>
      <c r="M23" s="1"/>
    </row>
    <row r="24" spans="1:13" s="43" customFormat="1" ht="33" customHeight="1">
      <c r="A24" s="23"/>
      <c r="B24" s="28" t="s">
        <v>25</v>
      </c>
      <c r="C24" s="25"/>
      <c r="D24" s="26"/>
      <c r="E24" s="19">
        <v>6134001</v>
      </c>
      <c r="F24" s="20">
        <f>E24/E32</f>
        <v>0.002649017564254546</v>
      </c>
      <c r="G24" s="18"/>
      <c r="H24" s="19">
        <v>5889001</v>
      </c>
      <c r="I24" s="150">
        <f>H24/H32</f>
        <v>0.00259009942224471</v>
      </c>
      <c r="J24" s="27"/>
      <c r="K24" s="21">
        <f t="shared" si="0"/>
        <v>245000</v>
      </c>
      <c r="L24" s="22">
        <f t="shared" si="1"/>
        <v>0.04160298155833222</v>
      </c>
      <c r="M24" s="1"/>
    </row>
    <row r="25" spans="1:13" s="43" customFormat="1" ht="33" customHeight="1">
      <c r="A25" s="23"/>
      <c r="B25" s="29" t="s">
        <v>34</v>
      </c>
      <c r="C25" s="25"/>
      <c r="D25" s="26"/>
      <c r="E25" s="19">
        <v>1474897</v>
      </c>
      <c r="F25" s="20">
        <f>E25/E32</f>
        <v>0.000636946107192734</v>
      </c>
      <c r="G25" s="18"/>
      <c r="H25" s="19">
        <v>1499315</v>
      </c>
      <c r="I25" s="150">
        <f>H25/H32</f>
        <v>0.0006594284693215075</v>
      </c>
      <c r="J25" s="27"/>
      <c r="K25" s="21">
        <f t="shared" si="0"/>
        <v>-24418</v>
      </c>
      <c r="L25" s="22">
        <f t="shared" si="1"/>
        <v>-0.01628610398748762</v>
      </c>
      <c r="M25" s="1"/>
    </row>
    <row r="26" spans="1:13" s="43" customFormat="1" ht="33" customHeight="1">
      <c r="A26" s="23"/>
      <c r="B26" s="24" t="s">
        <v>26</v>
      </c>
      <c r="C26" s="25"/>
      <c r="D26" s="26"/>
      <c r="E26" s="19">
        <v>5334660</v>
      </c>
      <c r="F26" s="20">
        <f>E26/E32</f>
        <v>0.0023038157377747665</v>
      </c>
      <c r="G26" s="18"/>
      <c r="H26" s="19">
        <v>5592187</v>
      </c>
      <c r="I26" s="150">
        <f>H26/H32</f>
        <v>0.0024595547390439186</v>
      </c>
      <c r="J26" s="27"/>
      <c r="K26" s="21">
        <f t="shared" si="0"/>
        <v>-257527</v>
      </c>
      <c r="L26" s="22">
        <f t="shared" si="1"/>
        <v>-0.046051213952609235</v>
      </c>
      <c r="M26" s="1"/>
    </row>
    <row r="27" spans="1:13" s="43" customFormat="1" ht="33" customHeight="1">
      <c r="A27" s="23"/>
      <c r="B27" s="24" t="s">
        <v>27</v>
      </c>
      <c r="C27" s="25"/>
      <c r="D27" s="26"/>
      <c r="E27" s="19">
        <v>140496040</v>
      </c>
      <c r="F27" s="20">
        <f>E27/E32</f>
        <v>0.06067434251611783</v>
      </c>
      <c r="G27" s="18"/>
      <c r="H27" s="19">
        <v>144278009</v>
      </c>
      <c r="I27" s="150">
        <f>H27/H32</f>
        <v>0.0634563294782115</v>
      </c>
      <c r="J27" s="27"/>
      <c r="K27" s="21">
        <f t="shared" si="0"/>
        <v>-3781969</v>
      </c>
      <c r="L27" s="22">
        <f t="shared" si="1"/>
        <v>-0.02621306619222892</v>
      </c>
      <c r="M27" s="1"/>
    </row>
    <row r="28" spans="1:13" s="43" customFormat="1" ht="33" customHeight="1">
      <c r="A28" s="23"/>
      <c r="B28" s="24" t="s">
        <v>28</v>
      </c>
      <c r="C28" s="25"/>
      <c r="D28" s="26"/>
      <c r="E28" s="19">
        <v>1254359</v>
      </c>
      <c r="F28" s="20">
        <f>E28/E32</f>
        <v>0.0005417050018219377</v>
      </c>
      <c r="G28" s="18"/>
      <c r="H28" s="19">
        <v>1373871</v>
      </c>
      <c r="I28" s="150">
        <f>H28/H32</f>
        <v>0.0006042557104912635</v>
      </c>
      <c r="J28" s="27"/>
      <c r="K28" s="21">
        <f t="shared" si="0"/>
        <v>-119512</v>
      </c>
      <c r="L28" s="22">
        <f t="shared" si="1"/>
        <v>-0.08698924425946832</v>
      </c>
      <c r="M28" s="1"/>
    </row>
    <row r="29" spans="1:13" s="43" customFormat="1" ht="33" customHeight="1">
      <c r="A29" s="23"/>
      <c r="B29" s="24" t="s">
        <v>29</v>
      </c>
      <c r="C29" s="25"/>
      <c r="D29" s="26"/>
      <c r="E29" s="19">
        <v>356807777</v>
      </c>
      <c r="F29" s="20">
        <f>E29/E32</f>
        <v>0.15409030228974843</v>
      </c>
      <c r="G29" s="18"/>
      <c r="H29" s="19">
        <v>351899812</v>
      </c>
      <c r="I29" s="150">
        <f>H29/H32</f>
        <v>0.15477251570329534</v>
      </c>
      <c r="J29" s="27"/>
      <c r="K29" s="21">
        <f t="shared" si="0"/>
        <v>4907965</v>
      </c>
      <c r="L29" s="22">
        <f t="shared" si="1"/>
        <v>0.013947052066057938</v>
      </c>
      <c r="M29" s="1"/>
    </row>
    <row r="30" spans="1:13" s="43" customFormat="1" ht="33" customHeight="1">
      <c r="A30" s="23"/>
      <c r="B30" s="24" t="s">
        <v>30</v>
      </c>
      <c r="C30" s="25"/>
      <c r="D30" s="26"/>
      <c r="E30" s="19">
        <v>129732263</v>
      </c>
      <c r="F30" s="20">
        <f>E30/E32</f>
        <v>0.05602591902699236</v>
      </c>
      <c r="G30" s="18"/>
      <c r="H30" s="19">
        <v>118431226</v>
      </c>
      <c r="I30" s="150">
        <f>H30/H32</f>
        <v>0.052088401757502276</v>
      </c>
      <c r="J30" s="27"/>
      <c r="K30" s="21">
        <f t="shared" si="0"/>
        <v>11301037</v>
      </c>
      <c r="L30" s="22">
        <f t="shared" si="1"/>
        <v>0.09542278148838888</v>
      </c>
      <c r="M30" s="1"/>
    </row>
    <row r="31" spans="1:13" s="43" customFormat="1" ht="33" customHeight="1" thickBot="1">
      <c r="A31" s="30"/>
      <c r="B31" s="31" t="s">
        <v>31</v>
      </c>
      <c r="C31" s="32"/>
      <c r="D31" s="33"/>
      <c r="E31" s="152">
        <v>222413578</v>
      </c>
      <c r="F31" s="153">
        <f>E31/E32</f>
        <v>0.09605108878376421</v>
      </c>
      <c r="G31" s="154"/>
      <c r="H31" s="152">
        <v>233500355</v>
      </c>
      <c r="I31" s="155">
        <f>H31/H32</f>
        <v>0.10269808658199152</v>
      </c>
      <c r="J31" s="156"/>
      <c r="K31" s="157">
        <f t="shared" si="0"/>
        <v>-11086777</v>
      </c>
      <c r="L31" s="158">
        <f t="shared" si="1"/>
        <v>-0.047480771496043336</v>
      </c>
      <c r="M31" s="1"/>
    </row>
    <row r="32" spans="1:13" s="43" customFormat="1" ht="33" customHeight="1" thickBot="1" thickTop="1">
      <c r="A32" s="34"/>
      <c r="B32" s="35" t="s">
        <v>32</v>
      </c>
      <c r="C32" s="36"/>
      <c r="D32" s="37"/>
      <c r="E32" s="38">
        <f>SUM(E7:E31)</f>
        <v>2315575813</v>
      </c>
      <c r="F32" s="39">
        <f>E32/E32</f>
        <v>1</v>
      </c>
      <c r="G32" s="40"/>
      <c r="H32" s="38">
        <f>SUM(H7:H31)</f>
        <v>2273658281</v>
      </c>
      <c r="I32" s="151">
        <f>H32/H32</f>
        <v>1</v>
      </c>
      <c r="J32" s="40"/>
      <c r="K32" s="58">
        <f t="shared" si="0"/>
        <v>41917532</v>
      </c>
      <c r="L32" s="41">
        <f t="shared" si="1"/>
        <v>0.018436161823562967</v>
      </c>
      <c r="M32" s="1"/>
    </row>
    <row r="33" spans="1:13" s="43" customFormat="1" ht="32.2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1"/>
    </row>
    <row r="34" spans="1:13" s="43" customFormat="1" ht="32.25" customHeight="1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1"/>
    </row>
  </sheetData>
  <sheetProtection/>
  <mergeCells count="5">
    <mergeCell ref="A5:C6"/>
    <mergeCell ref="D5:F5"/>
    <mergeCell ref="G5:I5"/>
    <mergeCell ref="J5:L5"/>
    <mergeCell ref="A33:L3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1"/>
  <headerFooter alignWithMargins="0">
    <oddFooter>&amp;C&amp;"ＭＳ ゴシック,標準"&amp;14- 5 -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view="pageBreakPreview" zoomScale="75" zoomScaleNormal="75" zoomScaleSheetLayoutView="75"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7" sqref="H17"/>
    </sheetView>
  </sheetViews>
  <sheetFormatPr defaultColWidth="9.140625" defaultRowHeight="15"/>
  <cols>
    <col min="1" max="1" width="4.57421875" style="1" customWidth="1"/>
    <col min="2" max="2" width="28.57421875" style="1" customWidth="1"/>
    <col min="3" max="4" width="3.140625" style="1" customWidth="1"/>
    <col min="5" max="5" width="16.57421875" style="4" customWidth="1"/>
    <col min="6" max="6" width="10.57421875" style="1" customWidth="1"/>
    <col min="7" max="7" width="3.140625" style="1" customWidth="1"/>
    <col min="8" max="8" width="16.57421875" style="4" customWidth="1"/>
    <col min="9" max="9" width="10.57421875" style="1" customWidth="1"/>
    <col min="10" max="10" width="3.140625" style="1" customWidth="1"/>
    <col min="11" max="11" width="16.57421875" style="4" customWidth="1"/>
    <col min="12" max="12" width="10.57421875" style="1" customWidth="1"/>
    <col min="13" max="15" width="9.00390625" style="1" customWidth="1"/>
    <col min="16" max="17" width="18.8515625" style="1" customWidth="1"/>
    <col min="18" max="18" width="17.140625" style="1" customWidth="1"/>
    <col min="19" max="16384" width="9.00390625" style="1" customWidth="1"/>
  </cols>
  <sheetData>
    <row r="1" spans="1:12" ht="47.25" customHeight="1">
      <c r="A1" s="44" t="s">
        <v>35</v>
      </c>
      <c r="E1" s="3"/>
      <c r="F1" s="6"/>
      <c r="G1" s="6"/>
      <c r="H1" s="3"/>
      <c r="I1" s="6"/>
      <c r="J1" s="6"/>
      <c r="K1" s="3"/>
      <c r="L1" s="7"/>
    </row>
    <row r="2" spans="1:12" ht="39.75" customHeight="1" thickBot="1">
      <c r="A2" s="44"/>
      <c r="D2" s="6"/>
      <c r="E2" s="3"/>
      <c r="F2" s="6"/>
      <c r="G2" s="6"/>
      <c r="H2" s="3"/>
      <c r="I2" s="6"/>
      <c r="J2" s="6"/>
      <c r="K2" s="3"/>
      <c r="L2" s="42" t="s">
        <v>2</v>
      </c>
    </row>
    <row r="3" spans="1:12" ht="49.5" customHeight="1">
      <c r="A3" s="191" t="s">
        <v>36</v>
      </c>
      <c r="B3" s="192"/>
      <c r="C3" s="193"/>
      <c r="D3" s="197" t="s">
        <v>195</v>
      </c>
      <c r="E3" s="197"/>
      <c r="F3" s="198"/>
      <c r="G3" s="197" t="s">
        <v>196</v>
      </c>
      <c r="H3" s="197"/>
      <c r="I3" s="198"/>
      <c r="J3" s="199" t="s">
        <v>3</v>
      </c>
      <c r="K3" s="200"/>
      <c r="L3" s="201"/>
    </row>
    <row r="4" spans="1:12" ht="49.5" customHeight="1" thickBot="1">
      <c r="A4" s="194"/>
      <c r="B4" s="195"/>
      <c r="C4" s="196"/>
      <c r="D4" s="9"/>
      <c r="E4" s="10" t="s">
        <v>4</v>
      </c>
      <c r="F4" s="11" t="s">
        <v>5</v>
      </c>
      <c r="G4" s="12"/>
      <c r="H4" s="10" t="s">
        <v>6</v>
      </c>
      <c r="I4" s="11" t="s">
        <v>5</v>
      </c>
      <c r="J4" s="12"/>
      <c r="K4" s="10" t="s">
        <v>7</v>
      </c>
      <c r="L4" s="13" t="s">
        <v>8</v>
      </c>
    </row>
    <row r="5" spans="1:12" ht="49.5" customHeight="1">
      <c r="A5" s="45"/>
      <c r="B5" s="15" t="s">
        <v>37</v>
      </c>
      <c r="C5" s="16"/>
      <c r="D5" s="46"/>
      <c r="E5" s="19">
        <v>17617320</v>
      </c>
      <c r="F5" s="47">
        <f>E5/E18</f>
        <v>0.007608181041231147</v>
      </c>
      <c r="G5" s="48"/>
      <c r="H5" s="19">
        <v>16954894</v>
      </c>
      <c r="I5" s="20">
        <f>H5/H18</f>
        <v>0.007457098606982797</v>
      </c>
      <c r="J5" s="48"/>
      <c r="K5" s="21">
        <f>E5-H5</f>
        <v>662426</v>
      </c>
      <c r="L5" s="22">
        <f>(E5-H5)/H5</f>
        <v>0.03906989922791614</v>
      </c>
    </row>
    <row r="6" spans="1:12" ht="49.5" customHeight="1">
      <c r="A6" s="49"/>
      <c r="B6" s="24" t="s">
        <v>38</v>
      </c>
      <c r="C6" s="25"/>
      <c r="D6" s="50"/>
      <c r="E6" s="19">
        <v>259904170</v>
      </c>
      <c r="F6" s="47">
        <f>E6/E18</f>
        <v>0.11224170184403287</v>
      </c>
      <c r="G6" s="48"/>
      <c r="H6" s="19">
        <v>254098169</v>
      </c>
      <c r="I6" s="20">
        <f>H6/H18</f>
        <v>0.11175741364627695</v>
      </c>
      <c r="J6" s="48"/>
      <c r="K6" s="21">
        <f aca="true" t="shared" si="0" ref="K6:K18">E6-H6</f>
        <v>5806001</v>
      </c>
      <c r="L6" s="22">
        <f aca="true" t="shared" si="1" ref="L6:L18">(E6-H6)/H6</f>
        <v>0.022849440524697368</v>
      </c>
    </row>
    <row r="7" spans="1:12" ht="49.5" customHeight="1">
      <c r="A7" s="49"/>
      <c r="B7" s="24" t="s">
        <v>39</v>
      </c>
      <c r="C7" s="25"/>
      <c r="D7" s="50"/>
      <c r="E7" s="19">
        <v>918593966</v>
      </c>
      <c r="F7" s="47">
        <f>E7/E18</f>
        <v>0.39670217698892507</v>
      </c>
      <c r="G7" s="48"/>
      <c r="H7" s="19">
        <v>900167293</v>
      </c>
      <c r="I7" s="20">
        <f>H7/H18</f>
        <v>0.3959114263222038</v>
      </c>
      <c r="J7" s="48"/>
      <c r="K7" s="21">
        <f t="shared" si="0"/>
        <v>18426673</v>
      </c>
      <c r="L7" s="22">
        <f t="shared" si="1"/>
        <v>0.02047027607344983</v>
      </c>
    </row>
    <row r="8" spans="1:12" ht="49.5" customHeight="1">
      <c r="A8" s="49"/>
      <c r="B8" s="24" t="s">
        <v>40</v>
      </c>
      <c r="C8" s="25"/>
      <c r="D8" s="50"/>
      <c r="E8" s="19">
        <v>202358235</v>
      </c>
      <c r="F8" s="47">
        <f>E8/E18</f>
        <v>0.08739002794204778</v>
      </c>
      <c r="G8" s="48"/>
      <c r="H8" s="19">
        <v>210992099</v>
      </c>
      <c r="I8" s="20">
        <f>H8/H18</f>
        <v>0.09279850924088799</v>
      </c>
      <c r="J8" s="48"/>
      <c r="K8" s="21">
        <f t="shared" si="0"/>
        <v>-8633864</v>
      </c>
      <c r="L8" s="22">
        <f t="shared" si="1"/>
        <v>-0.0409203190115664</v>
      </c>
    </row>
    <row r="9" spans="1:12" ht="49.5" customHeight="1">
      <c r="A9" s="49"/>
      <c r="B9" s="24" t="s">
        <v>41</v>
      </c>
      <c r="C9" s="25"/>
      <c r="D9" s="50"/>
      <c r="E9" s="19">
        <v>4405974</v>
      </c>
      <c r="F9" s="47">
        <f>E9/E18</f>
        <v>0.0019027552349027753</v>
      </c>
      <c r="G9" s="48"/>
      <c r="H9" s="19">
        <v>4756565</v>
      </c>
      <c r="I9" s="20">
        <f>H9/H18</f>
        <v>0.0020920316125552377</v>
      </c>
      <c r="J9" s="48"/>
      <c r="K9" s="21">
        <f t="shared" si="0"/>
        <v>-350591</v>
      </c>
      <c r="L9" s="22">
        <f t="shared" si="1"/>
        <v>-0.07370676107653316</v>
      </c>
    </row>
    <row r="10" spans="1:12" ht="49.5" customHeight="1">
      <c r="A10" s="49"/>
      <c r="B10" s="24" t="s">
        <v>42</v>
      </c>
      <c r="C10" s="25"/>
      <c r="D10" s="50"/>
      <c r="E10" s="19">
        <v>17477900</v>
      </c>
      <c r="F10" s="47">
        <f>E10/E18</f>
        <v>0.0075479713952254866</v>
      </c>
      <c r="G10" s="48"/>
      <c r="H10" s="19">
        <v>16822577</v>
      </c>
      <c r="I10" s="20">
        <f>H10/H18</f>
        <v>0.007398902966456814</v>
      </c>
      <c r="J10" s="48"/>
      <c r="K10" s="21">
        <f t="shared" si="0"/>
        <v>655323</v>
      </c>
      <c r="L10" s="22">
        <f t="shared" si="1"/>
        <v>0.038954971048728144</v>
      </c>
    </row>
    <row r="11" spans="1:12" ht="49.5" customHeight="1">
      <c r="A11" s="49"/>
      <c r="B11" s="24" t="s">
        <v>43</v>
      </c>
      <c r="C11" s="25"/>
      <c r="D11" s="50"/>
      <c r="E11" s="19">
        <v>33105722</v>
      </c>
      <c r="F11" s="47">
        <f>E11/E18</f>
        <v>0.01429697175714972</v>
      </c>
      <c r="G11" s="48"/>
      <c r="H11" s="19">
        <v>34315973</v>
      </c>
      <c r="I11" s="20">
        <f>H11/H18</f>
        <v>0.015092845431859335</v>
      </c>
      <c r="J11" s="48"/>
      <c r="K11" s="21">
        <f t="shared" si="0"/>
        <v>-1210251</v>
      </c>
      <c r="L11" s="22">
        <f t="shared" si="1"/>
        <v>-0.035267861995345436</v>
      </c>
    </row>
    <row r="12" spans="1:12" ht="49.5" customHeight="1">
      <c r="A12" s="49"/>
      <c r="B12" s="52" t="s">
        <v>44</v>
      </c>
      <c r="C12" s="53"/>
      <c r="D12" s="54"/>
      <c r="E12" s="19">
        <v>297674783</v>
      </c>
      <c r="F12" s="47">
        <f>E12/E18</f>
        <v>0.1285532442206417</v>
      </c>
      <c r="G12" s="48"/>
      <c r="H12" s="19">
        <v>298928188</v>
      </c>
      <c r="I12" s="20">
        <f>H12/H18</f>
        <v>0.13147454500881525</v>
      </c>
      <c r="J12" s="48"/>
      <c r="K12" s="21">
        <f t="shared" si="0"/>
        <v>-1253405</v>
      </c>
      <c r="L12" s="22">
        <f t="shared" si="1"/>
        <v>-0.00419299701505567</v>
      </c>
    </row>
    <row r="13" spans="1:12" ht="49.5" customHeight="1">
      <c r="A13" s="49"/>
      <c r="B13" s="24" t="s">
        <v>45</v>
      </c>
      <c r="C13" s="25"/>
      <c r="D13" s="50"/>
      <c r="E13" s="19">
        <v>94119653</v>
      </c>
      <c r="F13" s="47">
        <f>E13/E18</f>
        <v>0.040646327566386614</v>
      </c>
      <c r="G13" s="48"/>
      <c r="H13" s="19">
        <v>94854501</v>
      </c>
      <c r="I13" s="20">
        <f>H13/H18</f>
        <v>0.0417188905618135</v>
      </c>
      <c r="J13" s="48"/>
      <c r="K13" s="21">
        <f t="shared" si="0"/>
        <v>-734848</v>
      </c>
      <c r="L13" s="22">
        <f t="shared" si="1"/>
        <v>-0.007747107330204605</v>
      </c>
    </row>
    <row r="14" spans="1:12" ht="49.5" customHeight="1">
      <c r="A14" s="49"/>
      <c r="B14" s="24" t="s">
        <v>46</v>
      </c>
      <c r="C14" s="25"/>
      <c r="D14" s="50"/>
      <c r="E14" s="19">
        <v>256028986</v>
      </c>
      <c r="F14" s="47">
        <f>E14/E18</f>
        <v>0.1105681725308296</v>
      </c>
      <c r="G14" s="48"/>
      <c r="H14" s="19">
        <v>225897577</v>
      </c>
      <c r="I14" s="20">
        <f>H14/H18</f>
        <v>0.09935423404991438</v>
      </c>
      <c r="J14" s="48"/>
      <c r="K14" s="21">
        <f t="shared" si="0"/>
        <v>30131409</v>
      </c>
      <c r="L14" s="22">
        <f t="shared" si="1"/>
        <v>0.1333852686697919</v>
      </c>
    </row>
    <row r="15" spans="1:12" ht="49.5" customHeight="1">
      <c r="A15" s="49"/>
      <c r="B15" s="24" t="s">
        <v>47</v>
      </c>
      <c r="C15" s="25"/>
      <c r="D15" s="50"/>
      <c r="E15" s="19">
        <v>3715</v>
      </c>
      <c r="F15" s="47">
        <f>E15/E18</f>
        <v>1.6043525671426592E-06</v>
      </c>
      <c r="G15" s="48"/>
      <c r="H15" s="19">
        <v>3715</v>
      </c>
      <c r="I15" s="20">
        <f>H15/H18</f>
        <v>1.6339306706925498E-06</v>
      </c>
      <c r="J15" s="48"/>
      <c r="K15" s="21">
        <f t="shared" si="0"/>
        <v>0</v>
      </c>
      <c r="L15" s="22">
        <f t="shared" si="1"/>
        <v>0</v>
      </c>
    </row>
    <row r="16" spans="1:12" ht="49.5" customHeight="1">
      <c r="A16" s="49"/>
      <c r="B16" s="24" t="s">
        <v>48</v>
      </c>
      <c r="C16" s="25"/>
      <c r="D16" s="50"/>
      <c r="E16" s="19">
        <v>205455211</v>
      </c>
      <c r="F16" s="47">
        <f>E16/E18</f>
        <v>0.08872748188443787</v>
      </c>
      <c r="G16" s="48"/>
      <c r="H16" s="19">
        <v>211859365</v>
      </c>
      <c r="I16" s="20">
        <f>H16/H18</f>
        <v>0.09317995002609629</v>
      </c>
      <c r="J16" s="48"/>
      <c r="K16" s="21">
        <f t="shared" si="0"/>
        <v>-6404154</v>
      </c>
      <c r="L16" s="22">
        <f t="shared" si="1"/>
        <v>-0.03022832622952495</v>
      </c>
    </row>
    <row r="17" spans="1:12" s="56" customFormat="1" ht="49.5" customHeight="1" thickBot="1">
      <c r="A17" s="49"/>
      <c r="B17" s="24" t="s">
        <v>49</v>
      </c>
      <c r="C17" s="25"/>
      <c r="D17" s="54"/>
      <c r="E17" s="152">
        <v>8830178</v>
      </c>
      <c r="F17" s="159">
        <f>E17/E18</f>
        <v>0.0038133832416222427</v>
      </c>
      <c r="G17" s="160"/>
      <c r="H17" s="152">
        <v>4007365</v>
      </c>
      <c r="I17" s="153">
        <f>H17/H18</f>
        <v>0.0017625185954669852</v>
      </c>
      <c r="J17" s="160"/>
      <c r="K17" s="157">
        <f t="shared" si="0"/>
        <v>4822813</v>
      </c>
      <c r="L17" s="158">
        <f t="shared" si="1"/>
        <v>1.2034873289555605</v>
      </c>
    </row>
    <row r="18" spans="1:12" s="56" customFormat="1" ht="49.5" customHeight="1" thickBot="1" thickTop="1">
      <c r="A18" s="34"/>
      <c r="B18" s="35" t="s">
        <v>32</v>
      </c>
      <c r="C18" s="36"/>
      <c r="D18" s="34"/>
      <c r="E18" s="38">
        <f>SUM(E5:E17)</f>
        <v>2315575813</v>
      </c>
      <c r="F18" s="182">
        <f>E18/E18</f>
        <v>1</v>
      </c>
      <c r="G18" s="183"/>
      <c r="H18" s="38">
        <f>SUM(H5:H17)</f>
        <v>2273658281</v>
      </c>
      <c r="I18" s="39">
        <f>H18/H18</f>
        <v>1</v>
      </c>
      <c r="J18" s="183"/>
      <c r="K18" s="58">
        <f t="shared" si="0"/>
        <v>41917532</v>
      </c>
      <c r="L18" s="41">
        <f t="shared" si="1"/>
        <v>0.018436161823562967</v>
      </c>
    </row>
    <row r="19" ht="58.5" customHeight="1">
      <c r="L19" s="59"/>
    </row>
  </sheetData>
  <sheetProtection/>
  <mergeCells count="4">
    <mergeCell ref="A3:C4"/>
    <mergeCell ref="D3:F3"/>
    <mergeCell ref="G3:I3"/>
    <mergeCell ref="J3:L3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4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M13" sqref="M13"/>
    </sheetView>
  </sheetViews>
  <sheetFormatPr defaultColWidth="9.140625" defaultRowHeight="15"/>
  <cols>
    <col min="1" max="1" width="6.57421875" style="1" customWidth="1"/>
    <col min="2" max="2" width="3.140625" style="1" customWidth="1"/>
    <col min="3" max="3" width="31.57421875" style="1" customWidth="1"/>
    <col min="4" max="5" width="3.140625" style="1" customWidth="1"/>
    <col min="6" max="6" width="17.57421875" style="4" customWidth="1"/>
    <col min="7" max="7" width="11.140625" style="1" customWidth="1"/>
    <col min="8" max="8" width="3.140625" style="1" customWidth="1"/>
    <col min="9" max="9" width="17.57421875" style="4" customWidth="1"/>
    <col min="10" max="10" width="11.140625" style="1" customWidth="1"/>
    <col min="11" max="11" width="3.140625" style="1" customWidth="1"/>
    <col min="12" max="12" width="17.57421875" style="4" customWidth="1"/>
    <col min="13" max="13" width="11.140625" style="1" customWidth="1"/>
    <col min="14" max="15" width="9.00390625" style="1" customWidth="1"/>
    <col min="16" max="17" width="15.421875" style="1" customWidth="1"/>
    <col min="18" max="18" width="16.421875" style="1" customWidth="1"/>
    <col min="19" max="16384" width="9.00390625" style="1" customWidth="1"/>
  </cols>
  <sheetData>
    <row r="1" spans="1:13" ht="42.75" customHeight="1">
      <c r="A1" s="44" t="s">
        <v>50</v>
      </c>
      <c r="B1" s="8"/>
      <c r="M1" s="60"/>
    </row>
    <row r="2" spans="1:13" ht="30" customHeight="1" thickBot="1">
      <c r="A2" s="44"/>
      <c r="B2" s="8"/>
      <c r="E2" s="6"/>
      <c r="F2" s="3"/>
      <c r="G2" s="6"/>
      <c r="H2" s="6"/>
      <c r="I2" s="3"/>
      <c r="J2" s="6"/>
      <c r="K2" s="6"/>
      <c r="L2" s="3"/>
      <c r="M2" s="42" t="s">
        <v>2</v>
      </c>
    </row>
    <row r="3" spans="1:13" ht="42.75" customHeight="1">
      <c r="A3" s="191" t="s">
        <v>36</v>
      </c>
      <c r="B3" s="192"/>
      <c r="C3" s="192"/>
      <c r="D3" s="193"/>
      <c r="E3" s="197" t="s">
        <v>195</v>
      </c>
      <c r="F3" s="197"/>
      <c r="G3" s="198"/>
      <c r="H3" s="197" t="s">
        <v>188</v>
      </c>
      <c r="I3" s="197"/>
      <c r="J3" s="198"/>
      <c r="K3" s="199" t="s">
        <v>3</v>
      </c>
      <c r="L3" s="200"/>
      <c r="M3" s="201"/>
    </row>
    <row r="4" spans="1:13" ht="42.75" customHeight="1" thickBot="1">
      <c r="A4" s="194"/>
      <c r="B4" s="195"/>
      <c r="C4" s="195"/>
      <c r="D4" s="196"/>
      <c r="E4" s="9"/>
      <c r="F4" s="10" t="s">
        <v>4</v>
      </c>
      <c r="G4" s="11" t="s">
        <v>5</v>
      </c>
      <c r="H4" s="12"/>
      <c r="I4" s="10" t="s">
        <v>6</v>
      </c>
      <c r="J4" s="11" t="s">
        <v>5</v>
      </c>
      <c r="K4" s="12"/>
      <c r="L4" s="10" t="s">
        <v>7</v>
      </c>
      <c r="M4" s="13" t="s">
        <v>8</v>
      </c>
    </row>
    <row r="5" spans="1:13" ht="42.75" customHeight="1">
      <c r="A5" s="207" t="s">
        <v>51</v>
      </c>
      <c r="B5" s="48"/>
      <c r="C5" s="15" t="s">
        <v>52</v>
      </c>
      <c r="D5" s="16"/>
      <c r="E5" s="46"/>
      <c r="F5" s="19">
        <v>401159927</v>
      </c>
      <c r="G5" s="20">
        <f>F5/F24</f>
        <v>0.17324413424420235</v>
      </c>
      <c r="H5" s="48"/>
      <c r="I5" s="19">
        <v>396027554</v>
      </c>
      <c r="J5" s="20">
        <f>I5/I24</f>
        <v>0.1741807717146568</v>
      </c>
      <c r="K5" s="48"/>
      <c r="L5" s="19">
        <f>F5-I5</f>
        <v>5132373</v>
      </c>
      <c r="M5" s="22">
        <f>(F5-I5)/I5</f>
        <v>0.012959636136833045</v>
      </c>
    </row>
    <row r="6" spans="1:13" ht="42.75" customHeight="1">
      <c r="A6" s="207"/>
      <c r="B6" s="48"/>
      <c r="C6" s="15" t="s">
        <v>53</v>
      </c>
      <c r="D6" s="16"/>
      <c r="E6" s="46"/>
      <c r="F6" s="19">
        <v>277041503</v>
      </c>
      <c r="G6" s="20">
        <f>F6/F24</f>
        <v>0.11964259664686694</v>
      </c>
      <c r="H6" s="48"/>
      <c r="I6" s="19">
        <v>271861502</v>
      </c>
      <c r="J6" s="20">
        <f>I6/I24</f>
        <v>0.11957007975729313</v>
      </c>
      <c r="K6" s="48"/>
      <c r="L6" s="19">
        <f aca="true" t="shared" si="0" ref="L6:L24">F6-I6</f>
        <v>5180001</v>
      </c>
      <c r="M6" s="22">
        <f aca="true" t="shared" si="1" ref="M6:M24">(F6-I6)/I6</f>
        <v>0.01905382322209049</v>
      </c>
    </row>
    <row r="7" spans="1:13" ht="42.75" customHeight="1">
      <c r="A7" s="207"/>
      <c r="B7" s="48"/>
      <c r="C7" s="15" t="s">
        <v>54</v>
      </c>
      <c r="D7" s="16"/>
      <c r="E7" s="46"/>
      <c r="F7" s="19">
        <v>36397208</v>
      </c>
      <c r="G7" s="20">
        <f>F7/F24</f>
        <v>0.01571842640420601</v>
      </c>
      <c r="H7" s="48"/>
      <c r="I7" s="19">
        <v>38596586</v>
      </c>
      <c r="J7" s="20">
        <f>I7/I24</f>
        <v>0.016975543916399105</v>
      </c>
      <c r="K7" s="48"/>
      <c r="L7" s="19">
        <f t="shared" si="0"/>
        <v>-2199378</v>
      </c>
      <c r="M7" s="22">
        <f t="shared" si="1"/>
        <v>-0.05698374462445979</v>
      </c>
    </row>
    <row r="8" spans="1:13" ht="42.75" customHeight="1">
      <c r="A8" s="207"/>
      <c r="B8" s="51"/>
      <c r="C8" s="24" t="s">
        <v>55</v>
      </c>
      <c r="D8" s="25"/>
      <c r="E8" s="50"/>
      <c r="F8" s="19">
        <v>536863038</v>
      </c>
      <c r="G8" s="20">
        <f>F8/F24</f>
        <v>0.231848611902909</v>
      </c>
      <c r="H8" s="48"/>
      <c r="I8" s="19">
        <v>518322574</v>
      </c>
      <c r="J8" s="20">
        <f>I8/I24</f>
        <v>0.22796854669472646</v>
      </c>
      <c r="K8" s="48"/>
      <c r="L8" s="19">
        <f t="shared" si="0"/>
        <v>18540464</v>
      </c>
      <c r="M8" s="22">
        <f t="shared" si="1"/>
        <v>0.0357701264232416</v>
      </c>
    </row>
    <row r="9" spans="1:13" ht="42.75" customHeight="1">
      <c r="A9" s="207"/>
      <c r="B9" s="51"/>
      <c r="C9" s="24" t="s">
        <v>56</v>
      </c>
      <c r="D9" s="25"/>
      <c r="E9" s="54"/>
      <c r="F9" s="152">
        <v>205361782</v>
      </c>
      <c r="G9" s="153">
        <f>F9/F24</f>
        <v>0.08868713382091283</v>
      </c>
      <c r="H9" s="160"/>
      <c r="I9" s="152">
        <v>211765926</v>
      </c>
      <c r="J9" s="153">
        <f>I9/I24</f>
        <v>0.09313885370094452</v>
      </c>
      <c r="K9" s="160"/>
      <c r="L9" s="152">
        <f t="shared" si="0"/>
        <v>-6404144</v>
      </c>
      <c r="M9" s="158">
        <f t="shared" si="1"/>
        <v>-0.03024161686899525</v>
      </c>
    </row>
    <row r="10" spans="1:15" s="56" customFormat="1" ht="42.75" customHeight="1">
      <c r="A10" s="208"/>
      <c r="B10" s="61"/>
      <c r="C10" s="62" t="s">
        <v>57</v>
      </c>
      <c r="D10" s="63"/>
      <c r="E10" s="101"/>
      <c r="F10" s="65">
        <f>F5+F8+F9</f>
        <v>1143384747</v>
      </c>
      <c r="G10" s="66">
        <f>F10/F24</f>
        <v>0.4937798799680242</v>
      </c>
      <c r="H10" s="61"/>
      <c r="I10" s="65">
        <f>I5+I8+I9</f>
        <v>1126116054</v>
      </c>
      <c r="J10" s="66">
        <f>I10/I24</f>
        <v>0.4952881721103278</v>
      </c>
      <c r="K10" s="61"/>
      <c r="L10" s="65">
        <f t="shared" si="0"/>
        <v>17268693</v>
      </c>
      <c r="M10" s="67">
        <f t="shared" si="1"/>
        <v>0.01533473653861967</v>
      </c>
      <c r="N10" s="1"/>
      <c r="O10" s="1"/>
    </row>
    <row r="11" spans="1:13" ht="42.75" customHeight="1">
      <c r="A11" s="209" t="s">
        <v>58</v>
      </c>
      <c r="B11" s="68"/>
      <c r="C11" s="69" t="s">
        <v>59</v>
      </c>
      <c r="D11" s="70"/>
      <c r="E11" s="46"/>
      <c r="F11" s="19">
        <v>288820447</v>
      </c>
      <c r="G11" s="20">
        <f>F11/F24</f>
        <v>0.12472942815282377</v>
      </c>
      <c r="H11" s="48"/>
      <c r="I11" s="19">
        <v>286127192</v>
      </c>
      <c r="J11" s="20">
        <f>I11/I24</f>
        <v>0.12584441311653727</v>
      </c>
      <c r="K11" s="48"/>
      <c r="L11" s="19">
        <f t="shared" si="0"/>
        <v>2693255</v>
      </c>
      <c r="M11" s="22">
        <f t="shared" si="1"/>
        <v>0.009412789400316765</v>
      </c>
    </row>
    <row r="12" spans="1:13" ht="42.75" customHeight="1">
      <c r="A12" s="210"/>
      <c r="B12" s="51"/>
      <c r="C12" s="24" t="s">
        <v>60</v>
      </c>
      <c r="D12" s="25"/>
      <c r="E12" s="50"/>
      <c r="F12" s="19">
        <v>3714</v>
      </c>
      <c r="G12" s="20">
        <f>F12/F24</f>
        <v>1.6039207091165103E-06</v>
      </c>
      <c r="H12" s="48"/>
      <c r="I12" s="19">
        <v>5714</v>
      </c>
      <c r="J12" s="20">
        <f>I12/I24</f>
        <v>2.513130512069241E-06</v>
      </c>
      <c r="K12" s="48"/>
      <c r="L12" s="19">
        <f t="shared" si="0"/>
        <v>-2000</v>
      </c>
      <c r="M12" s="22">
        <f t="shared" si="1"/>
        <v>-0.35001750087504374</v>
      </c>
    </row>
    <row r="13" spans="1:13" ht="42.75" customHeight="1">
      <c r="A13" s="210"/>
      <c r="B13" s="51"/>
      <c r="C13" s="24" t="s">
        <v>61</v>
      </c>
      <c r="D13" s="25"/>
      <c r="E13" s="54"/>
      <c r="F13" s="152">
        <v>0</v>
      </c>
      <c r="G13" s="153">
        <f>F13/F24</f>
        <v>0</v>
      </c>
      <c r="H13" s="160"/>
      <c r="I13" s="152">
        <v>0</v>
      </c>
      <c r="J13" s="153">
        <f>I13/I24</f>
        <v>0</v>
      </c>
      <c r="K13" s="160"/>
      <c r="L13" s="152">
        <f t="shared" si="0"/>
        <v>0</v>
      </c>
      <c r="M13" s="158" t="s">
        <v>189</v>
      </c>
    </row>
    <row r="14" spans="1:15" s="56" customFormat="1" ht="42.75" customHeight="1">
      <c r="A14" s="211"/>
      <c r="B14" s="61"/>
      <c r="C14" s="62" t="s">
        <v>57</v>
      </c>
      <c r="D14" s="63"/>
      <c r="E14" s="101"/>
      <c r="F14" s="65">
        <f>SUM(F11:F13)</f>
        <v>288824161</v>
      </c>
      <c r="G14" s="66">
        <f>F14/F24</f>
        <v>0.1247310320735329</v>
      </c>
      <c r="H14" s="61"/>
      <c r="I14" s="65">
        <f>SUM(I11:I13)</f>
        <v>286132906</v>
      </c>
      <c r="J14" s="66">
        <f>I14/I24</f>
        <v>0.12584692624704935</v>
      </c>
      <c r="K14" s="61"/>
      <c r="L14" s="65">
        <f t="shared" si="0"/>
        <v>2691255</v>
      </c>
      <c r="M14" s="67">
        <f t="shared" si="1"/>
        <v>0.009405611670543058</v>
      </c>
      <c r="N14" s="1"/>
      <c r="O14" s="1"/>
    </row>
    <row r="15" spans="1:13" ht="42.75" customHeight="1">
      <c r="A15" s="204" t="s">
        <v>62</v>
      </c>
      <c r="B15" s="51"/>
      <c r="C15" s="24" t="s">
        <v>63</v>
      </c>
      <c r="D15" s="25"/>
      <c r="E15" s="46"/>
      <c r="F15" s="19">
        <v>380567112</v>
      </c>
      <c r="G15" s="20">
        <f>F15/F24</f>
        <v>0.1643509618054557</v>
      </c>
      <c r="H15" s="48"/>
      <c r="I15" s="19">
        <v>367542372</v>
      </c>
      <c r="J15" s="20">
        <f>I15/I24</f>
        <v>0.16165242379270273</v>
      </c>
      <c r="K15" s="48"/>
      <c r="L15" s="19">
        <f t="shared" si="0"/>
        <v>13024740</v>
      </c>
      <c r="M15" s="22">
        <f t="shared" si="1"/>
        <v>0.03543738352975531</v>
      </c>
    </row>
    <row r="16" spans="1:13" ht="42.75" customHeight="1">
      <c r="A16" s="205"/>
      <c r="B16" s="51"/>
      <c r="C16" s="24" t="s">
        <v>64</v>
      </c>
      <c r="D16" s="25"/>
      <c r="E16" s="50"/>
      <c r="F16" s="19">
        <v>22413051</v>
      </c>
      <c r="G16" s="20">
        <f>F16/F24</f>
        <v>0.009679255964831586</v>
      </c>
      <c r="H16" s="48"/>
      <c r="I16" s="19">
        <v>21735327</v>
      </c>
      <c r="J16" s="20">
        <f>I16/I24</f>
        <v>0.009559627839254882</v>
      </c>
      <c r="K16" s="48"/>
      <c r="L16" s="19">
        <f t="shared" si="0"/>
        <v>677724</v>
      </c>
      <c r="M16" s="22">
        <f t="shared" si="1"/>
        <v>0.031180759323289686</v>
      </c>
    </row>
    <row r="17" spans="1:13" ht="42.75" customHeight="1">
      <c r="A17" s="205"/>
      <c r="B17" s="51"/>
      <c r="C17" s="24" t="s">
        <v>65</v>
      </c>
      <c r="D17" s="25"/>
      <c r="E17" s="50"/>
      <c r="F17" s="19">
        <v>212501395</v>
      </c>
      <c r="G17" s="20">
        <f>F17/F24</f>
        <v>0.09177043299855887</v>
      </c>
      <c r="H17" s="48"/>
      <c r="I17" s="19">
        <v>215616879</v>
      </c>
      <c r="J17" s="20">
        <f>I17/I24</f>
        <v>0.09483257919706713</v>
      </c>
      <c r="K17" s="48"/>
      <c r="L17" s="19">
        <f t="shared" si="0"/>
        <v>-3115484</v>
      </c>
      <c r="M17" s="22">
        <f t="shared" si="1"/>
        <v>-0.014449165642546936</v>
      </c>
    </row>
    <row r="18" spans="1:15" ht="42.75" customHeight="1">
      <c r="A18" s="205"/>
      <c r="B18" s="51"/>
      <c r="C18" s="24" t="s">
        <v>66</v>
      </c>
      <c r="D18" s="25"/>
      <c r="E18" s="50"/>
      <c r="F18" s="19">
        <v>11667110</v>
      </c>
      <c r="G18" s="20">
        <f>F18/F24</f>
        <v>0.005038535095460509</v>
      </c>
      <c r="H18" s="48"/>
      <c r="I18" s="19">
        <v>5338752</v>
      </c>
      <c r="J18" s="20">
        <f>I18/I24</f>
        <v>0.0023480890002748832</v>
      </c>
      <c r="K18" s="48"/>
      <c r="L18" s="19">
        <f t="shared" si="0"/>
        <v>6328358</v>
      </c>
      <c r="M18" s="22">
        <f t="shared" si="1"/>
        <v>1.1853627963988587</v>
      </c>
      <c r="N18" s="56"/>
      <c r="O18" s="56"/>
    </row>
    <row r="19" spans="1:15" ht="42.75" customHeight="1">
      <c r="A19" s="205"/>
      <c r="B19" s="51"/>
      <c r="C19" s="24" t="s">
        <v>67</v>
      </c>
      <c r="D19" s="25"/>
      <c r="E19" s="50"/>
      <c r="F19" s="19">
        <v>5656104</v>
      </c>
      <c r="G19" s="20">
        <f>F19/F24</f>
        <v>0.00244263390913213</v>
      </c>
      <c r="H19" s="48"/>
      <c r="I19" s="19">
        <v>4561001</v>
      </c>
      <c r="J19" s="20">
        <f>I19/I24</f>
        <v>0.002006018687203066</v>
      </c>
      <c r="K19" s="48"/>
      <c r="L19" s="19">
        <f t="shared" si="0"/>
        <v>1095103</v>
      </c>
      <c r="M19" s="22">
        <f t="shared" si="1"/>
        <v>0.24010146018384998</v>
      </c>
      <c r="N19" s="56"/>
      <c r="O19" s="56"/>
    </row>
    <row r="20" spans="1:13" ht="42.75" customHeight="1">
      <c r="A20" s="205"/>
      <c r="B20" s="51"/>
      <c r="C20" s="24" t="s">
        <v>68</v>
      </c>
      <c r="D20" s="25"/>
      <c r="E20" s="50"/>
      <c r="F20" s="19">
        <v>30623561</v>
      </c>
      <c r="G20" s="20">
        <f>F20/F24</f>
        <v>0.013225030607106277</v>
      </c>
      <c r="H20" s="48"/>
      <c r="I20" s="19">
        <v>32846158</v>
      </c>
      <c r="J20" s="20">
        <f>I20/I24</f>
        <v>0.014446391647540635</v>
      </c>
      <c r="K20" s="48"/>
      <c r="L20" s="19">
        <f t="shared" si="0"/>
        <v>-2222597</v>
      </c>
      <c r="M20" s="22">
        <f t="shared" si="1"/>
        <v>-0.06766687903041811</v>
      </c>
    </row>
    <row r="21" spans="1:13" ht="42.75" customHeight="1">
      <c r="A21" s="205"/>
      <c r="B21" s="51"/>
      <c r="C21" s="24" t="s">
        <v>69</v>
      </c>
      <c r="D21" s="25"/>
      <c r="E21" s="50"/>
      <c r="F21" s="19">
        <v>217080953</v>
      </c>
      <c r="G21" s="20">
        <f>F21/F24</f>
        <v>0.09374815187707267</v>
      </c>
      <c r="H21" s="48"/>
      <c r="I21" s="19">
        <v>210847536</v>
      </c>
      <c r="J21" s="20">
        <f>I21/I24</f>
        <v>0.09273492756671643</v>
      </c>
      <c r="K21" s="48"/>
      <c r="L21" s="19">
        <f t="shared" si="0"/>
        <v>6233417</v>
      </c>
      <c r="M21" s="22">
        <f t="shared" si="1"/>
        <v>0.029563622692749893</v>
      </c>
    </row>
    <row r="22" spans="1:13" ht="42.75" customHeight="1">
      <c r="A22" s="205"/>
      <c r="B22" s="55"/>
      <c r="C22" s="52" t="s">
        <v>70</v>
      </c>
      <c r="D22" s="53"/>
      <c r="E22" s="54"/>
      <c r="F22" s="152">
        <v>2857619</v>
      </c>
      <c r="G22" s="153">
        <f>F22/F24</f>
        <v>0.0012340857008252056</v>
      </c>
      <c r="H22" s="160"/>
      <c r="I22" s="152">
        <v>2921296</v>
      </c>
      <c r="J22" s="153">
        <f>I22/I24</f>
        <v>0.0012848439118631125</v>
      </c>
      <c r="K22" s="160"/>
      <c r="L22" s="152">
        <f t="shared" si="0"/>
        <v>-63677</v>
      </c>
      <c r="M22" s="158">
        <f t="shared" si="1"/>
        <v>-0.0217975172663092</v>
      </c>
    </row>
    <row r="23" spans="1:15" s="56" customFormat="1" ht="42.75" customHeight="1" thickBot="1">
      <c r="A23" s="206"/>
      <c r="B23" s="71"/>
      <c r="C23" s="72" t="s">
        <v>57</v>
      </c>
      <c r="D23" s="73"/>
      <c r="E23" s="177"/>
      <c r="F23" s="178">
        <f>SUM(F15:F22)</f>
        <v>883366905</v>
      </c>
      <c r="G23" s="179">
        <f>F23/F24</f>
        <v>0.38148908795844294</v>
      </c>
      <c r="H23" s="180"/>
      <c r="I23" s="178">
        <f>SUM(I15:I22)</f>
        <v>861409321</v>
      </c>
      <c r="J23" s="179">
        <f>I23/I24</f>
        <v>0.3788649016426229</v>
      </c>
      <c r="K23" s="180"/>
      <c r="L23" s="178">
        <f t="shared" si="0"/>
        <v>21957584</v>
      </c>
      <c r="M23" s="181">
        <f t="shared" si="1"/>
        <v>0.025490302304263086</v>
      </c>
      <c r="N23" s="1"/>
      <c r="O23" s="1"/>
    </row>
    <row r="24" spans="1:15" s="56" customFormat="1" ht="42.75" customHeight="1" thickBot="1" thickTop="1">
      <c r="A24" s="34"/>
      <c r="B24" s="57"/>
      <c r="C24" s="35" t="s">
        <v>71</v>
      </c>
      <c r="D24" s="36"/>
      <c r="E24" s="57"/>
      <c r="F24" s="38">
        <f>F10+F14+F23</f>
        <v>2315575813</v>
      </c>
      <c r="G24" s="39">
        <f>F24/F24</f>
        <v>1</v>
      </c>
      <c r="H24" s="183"/>
      <c r="I24" s="38">
        <f>I10+I14+I23</f>
        <v>2273658281</v>
      </c>
      <c r="J24" s="39">
        <f>I24/I24</f>
        <v>1</v>
      </c>
      <c r="K24" s="183"/>
      <c r="L24" s="38">
        <f t="shared" si="0"/>
        <v>41917532</v>
      </c>
      <c r="M24" s="41">
        <f t="shared" si="1"/>
        <v>0.018436161823562967</v>
      </c>
      <c r="N24" s="1"/>
      <c r="O24" s="1"/>
    </row>
    <row r="25" ht="48" customHeight="1"/>
  </sheetData>
  <sheetProtection/>
  <mergeCells count="7">
    <mergeCell ref="A15:A23"/>
    <mergeCell ref="A3:D4"/>
    <mergeCell ref="E3:G3"/>
    <mergeCell ref="H3:J3"/>
    <mergeCell ref="K3:M3"/>
    <mergeCell ref="A5:A10"/>
    <mergeCell ref="A11:A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68" r:id="rId1"/>
  <headerFooter alignWithMargins="0">
    <oddFooter>&amp;C&amp;"ＭＳ ゴシック,標準"&amp;14- 7 -</oddFooter>
  </headerFooter>
  <rowBreaks count="1" manualBreakCount="1">
    <brk id="2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2"/>
  <sheetViews>
    <sheetView view="pageBreakPreview" zoomScale="90" zoomScaleNormal="65" zoomScaleSheetLayoutView="90" zoomScalePageLayoutView="0" workbookViewId="0" topLeftCell="A1">
      <selection activeCell="G25" sqref="G25"/>
    </sheetView>
  </sheetViews>
  <sheetFormatPr defaultColWidth="9.140625" defaultRowHeight="15"/>
  <cols>
    <col min="1" max="3" width="3.140625" style="1" customWidth="1"/>
    <col min="4" max="4" width="29.421875" style="1" customWidth="1"/>
    <col min="5" max="6" width="3.140625" style="1" customWidth="1"/>
    <col min="7" max="7" width="26.00390625" style="4" customWidth="1"/>
    <col min="8" max="8" width="3.140625" style="1" customWidth="1"/>
    <col min="9" max="9" width="26.00390625" style="4" customWidth="1"/>
    <col min="10" max="10" width="3.140625" style="1" customWidth="1"/>
    <col min="11" max="11" width="20.7109375" style="4" customWidth="1"/>
    <col min="12" max="12" width="11.421875" style="1" customWidth="1"/>
    <col min="13" max="13" width="9.00390625" style="43" customWidth="1"/>
    <col min="14" max="14" width="9.00390625" style="1" customWidth="1"/>
    <col min="15" max="16" width="14.421875" style="1" customWidth="1"/>
    <col min="17" max="17" width="12.421875" style="1" customWidth="1"/>
    <col min="18" max="16384" width="9.00390625" style="1" customWidth="1"/>
  </cols>
  <sheetData>
    <row r="1" spans="1:12" ht="37.5" customHeight="1">
      <c r="A1" s="44" t="s">
        <v>72</v>
      </c>
      <c r="B1" s="8"/>
      <c r="C1" s="8"/>
      <c r="L1" s="60"/>
    </row>
    <row r="2" spans="1:12" ht="27" customHeight="1">
      <c r="A2" s="44"/>
      <c r="B2" s="8"/>
      <c r="C2" s="8"/>
      <c r="L2" s="60"/>
    </row>
    <row r="3" spans="1:12" ht="22.5" customHeight="1" thickBot="1">
      <c r="A3" s="8"/>
      <c r="B3" s="8"/>
      <c r="C3" s="8"/>
      <c r="F3" s="6"/>
      <c r="G3" s="3"/>
      <c r="H3" s="6"/>
      <c r="I3" s="6"/>
      <c r="J3" s="3"/>
      <c r="K3" s="6"/>
      <c r="L3" s="42" t="s">
        <v>2</v>
      </c>
    </row>
    <row r="4" spans="1:12" ht="37.5" customHeight="1">
      <c r="A4" s="191" t="s">
        <v>36</v>
      </c>
      <c r="B4" s="192"/>
      <c r="C4" s="192"/>
      <c r="D4" s="192"/>
      <c r="E4" s="193"/>
      <c r="F4" s="197" t="s">
        <v>195</v>
      </c>
      <c r="G4" s="198"/>
      <c r="H4" s="197" t="s">
        <v>188</v>
      </c>
      <c r="I4" s="198"/>
      <c r="J4" s="199" t="s">
        <v>3</v>
      </c>
      <c r="K4" s="200"/>
      <c r="L4" s="201"/>
    </row>
    <row r="5" spans="1:12" ht="37.5" customHeight="1" thickBot="1">
      <c r="A5" s="194"/>
      <c r="B5" s="195"/>
      <c r="C5" s="195"/>
      <c r="D5" s="195"/>
      <c r="E5" s="196"/>
      <c r="F5" s="9"/>
      <c r="G5" s="10" t="s">
        <v>4</v>
      </c>
      <c r="H5" s="12"/>
      <c r="I5" s="10" t="s">
        <v>6</v>
      </c>
      <c r="J5" s="12"/>
      <c r="K5" s="10" t="s">
        <v>7</v>
      </c>
      <c r="L5" s="13" t="s">
        <v>8</v>
      </c>
    </row>
    <row r="6" spans="1:12" ht="37.5" customHeight="1">
      <c r="A6" s="74">
        <v>1</v>
      </c>
      <c r="B6" s="59"/>
      <c r="C6" s="215" t="s">
        <v>73</v>
      </c>
      <c r="D6" s="215"/>
      <c r="E6" s="16"/>
      <c r="F6" s="46"/>
      <c r="G6" s="75">
        <v>502755593</v>
      </c>
      <c r="H6" s="76"/>
      <c r="I6" s="75">
        <v>498102150</v>
      </c>
      <c r="J6" s="76"/>
      <c r="K6" s="19">
        <f>G6-I6</f>
        <v>4653443</v>
      </c>
      <c r="L6" s="22">
        <f>(G6-I6)/I6</f>
        <v>0.009342346745542055</v>
      </c>
    </row>
    <row r="7" spans="1:12" ht="37.5" customHeight="1">
      <c r="A7" s="74"/>
      <c r="B7" s="77"/>
      <c r="C7" s="216" t="s">
        <v>74</v>
      </c>
      <c r="D7" s="213"/>
      <c r="E7" s="25"/>
      <c r="F7" s="46"/>
      <c r="G7" s="75">
        <v>428657597</v>
      </c>
      <c r="H7" s="76"/>
      <c r="I7" s="75">
        <v>422767968</v>
      </c>
      <c r="J7" s="76"/>
      <c r="K7" s="19">
        <f aca="true" t="shared" si="0" ref="K7:K18">G7-I7</f>
        <v>5889629</v>
      </c>
      <c r="L7" s="22">
        <f aca="true" t="shared" si="1" ref="L7:L18">(G7-I7)/I7</f>
        <v>0.013931114572994329</v>
      </c>
    </row>
    <row r="8" spans="1:12" ht="37.5" customHeight="1">
      <c r="A8" s="74"/>
      <c r="B8" s="78"/>
      <c r="C8" s="79"/>
      <c r="D8" s="24" t="s">
        <v>75</v>
      </c>
      <c r="E8" s="25"/>
      <c r="F8" s="46"/>
      <c r="G8" s="75">
        <v>12317759</v>
      </c>
      <c r="H8" s="76"/>
      <c r="I8" s="75">
        <v>12192833</v>
      </c>
      <c r="J8" s="76"/>
      <c r="K8" s="19">
        <f t="shared" si="0"/>
        <v>124926</v>
      </c>
      <c r="L8" s="22">
        <f t="shared" si="1"/>
        <v>0.010245855085524423</v>
      </c>
    </row>
    <row r="9" spans="1:12" ht="37.5" customHeight="1">
      <c r="A9" s="74"/>
      <c r="B9" s="80"/>
      <c r="C9" s="79"/>
      <c r="D9" s="24" t="s">
        <v>76</v>
      </c>
      <c r="E9" s="25"/>
      <c r="F9" s="46"/>
      <c r="G9" s="75">
        <v>416339838</v>
      </c>
      <c r="H9" s="76"/>
      <c r="I9" s="75">
        <v>410575135</v>
      </c>
      <c r="J9" s="76"/>
      <c r="K9" s="19">
        <f t="shared" si="0"/>
        <v>5764703</v>
      </c>
      <c r="L9" s="22">
        <f t="shared" si="1"/>
        <v>0.014040555573342259</v>
      </c>
    </row>
    <row r="10" spans="1:12" ht="37.5" customHeight="1">
      <c r="A10" s="74"/>
      <c r="B10" s="77"/>
      <c r="C10" s="212" t="s">
        <v>77</v>
      </c>
      <c r="D10" s="213"/>
      <c r="E10" s="25"/>
      <c r="F10" s="46"/>
      <c r="G10" s="75">
        <v>74097996</v>
      </c>
      <c r="H10" s="76"/>
      <c r="I10" s="75">
        <v>75334182</v>
      </c>
      <c r="J10" s="76"/>
      <c r="K10" s="19">
        <f t="shared" si="0"/>
        <v>-1236186</v>
      </c>
      <c r="L10" s="22">
        <f t="shared" si="1"/>
        <v>-0.01640936381309616</v>
      </c>
    </row>
    <row r="11" spans="1:12" ht="37.5" customHeight="1">
      <c r="A11" s="74"/>
      <c r="B11" s="78"/>
      <c r="C11" s="79"/>
      <c r="D11" s="24" t="s">
        <v>78</v>
      </c>
      <c r="E11" s="25"/>
      <c r="F11" s="46"/>
      <c r="G11" s="75">
        <v>19145189</v>
      </c>
      <c r="H11" s="76"/>
      <c r="I11" s="75">
        <v>18964599</v>
      </c>
      <c r="J11" s="76"/>
      <c r="K11" s="19">
        <f t="shared" si="0"/>
        <v>180590</v>
      </c>
      <c r="L11" s="22">
        <f t="shared" si="1"/>
        <v>0.009522479225635089</v>
      </c>
    </row>
    <row r="12" spans="1:12" ht="37.5" customHeight="1">
      <c r="A12" s="45"/>
      <c r="B12" s="80"/>
      <c r="C12" s="79"/>
      <c r="D12" s="24" t="s">
        <v>79</v>
      </c>
      <c r="E12" s="25"/>
      <c r="F12" s="46"/>
      <c r="G12" s="75">
        <v>54952807</v>
      </c>
      <c r="H12" s="76"/>
      <c r="I12" s="75">
        <v>56369583</v>
      </c>
      <c r="J12" s="76"/>
      <c r="K12" s="19">
        <f t="shared" si="0"/>
        <v>-1416776</v>
      </c>
      <c r="L12" s="22">
        <f t="shared" si="1"/>
        <v>-0.02513369666048443</v>
      </c>
    </row>
    <row r="13" spans="1:12" ht="37.5" customHeight="1">
      <c r="A13" s="49">
        <v>2</v>
      </c>
      <c r="B13" s="46"/>
      <c r="C13" s="214" t="s">
        <v>80</v>
      </c>
      <c r="D13" s="213"/>
      <c r="E13" s="25"/>
      <c r="F13" s="46"/>
      <c r="G13" s="75">
        <v>432071967</v>
      </c>
      <c r="H13" s="76"/>
      <c r="I13" s="75">
        <v>431865711</v>
      </c>
      <c r="J13" s="76"/>
      <c r="K13" s="19">
        <f t="shared" si="0"/>
        <v>206256</v>
      </c>
      <c r="L13" s="22">
        <f t="shared" si="1"/>
        <v>0.0004775929061893038</v>
      </c>
    </row>
    <row r="14" spans="1:12" ht="37.5" customHeight="1">
      <c r="A14" s="49">
        <v>3</v>
      </c>
      <c r="B14" s="50"/>
      <c r="C14" s="213" t="s">
        <v>81</v>
      </c>
      <c r="D14" s="213"/>
      <c r="E14" s="25"/>
      <c r="F14" s="46"/>
      <c r="G14" s="75">
        <v>8504127</v>
      </c>
      <c r="H14" s="76"/>
      <c r="I14" s="75">
        <v>7923345</v>
      </c>
      <c r="J14" s="76"/>
      <c r="K14" s="19">
        <f t="shared" si="0"/>
        <v>580782</v>
      </c>
      <c r="L14" s="22">
        <f t="shared" si="1"/>
        <v>0.07330010241886475</v>
      </c>
    </row>
    <row r="15" spans="1:12" ht="37.5" customHeight="1">
      <c r="A15" s="49">
        <v>4</v>
      </c>
      <c r="B15" s="54"/>
      <c r="C15" s="213" t="s">
        <v>82</v>
      </c>
      <c r="D15" s="213"/>
      <c r="E15" s="53"/>
      <c r="F15" s="46"/>
      <c r="G15" s="75">
        <v>48273211</v>
      </c>
      <c r="H15" s="76"/>
      <c r="I15" s="75">
        <v>49467589</v>
      </c>
      <c r="J15" s="76"/>
      <c r="K15" s="19">
        <f t="shared" si="0"/>
        <v>-1194378</v>
      </c>
      <c r="L15" s="22">
        <f t="shared" si="1"/>
        <v>-0.024144657626228763</v>
      </c>
    </row>
    <row r="16" spans="1:13" ht="37.5" customHeight="1">
      <c r="A16" s="49">
        <v>5</v>
      </c>
      <c r="B16" s="50"/>
      <c r="C16" s="213" t="s">
        <v>83</v>
      </c>
      <c r="D16" s="213"/>
      <c r="E16" s="25"/>
      <c r="F16" s="46"/>
      <c r="G16" s="75">
        <v>67017429</v>
      </c>
      <c r="H16" s="76"/>
      <c r="I16" s="75">
        <v>66735212</v>
      </c>
      <c r="J16" s="76"/>
      <c r="K16" s="19">
        <f t="shared" si="0"/>
        <v>282217</v>
      </c>
      <c r="L16" s="22">
        <f t="shared" si="1"/>
        <v>0.004228906922480444</v>
      </c>
      <c r="M16" s="81"/>
    </row>
    <row r="17" spans="1:12" ht="37.5" customHeight="1" thickBot="1">
      <c r="A17" s="49">
        <v>6</v>
      </c>
      <c r="B17" s="50"/>
      <c r="C17" s="221" t="s">
        <v>49</v>
      </c>
      <c r="D17" s="221"/>
      <c r="E17" s="25"/>
      <c r="F17" s="46"/>
      <c r="G17" s="75">
        <v>8529868</v>
      </c>
      <c r="H17" s="76"/>
      <c r="I17" s="75">
        <v>8460289</v>
      </c>
      <c r="J17" s="76"/>
      <c r="K17" s="152">
        <f t="shared" si="0"/>
        <v>69579</v>
      </c>
      <c r="L17" s="158">
        <f t="shared" si="1"/>
        <v>0.008224187140652052</v>
      </c>
    </row>
    <row r="18" spans="1:14" s="56" customFormat="1" ht="37.5" customHeight="1" thickBot="1" thickTop="1">
      <c r="A18" s="34"/>
      <c r="B18" s="57"/>
      <c r="C18" s="57"/>
      <c r="D18" s="35" t="s">
        <v>32</v>
      </c>
      <c r="E18" s="36"/>
      <c r="F18" s="57"/>
      <c r="G18" s="82">
        <f>G6+G13+G14+G15+G16+G17</f>
        <v>1067152195</v>
      </c>
      <c r="H18" s="83"/>
      <c r="I18" s="82">
        <f>I6+I13+I14+I15+I16+I17</f>
        <v>1062554296</v>
      </c>
      <c r="J18" s="83"/>
      <c r="K18" s="38">
        <f t="shared" si="0"/>
        <v>4597899</v>
      </c>
      <c r="L18" s="41">
        <f t="shared" si="1"/>
        <v>0.0043272132231819615</v>
      </c>
      <c r="M18" s="43"/>
      <c r="N18" s="1"/>
    </row>
    <row r="19" ht="39.75" customHeight="1">
      <c r="G19" s="84"/>
    </row>
    <row r="20" spans="1:12" ht="37.5" customHeight="1">
      <c r="A20" s="44" t="s">
        <v>84</v>
      </c>
      <c r="B20" s="8"/>
      <c r="C20" s="8"/>
      <c r="L20" s="60"/>
    </row>
    <row r="21" spans="1:12" ht="26.25" customHeight="1">
      <c r="A21" s="44"/>
      <c r="B21" s="8"/>
      <c r="C21" s="8"/>
      <c r="L21" s="60"/>
    </row>
    <row r="22" spans="1:12" ht="22.5" customHeight="1" thickBot="1">
      <c r="A22" s="44"/>
      <c r="B22" s="8"/>
      <c r="C22" s="8"/>
      <c r="F22" s="6"/>
      <c r="L22" s="42" t="s">
        <v>2</v>
      </c>
    </row>
    <row r="23" spans="1:14" ht="37.5" customHeight="1">
      <c r="A23" s="191" t="s">
        <v>36</v>
      </c>
      <c r="B23" s="192"/>
      <c r="C23" s="192"/>
      <c r="D23" s="192"/>
      <c r="E23" s="193"/>
      <c r="F23" s="197" t="s">
        <v>195</v>
      </c>
      <c r="G23" s="198"/>
      <c r="H23" s="197" t="s">
        <v>188</v>
      </c>
      <c r="I23" s="198"/>
      <c r="J23" s="199" t="s">
        <v>3</v>
      </c>
      <c r="K23" s="200"/>
      <c r="L23" s="201"/>
      <c r="N23" s="56"/>
    </row>
    <row r="24" spans="1:12" ht="37.5" customHeight="1" thickBot="1">
      <c r="A24" s="194"/>
      <c r="B24" s="195"/>
      <c r="C24" s="195"/>
      <c r="D24" s="195"/>
      <c r="E24" s="196"/>
      <c r="F24" s="9"/>
      <c r="G24" s="10" t="s">
        <v>4</v>
      </c>
      <c r="H24" s="12"/>
      <c r="I24" s="10" t="s">
        <v>6</v>
      </c>
      <c r="J24" s="12"/>
      <c r="K24" s="10" t="s">
        <v>7</v>
      </c>
      <c r="L24" s="13" t="s">
        <v>8</v>
      </c>
    </row>
    <row r="25" spans="1:14" s="56" customFormat="1" ht="37.5" customHeight="1">
      <c r="A25" s="74"/>
      <c r="B25" s="46"/>
      <c r="C25" s="215" t="s">
        <v>14</v>
      </c>
      <c r="D25" s="215"/>
      <c r="E25" s="16"/>
      <c r="F25" s="46"/>
      <c r="G25" s="75">
        <v>83202425</v>
      </c>
      <c r="H25" s="76"/>
      <c r="I25" s="75">
        <v>79160348</v>
      </c>
      <c r="J25" s="76"/>
      <c r="K25" s="19">
        <f>G25-I25</f>
        <v>4042077</v>
      </c>
      <c r="L25" s="22">
        <f>(G25-I25)/I25</f>
        <v>0.051061890228173326</v>
      </c>
      <c r="M25" s="85"/>
      <c r="N25" s="1"/>
    </row>
    <row r="26" spans="1:12" ht="37.5" customHeight="1">
      <c r="A26" s="217" t="s">
        <v>85</v>
      </c>
      <c r="B26" s="79"/>
      <c r="C26" s="213" t="s">
        <v>86</v>
      </c>
      <c r="D26" s="213"/>
      <c r="E26" s="25"/>
      <c r="F26" s="50"/>
      <c r="G26" s="75">
        <v>54355634</v>
      </c>
      <c r="H26" s="76"/>
      <c r="I26" s="75">
        <v>56898084</v>
      </c>
      <c r="J26" s="76"/>
      <c r="K26" s="19">
        <f>G26-I26</f>
        <v>-2542450</v>
      </c>
      <c r="L26" s="22">
        <f>(G26-I26)/I26</f>
        <v>-0.04468428146016305</v>
      </c>
    </row>
    <row r="27" spans="1:12" ht="37.5" customHeight="1">
      <c r="A27" s="218"/>
      <c r="B27" s="79"/>
      <c r="C27" s="213" t="s">
        <v>87</v>
      </c>
      <c r="D27" s="213"/>
      <c r="E27" s="25"/>
      <c r="F27" s="50"/>
      <c r="G27" s="75">
        <v>3308721</v>
      </c>
      <c r="H27" s="76"/>
      <c r="I27" s="75">
        <v>2827393</v>
      </c>
      <c r="J27" s="76"/>
      <c r="K27" s="19">
        <f>G27-I27</f>
        <v>481328</v>
      </c>
      <c r="L27" s="22">
        <f>(G27-I27)/I27</f>
        <v>0.17023738829373913</v>
      </c>
    </row>
    <row r="28" spans="1:12" ht="37.5" customHeight="1">
      <c r="A28" s="218"/>
      <c r="B28" s="79"/>
      <c r="C28" s="213" t="s">
        <v>88</v>
      </c>
      <c r="D28" s="213"/>
      <c r="E28" s="53"/>
      <c r="F28" s="54"/>
      <c r="G28" s="75">
        <v>25221365</v>
      </c>
      <c r="H28" s="76"/>
      <c r="I28" s="75">
        <v>18889082</v>
      </c>
      <c r="J28" s="76"/>
      <c r="K28" s="19">
        <f>G28-I28</f>
        <v>6332283</v>
      </c>
      <c r="L28" s="22">
        <f>(G28-I28)/I28</f>
        <v>0.33523508447895983</v>
      </c>
    </row>
    <row r="29" spans="1:12" ht="37.5" customHeight="1" thickBot="1">
      <c r="A29" s="219"/>
      <c r="B29" s="86"/>
      <c r="C29" s="220" t="s">
        <v>89</v>
      </c>
      <c r="D29" s="220"/>
      <c r="E29" s="87"/>
      <c r="F29" s="88"/>
      <c r="G29" s="89">
        <v>316705</v>
      </c>
      <c r="H29" s="90"/>
      <c r="I29" s="89">
        <v>545789</v>
      </c>
      <c r="J29" s="90"/>
      <c r="K29" s="91">
        <f>G29-I29</f>
        <v>-229084</v>
      </c>
      <c r="L29" s="92">
        <f>(G29-I29)/I29</f>
        <v>-0.4197299689073983</v>
      </c>
    </row>
    <row r="30" spans="1:12" ht="48.75" customHeight="1">
      <c r="A30" s="93"/>
      <c r="B30" s="59"/>
      <c r="C30" s="59"/>
      <c r="D30" s="94"/>
      <c r="E30" s="59"/>
      <c r="F30" s="59"/>
      <c r="G30" s="95"/>
      <c r="H30" s="95"/>
      <c r="I30" s="95"/>
      <c r="J30" s="95"/>
      <c r="K30" s="95"/>
      <c r="L30" s="96"/>
    </row>
    <row r="41" ht="17.25">
      <c r="M41" s="85"/>
    </row>
    <row r="42" ht="17.25">
      <c r="M42" s="85"/>
    </row>
  </sheetData>
  <sheetProtection/>
  <mergeCells count="22">
    <mergeCell ref="H23:I23"/>
    <mergeCell ref="J23:L23"/>
    <mergeCell ref="C25:D25"/>
    <mergeCell ref="C15:D15"/>
    <mergeCell ref="C16:D16"/>
    <mergeCell ref="C17:D17"/>
    <mergeCell ref="J4:L4"/>
    <mergeCell ref="C6:D6"/>
    <mergeCell ref="C7:D7"/>
    <mergeCell ref="A26:A29"/>
    <mergeCell ref="C26:D26"/>
    <mergeCell ref="C27:D27"/>
    <mergeCell ref="C28:D28"/>
    <mergeCell ref="C29:D29"/>
    <mergeCell ref="A23:E24"/>
    <mergeCell ref="F23:G23"/>
    <mergeCell ref="C10:D10"/>
    <mergeCell ref="C13:D13"/>
    <mergeCell ref="C14:D14"/>
    <mergeCell ref="A4:E5"/>
    <mergeCell ref="F4:G4"/>
    <mergeCell ref="H4:I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2" r:id="rId1"/>
  <headerFooter alignWithMargins="0">
    <oddFooter>&amp;C&amp;"ＭＳ ゴシック,標準"&amp;14- 8 -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5"/>
  <sheetViews>
    <sheetView view="pageBreakPreview" zoomScale="70" zoomScaleNormal="60" zoomScaleSheetLayoutView="70" zoomScalePageLayoutView="0" workbookViewId="0" topLeftCell="A1">
      <pane xSplit="4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6" sqref="K6"/>
    </sheetView>
  </sheetViews>
  <sheetFormatPr defaultColWidth="9.140625" defaultRowHeight="15"/>
  <cols>
    <col min="1" max="1" width="3.57421875" style="1" customWidth="1"/>
    <col min="2" max="2" width="3.140625" style="59" customWidth="1"/>
    <col min="3" max="3" width="28.57421875" style="1" customWidth="1"/>
    <col min="4" max="5" width="3.140625" style="1" customWidth="1"/>
    <col min="6" max="6" width="23.140625" style="4" customWidth="1"/>
    <col min="7" max="7" width="3.140625" style="1" customWidth="1"/>
    <col min="8" max="8" width="23.140625" style="4" customWidth="1"/>
    <col min="9" max="9" width="3.140625" style="1" customWidth="1"/>
    <col min="10" max="10" width="20.57421875" style="4" customWidth="1"/>
    <col min="11" max="11" width="12.57421875" style="1" customWidth="1"/>
    <col min="12" max="13" width="9.00390625" style="1" customWidth="1"/>
    <col min="14" max="14" width="19.00390625" style="1" customWidth="1"/>
    <col min="15" max="15" width="21.8515625" style="1" customWidth="1"/>
    <col min="16" max="16384" width="9.00390625" style="1" customWidth="1"/>
  </cols>
  <sheetData>
    <row r="1" spans="1:11" ht="39.75" customHeight="1">
      <c r="A1" s="44" t="s">
        <v>90</v>
      </c>
      <c r="B1" s="97"/>
      <c r="K1" s="60"/>
    </row>
    <row r="2" spans="1:11" ht="30" customHeight="1">
      <c r="A2" s="44"/>
      <c r="B2" s="97"/>
      <c r="K2" s="60"/>
    </row>
    <row r="3" spans="1:11" ht="30" customHeight="1" thickBot="1">
      <c r="A3" s="8"/>
      <c r="B3" s="97"/>
      <c r="E3" s="6"/>
      <c r="F3" s="3"/>
      <c r="G3" s="6"/>
      <c r="H3" s="6"/>
      <c r="I3" s="3"/>
      <c r="J3" s="6"/>
      <c r="K3" s="42" t="s">
        <v>2</v>
      </c>
    </row>
    <row r="4" spans="1:11" ht="57" customHeight="1">
      <c r="A4" s="191" t="s">
        <v>36</v>
      </c>
      <c r="B4" s="192"/>
      <c r="C4" s="192"/>
      <c r="D4" s="193"/>
      <c r="E4" s="197" t="s">
        <v>195</v>
      </c>
      <c r="F4" s="198"/>
      <c r="G4" s="197" t="s">
        <v>188</v>
      </c>
      <c r="H4" s="198"/>
      <c r="I4" s="199" t="s">
        <v>3</v>
      </c>
      <c r="J4" s="200"/>
      <c r="K4" s="201"/>
    </row>
    <row r="5" spans="1:11" ht="57" customHeight="1" thickBot="1">
      <c r="A5" s="194"/>
      <c r="B5" s="195"/>
      <c r="C5" s="195"/>
      <c r="D5" s="196"/>
      <c r="E5" s="9"/>
      <c r="F5" s="10" t="s">
        <v>4</v>
      </c>
      <c r="G5" s="12"/>
      <c r="H5" s="10" t="s">
        <v>6</v>
      </c>
      <c r="I5" s="12"/>
      <c r="J5" s="10" t="s">
        <v>7</v>
      </c>
      <c r="K5" s="13" t="s">
        <v>8</v>
      </c>
    </row>
    <row r="6" spans="1:11" ht="60" customHeight="1">
      <c r="A6" s="45">
        <v>1</v>
      </c>
      <c r="B6" s="46"/>
      <c r="C6" s="15" t="s">
        <v>91</v>
      </c>
      <c r="D6" s="16"/>
      <c r="E6" s="46"/>
      <c r="F6" s="75">
        <v>15337200</v>
      </c>
      <c r="G6" s="76"/>
      <c r="H6" s="75">
        <v>17634100</v>
      </c>
      <c r="I6" s="76"/>
      <c r="J6" s="19">
        <f>F6-H6</f>
        <v>-2296900</v>
      </c>
      <c r="K6" s="22">
        <f>(F6-H6)/H6</f>
        <v>-0.13025331601839618</v>
      </c>
    </row>
    <row r="7" spans="1:11" ht="60" customHeight="1">
      <c r="A7" s="49">
        <v>2</v>
      </c>
      <c r="B7" s="50"/>
      <c r="C7" s="24" t="s">
        <v>92</v>
      </c>
      <c r="D7" s="25"/>
      <c r="E7" s="50"/>
      <c r="F7" s="75">
        <v>7312000</v>
      </c>
      <c r="G7" s="76"/>
      <c r="H7" s="75">
        <v>9174200</v>
      </c>
      <c r="I7" s="76"/>
      <c r="J7" s="19">
        <f aca="true" t="shared" si="0" ref="J7:J15">F7-H7</f>
        <v>-1862200</v>
      </c>
      <c r="K7" s="22">
        <f aca="true" t="shared" si="1" ref="K7:K15">(F7-H7)/H7</f>
        <v>-0.2029822763837719</v>
      </c>
    </row>
    <row r="8" spans="1:11" ht="60" customHeight="1">
      <c r="A8" s="49">
        <v>3</v>
      </c>
      <c r="B8" s="50"/>
      <c r="C8" s="24" t="s">
        <v>93</v>
      </c>
      <c r="D8" s="25"/>
      <c r="E8" s="50"/>
      <c r="F8" s="75">
        <v>9959500</v>
      </c>
      <c r="G8" s="76"/>
      <c r="H8" s="75">
        <v>17530900</v>
      </c>
      <c r="I8" s="76"/>
      <c r="J8" s="19">
        <f t="shared" si="0"/>
        <v>-7571400</v>
      </c>
      <c r="K8" s="22">
        <f t="shared" si="1"/>
        <v>-0.4318888362833625</v>
      </c>
    </row>
    <row r="9" spans="1:11" ht="60" customHeight="1">
      <c r="A9" s="49">
        <v>4</v>
      </c>
      <c r="B9" s="50"/>
      <c r="C9" s="24" t="s">
        <v>94</v>
      </c>
      <c r="D9" s="25"/>
      <c r="E9" s="50"/>
      <c r="F9" s="75">
        <v>59188800</v>
      </c>
      <c r="G9" s="76"/>
      <c r="H9" s="75">
        <v>65189300</v>
      </c>
      <c r="I9" s="76"/>
      <c r="J9" s="19">
        <f t="shared" si="0"/>
        <v>-6000500</v>
      </c>
      <c r="K9" s="22">
        <f t="shared" si="1"/>
        <v>-0.09204731451327135</v>
      </c>
    </row>
    <row r="10" spans="1:11" ht="60" customHeight="1">
      <c r="A10" s="98">
        <v>5</v>
      </c>
      <c r="B10" s="54"/>
      <c r="C10" s="52" t="s">
        <v>95</v>
      </c>
      <c r="D10" s="53"/>
      <c r="E10" s="54"/>
      <c r="F10" s="75">
        <v>35740700</v>
      </c>
      <c r="G10" s="76"/>
      <c r="H10" s="75">
        <v>19413000</v>
      </c>
      <c r="I10" s="76"/>
      <c r="J10" s="19">
        <f t="shared" si="0"/>
        <v>16327700</v>
      </c>
      <c r="K10" s="22">
        <f t="shared" si="1"/>
        <v>0.8410704167310565</v>
      </c>
    </row>
    <row r="11" spans="1:11" ht="60" customHeight="1">
      <c r="A11" s="98">
        <v>6</v>
      </c>
      <c r="B11" s="54"/>
      <c r="C11" s="52" t="s">
        <v>96</v>
      </c>
      <c r="D11" s="53"/>
      <c r="E11" s="54"/>
      <c r="F11" s="75">
        <v>7292601</v>
      </c>
      <c r="G11" s="76"/>
      <c r="H11" s="75">
        <v>9401801</v>
      </c>
      <c r="I11" s="76"/>
      <c r="J11" s="19">
        <f t="shared" si="0"/>
        <v>-2109200</v>
      </c>
      <c r="K11" s="22">
        <f t="shared" si="1"/>
        <v>-0.22433999613478312</v>
      </c>
    </row>
    <row r="12" spans="1:11" ht="60" customHeight="1">
      <c r="A12" s="98"/>
      <c r="B12" s="54"/>
      <c r="C12" s="52" t="s">
        <v>97</v>
      </c>
      <c r="D12" s="53"/>
      <c r="E12" s="54"/>
      <c r="F12" s="99">
        <v>0</v>
      </c>
      <c r="G12" s="161"/>
      <c r="H12" s="99">
        <v>0</v>
      </c>
      <c r="I12" s="161"/>
      <c r="J12" s="152">
        <f t="shared" si="0"/>
        <v>0</v>
      </c>
      <c r="K12" s="158" t="s">
        <v>189</v>
      </c>
    </row>
    <row r="13" spans="1:11" ht="60" customHeight="1">
      <c r="A13" s="100"/>
      <c r="B13" s="64"/>
      <c r="C13" s="62" t="s">
        <v>98</v>
      </c>
      <c r="D13" s="63"/>
      <c r="E13" s="101"/>
      <c r="F13" s="102">
        <f>SUM(F6:F12)</f>
        <v>134830801</v>
      </c>
      <c r="G13" s="103"/>
      <c r="H13" s="102">
        <f>SUM(H6:H11)</f>
        <v>138343301</v>
      </c>
      <c r="I13" s="103"/>
      <c r="J13" s="65">
        <f t="shared" si="0"/>
        <v>-3512500</v>
      </c>
      <c r="K13" s="67">
        <f t="shared" si="1"/>
        <v>-0.025389736796868827</v>
      </c>
    </row>
    <row r="14" spans="1:11" ht="60" customHeight="1" thickBot="1">
      <c r="A14" s="45">
        <v>7</v>
      </c>
      <c r="B14" s="46"/>
      <c r="C14" s="15" t="s">
        <v>99</v>
      </c>
      <c r="D14" s="16"/>
      <c r="E14" s="46"/>
      <c r="F14" s="99">
        <v>87582777</v>
      </c>
      <c r="G14" s="161"/>
      <c r="H14" s="99">
        <v>95157054</v>
      </c>
      <c r="I14" s="161"/>
      <c r="J14" s="152">
        <f t="shared" si="0"/>
        <v>-7574277</v>
      </c>
      <c r="K14" s="158">
        <f t="shared" si="1"/>
        <v>-0.07959764075924419</v>
      </c>
    </row>
    <row r="15" spans="1:11" s="56" customFormat="1" ht="60" customHeight="1" thickBot="1" thickTop="1">
      <c r="A15" s="104"/>
      <c r="B15" s="57"/>
      <c r="C15" s="105" t="s">
        <v>100</v>
      </c>
      <c r="D15" s="36"/>
      <c r="E15" s="57"/>
      <c r="F15" s="82">
        <f>F13+F14</f>
        <v>222413578</v>
      </c>
      <c r="G15" s="83"/>
      <c r="H15" s="82">
        <f>H13+H14</f>
        <v>233500355</v>
      </c>
      <c r="I15" s="83"/>
      <c r="J15" s="38">
        <f t="shared" si="0"/>
        <v>-11086777</v>
      </c>
      <c r="K15" s="41">
        <f t="shared" si="1"/>
        <v>-0.047480771496043336</v>
      </c>
    </row>
  </sheetData>
  <sheetProtection/>
  <mergeCells count="4">
    <mergeCell ref="A4:D5"/>
    <mergeCell ref="E4:F4"/>
    <mergeCell ref="G4:H4"/>
    <mergeCell ref="I4:K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6" sqref="F6"/>
    </sheetView>
  </sheetViews>
  <sheetFormatPr defaultColWidth="9.140625" defaultRowHeight="15"/>
  <cols>
    <col min="1" max="1" width="5.140625" style="1" customWidth="1"/>
    <col min="2" max="2" width="3.140625" style="1" customWidth="1"/>
    <col min="3" max="3" width="31.57421875" style="1" customWidth="1"/>
    <col min="4" max="5" width="3.140625" style="1" customWidth="1"/>
    <col min="6" max="6" width="26.57421875" style="4" customWidth="1"/>
    <col min="7" max="7" width="3.140625" style="1" customWidth="1"/>
    <col min="8" max="8" width="26.57421875" style="4" customWidth="1"/>
    <col min="9" max="9" width="3.140625" style="1" customWidth="1"/>
    <col min="10" max="10" width="18.57421875" style="4" customWidth="1"/>
    <col min="11" max="11" width="14.00390625" style="1" customWidth="1"/>
    <col min="12" max="13" width="9.00390625" style="1" customWidth="1"/>
    <col min="14" max="15" width="16.421875" style="1" customWidth="1"/>
    <col min="16" max="16" width="13.140625" style="1" bestFit="1" customWidth="1"/>
    <col min="17" max="16384" width="9.00390625" style="1" customWidth="1"/>
  </cols>
  <sheetData>
    <row r="1" ht="30.75">
      <c r="A1" s="44" t="s">
        <v>101</v>
      </c>
    </row>
    <row r="2" ht="30.75">
      <c r="A2" s="44"/>
    </row>
    <row r="3" spans="2:11" ht="22.5" customHeight="1" thickBot="1">
      <c r="B3" s="8"/>
      <c r="E3" s="6"/>
      <c r="F3" s="3"/>
      <c r="G3" s="6"/>
      <c r="H3" s="6"/>
      <c r="I3" s="3"/>
      <c r="J3" s="6"/>
      <c r="K3" s="42" t="s">
        <v>2</v>
      </c>
    </row>
    <row r="4" spans="1:11" ht="60.75" customHeight="1">
      <c r="A4" s="191" t="s">
        <v>36</v>
      </c>
      <c r="B4" s="192"/>
      <c r="C4" s="192"/>
      <c r="D4" s="193"/>
      <c r="E4" s="197" t="s">
        <v>195</v>
      </c>
      <c r="F4" s="198"/>
      <c r="G4" s="197" t="s">
        <v>188</v>
      </c>
      <c r="H4" s="198"/>
      <c r="I4" s="199" t="s">
        <v>3</v>
      </c>
      <c r="J4" s="200"/>
      <c r="K4" s="201"/>
    </row>
    <row r="5" spans="1:11" ht="60.75" customHeight="1" thickBot="1">
      <c r="A5" s="194"/>
      <c r="B5" s="195"/>
      <c r="C5" s="195"/>
      <c r="D5" s="196"/>
      <c r="E5" s="9"/>
      <c r="F5" s="10" t="s">
        <v>4</v>
      </c>
      <c r="G5" s="12"/>
      <c r="H5" s="10" t="s">
        <v>6</v>
      </c>
      <c r="I5" s="12"/>
      <c r="J5" s="10" t="s">
        <v>7</v>
      </c>
      <c r="K5" s="13" t="s">
        <v>8</v>
      </c>
    </row>
    <row r="6" spans="1:11" s="56" customFormat="1" ht="60.75" customHeight="1">
      <c r="A6" s="45"/>
      <c r="B6" s="46"/>
      <c r="C6" s="15" t="s">
        <v>59</v>
      </c>
      <c r="D6" s="16"/>
      <c r="E6" s="46"/>
      <c r="F6" s="75">
        <v>288820447</v>
      </c>
      <c r="G6" s="76"/>
      <c r="H6" s="75">
        <v>286127192</v>
      </c>
      <c r="I6" s="76"/>
      <c r="J6" s="19">
        <f>F6-H6</f>
        <v>2693255</v>
      </c>
      <c r="K6" s="22">
        <f>(F6-H6)/H6</f>
        <v>0.009412789400316765</v>
      </c>
    </row>
    <row r="7" spans="1:11" ht="60.75" customHeight="1">
      <c r="A7" s="224" t="s">
        <v>85</v>
      </c>
      <c r="B7" s="79"/>
      <c r="C7" s="24" t="s">
        <v>102</v>
      </c>
      <c r="D7" s="25"/>
      <c r="E7" s="50"/>
      <c r="F7" s="75">
        <v>115374938</v>
      </c>
      <c r="G7" s="76"/>
      <c r="H7" s="75">
        <v>115732363</v>
      </c>
      <c r="I7" s="76"/>
      <c r="J7" s="19">
        <f>F7-H7</f>
        <v>-357425</v>
      </c>
      <c r="K7" s="22">
        <f>(F7-H7)/H7</f>
        <v>-0.0030883755479873855</v>
      </c>
    </row>
    <row r="8" spans="1:11" ht="60.75" customHeight="1">
      <c r="A8" s="225"/>
      <c r="B8" s="79"/>
      <c r="C8" s="52" t="s">
        <v>103</v>
      </c>
      <c r="D8" s="53"/>
      <c r="E8" s="54"/>
      <c r="F8" s="75">
        <v>400000</v>
      </c>
      <c r="G8" s="76"/>
      <c r="H8" s="75">
        <v>400000</v>
      </c>
      <c r="I8" s="76"/>
      <c r="J8" s="19">
        <f>F8-H8</f>
        <v>0</v>
      </c>
      <c r="K8" s="22">
        <f>(F8-H8)/H8</f>
        <v>0</v>
      </c>
    </row>
    <row r="9" spans="1:13" ht="60.75" customHeight="1" thickBot="1">
      <c r="A9" s="223"/>
      <c r="B9" s="86"/>
      <c r="C9" s="106" t="s">
        <v>104</v>
      </c>
      <c r="D9" s="87"/>
      <c r="E9" s="88"/>
      <c r="F9" s="173">
        <v>173045509</v>
      </c>
      <c r="G9" s="174"/>
      <c r="H9" s="173">
        <v>169994829</v>
      </c>
      <c r="I9" s="174"/>
      <c r="J9" s="175">
        <f>F9-H9</f>
        <v>3050680</v>
      </c>
      <c r="K9" s="176">
        <f>(F9-H9)/H9</f>
        <v>0.017945722337236503</v>
      </c>
      <c r="L9" s="56"/>
      <c r="M9" s="56"/>
    </row>
    <row r="10" ht="49.5" customHeight="1"/>
    <row r="11" spans="1:11" ht="30.75">
      <c r="A11" s="44" t="s">
        <v>105</v>
      </c>
      <c r="B11" s="8"/>
      <c r="K11" s="60"/>
    </row>
    <row r="12" spans="1:11" ht="30.75">
      <c r="A12" s="44"/>
      <c r="B12" s="8"/>
      <c r="K12" s="60"/>
    </row>
    <row r="13" spans="1:11" ht="22.5" customHeight="1" thickBot="1">
      <c r="A13" s="8"/>
      <c r="B13" s="8"/>
      <c r="E13" s="6"/>
      <c r="K13" s="42" t="s">
        <v>2</v>
      </c>
    </row>
    <row r="14" spans="1:11" ht="60.75" customHeight="1">
      <c r="A14" s="191" t="s">
        <v>36</v>
      </c>
      <c r="B14" s="192"/>
      <c r="C14" s="192"/>
      <c r="D14" s="193"/>
      <c r="E14" s="197" t="s">
        <v>195</v>
      </c>
      <c r="F14" s="198"/>
      <c r="G14" s="226" t="s">
        <v>188</v>
      </c>
      <c r="H14" s="198"/>
      <c r="I14" s="199" t="s">
        <v>3</v>
      </c>
      <c r="J14" s="200"/>
      <c r="K14" s="201"/>
    </row>
    <row r="15" spans="1:11" ht="60.75" customHeight="1" thickBot="1">
      <c r="A15" s="194"/>
      <c r="B15" s="195"/>
      <c r="C15" s="195"/>
      <c r="D15" s="196"/>
      <c r="E15" s="9"/>
      <c r="F15" s="10" t="s">
        <v>4</v>
      </c>
      <c r="G15" s="12"/>
      <c r="H15" s="10" t="s">
        <v>6</v>
      </c>
      <c r="I15" s="12"/>
      <c r="J15" s="10" t="s">
        <v>7</v>
      </c>
      <c r="K15" s="13" t="s">
        <v>8</v>
      </c>
    </row>
    <row r="16" spans="1:13" s="56" customFormat="1" ht="60.75" customHeight="1">
      <c r="A16" s="45"/>
      <c r="B16" s="46"/>
      <c r="C16" s="15" t="s">
        <v>66</v>
      </c>
      <c r="D16" s="16"/>
      <c r="E16" s="46"/>
      <c r="F16" s="75">
        <v>11667110</v>
      </c>
      <c r="G16" s="76"/>
      <c r="H16" s="75">
        <v>5338752</v>
      </c>
      <c r="I16" s="76"/>
      <c r="J16" s="19">
        <f>F16-H16</f>
        <v>6328358</v>
      </c>
      <c r="K16" s="22">
        <f>(F16-H16)/H16</f>
        <v>1.1853627963988587</v>
      </c>
      <c r="L16" s="1"/>
      <c r="M16" s="1"/>
    </row>
    <row r="17" spans="1:11" ht="60.75" customHeight="1">
      <c r="A17" s="222" t="s">
        <v>85</v>
      </c>
      <c r="B17" s="79"/>
      <c r="C17" s="24" t="s">
        <v>106</v>
      </c>
      <c r="D17" s="25"/>
      <c r="E17" s="50"/>
      <c r="F17" s="75">
        <v>666219</v>
      </c>
      <c r="G17" s="76"/>
      <c r="H17" s="75">
        <v>918322</v>
      </c>
      <c r="I17" s="76"/>
      <c r="J17" s="19">
        <f>F17-H17</f>
        <v>-252103</v>
      </c>
      <c r="K17" s="22">
        <f>(F17-H17)/H17</f>
        <v>-0.27452571102510887</v>
      </c>
    </row>
    <row r="18" spans="1:11" ht="60.75" customHeight="1">
      <c r="A18" s="222"/>
      <c r="B18" s="77"/>
      <c r="C18" s="52" t="s">
        <v>107</v>
      </c>
      <c r="D18" s="53"/>
      <c r="E18" s="54"/>
      <c r="F18" s="75">
        <v>379796</v>
      </c>
      <c r="G18" s="76"/>
      <c r="H18" s="75">
        <v>373934</v>
      </c>
      <c r="I18" s="76"/>
      <c r="J18" s="19">
        <f>F18-H18</f>
        <v>5862</v>
      </c>
      <c r="K18" s="22">
        <f>(F18-H18)/H18</f>
        <v>0.01567656324378099</v>
      </c>
    </row>
    <row r="19" spans="1:11" ht="60.75" customHeight="1" thickBot="1">
      <c r="A19" s="223"/>
      <c r="B19" s="86"/>
      <c r="C19" s="106" t="s">
        <v>108</v>
      </c>
      <c r="D19" s="87"/>
      <c r="E19" s="88"/>
      <c r="F19" s="89">
        <v>10621095</v>
      </c>
      <c r="G19" s="90"/>
      <c r="H19" s="89">
        <v>4046496</v>
      </c>
      <c r="I19" s="90"/>
      <c r="J19" s="91">
        <f>F19-H19</f>
        <v>6574599</v>
      </c>
      <c r="K19" s="92">
        <f>(F19-H19)/H19</f>
        <v>1.624763499086617</v>
      </c>
    </row>
  </sheetData>
  <sheetProtection/>
  <mergeCells count="10">
    <mergeCell ref="A17:A19"/>
    <mergeCell ref="A4:D5"/>
    <mergeCell ref="E4:F4"/>
    <mergeCell ref="G4:H4"/>
    <mergeCell ref="I4:K4"/>
    <mergeCell ref="A7:A9"/>
    <mergeCell ref="A14:D15"/>
    <mergeCell ref="E14:F14"/>
    <mergeCell ref="G14:H14"/>
    <mergeCell ref="I14:K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1"/>
  <headerFooter alignWithMargins="0">
    <oddFooter>&amp;C&amp;"ＭＳ ゴシック,標準"&amp;14- 10 -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5"/>
  <sheetViews>
    <sheetView view="pageBreakPreview" zoomScale="110" zoomScaleSheetLayoutView="110" zoomScalePageLayoutView="0" workbookViewId="0" topLeftCell="A1">
      <pane xSplit="2" ySplit="5" topLeftCell="C6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F8" sqref="F8"/>
    </sheetView>
  </sheetViews>
  <sheetFormatPr defaultColWidth="9.140625" defaultRowHeight="15"/>
  <cols>
    <col min="1" max="1" width="5.140625" style="108" customWidth="1"/>
    <col min="2" max="2" width="12.421875" style="108" customWidth="1"/>
    <col min="3" max="5" width="18.57421875" style="108" customWidth="1"/>
    <col min="6" max="6" width="11.00390625" style="108" customWidth="1"/>
    <col min="7" max="7" width="18.57421875" style="108" customWidth="1"/>
    <col min="8" max="8" width="9.8515625" style="108" bestFit="1" customWidth="1"/>
    <col min="9" max="9" width="9.00390625" style="108" customWidth="1"/>
    <col min="10" max="10" width="11.140625" style="108" customWidth="1"/>
    <col min="11" max="16384" width="9.00390625" style="108" customWidth="1"/>
  </cols>
  <sheetData>
    <row r="1" spans="1:6" ht="21">
      <c r="A1" s="107" t="s">
        <v>109</v>
      </c>
      <c r="E1" s="109"/>
      <c r="F1" s="109"/>
    </row>
    <row r="2" spans="1:8" ht="13.5" customHeight="1" thickBot="1">
      <c r="A2" s="8"/>
      <c r="E2" s="109"/>
      <c r="F2" s="109"/>
      <c r="G2" s="110"/>
      <c r="H2" s="110" t="s">
        <v>110</v>
      </c>
    </row>
    <row r="3" spans="1:8" ht="13.5" customHeight="1">
      <c r="A3" s="111"/>
      <c r="B3" s="112"/>
      <c r="C3" s="113" t="s">
        <v>190</v>
      </c>
      <c r="D3" s="113" t="s">
        <v>191</v>
      </c>
      <c r="E3" s="114" t="s">
        <v>111</v>
      </c>
      <c r="F3" s="114" t="s">
        <v>8</v>
      </c>
      <c r="G3" s="115" t="s">
        <v>112</v>
      </c>
      <c r="H3" s="116"/>
    </row>
    <row r="4" spans="1:8" ht="13.5" customHeight="1">
      <c r="A4" s="117" t="s">
        <v>113</v>
      </c>
      <c r="B4" s="118" t="s">
        <v>114</v>
      </c>
      <c r="C4" s="118" t="s">
        <v>115</v>
      </c>
      <c r="D4" s="118" t="s">
        <v>115</v>
      </c>
      <c r="E4" s="119" t="s">
        <v>116</v>
      </c>
      <c r="F4" s="119" t="s">
        <v>117</v>
      </c>
      <c r="G4" s="120" t="s">
        <v>190</v>
      </c>
      <c r="H4" s="121" t="s">
        <v>118</v>
      </c>
    </row>
    <row r="5" spans="1:8" ht="13.5" customHeight="1" thickBot="1">
      <c r="A5" s="122"/>
      <c r="B5" s="123"/>
      <c r="C5" s="124" t="s">
        <v>192</v>
      </c>
      <c r="D5" s="125" t="s">
        <v>193</v>
      </c>
      <c r="E5" s="125" t="s">
        <v>119</v>
      </c>
      <c r="F5" s="125" t="s">
        <v>120</v>
      </c>
      <c r="G5" s="126" t="s">
        <v>121</v>
      </c>
      <c r="H5" s="127"/>
    </row>
    <row r="6" spans="1:8" ht="13.5" customHeight="1">
      <c r="A6" s="128">
        <v>1</v>
      </c>
      <c r="B6" s="129" t="s">
        <v>122</v>
      </c>
      <c r="C6" s="162">
        <v>459064095</v>
      </c>
      <c r="D6" s="129">
        <v>467721401</v>
      </c>
      <c r="E6" s="130">
        <f>C6-D6</f>
        <v>-8657306</v>
      </c>
      <c r="F6" s="131">
        <f>(C6-D6)/D6</f>
        <v>-0.018509535765287764</v>
      </c>
      <c r="G6" s="132">
        <v>456000000</v>
      </c>
      <c r="H6" s="133"/>
    </row>
    <row r="7" spans="1:8" ht="13.5" customHeight="1">
      <c r="A7" s="128">
        <v>2</v>
      </c>
      <c r="B7" s="129" t="s">
        <v>123</v>
      </c>
      <c r="C7" s="162">
        <v>110591247</v>
      </c>
      <c r="D7" s="129">
        <v>112235098</v>
      </c>
      <c r="E7" s="130">
        <f aca="true" t="shared" si="0" ref="E7:E69">C7-D7</f>
        <v>-1643851</v>
      </c>
      <c r="F7" s="131">
        <f aca="true" t="shared" si="1" ref="F7:F70">(C7-D7)/D7</f>
        <v>-0.01464649676699173</v>
      </c>
      <c r="G7" s="132">
        <v>110430000</v>
      </c>
      <c r="H7" s="133"/>
    </row>
    <row r="8" spans="1:8" ht="13.5" customHeight="1">
      <c r="A8" s="128">
        <v>3</v>
      </c>
      <c r="B8" s="129" t="s">
        <v>124</v>
      </c>
      <c r="C8" s="162">
        <v>64741500</v>
      </c>
      <c r="D8" s="129">
        <v>60547500</v>
      </c>
      <c r="E8" s="130">
        <f t="shared" si="0"/>
        <v>4194000</v>
      </c>
      <c r="F8" s="131">
        <f t="shared" si="1"/>
        <v>0.06926793013749535</v>
      </c>
      <c r="G8" s="132">
        <v>64600000</v>
      </c>
      <c r="H8" s="133"/>
    </row>
    <row r="9" spans="1:8" ht="13.5" customHeight="1">
      <c r="A9" s="128">
        <v>4</v>
      </c>
      <c r="B9" s="129" t="s">
        <v>125</v>
      </c>
      <c r="C9" s="162">
        <v>179419728</v>
      </c>
      <c r="D9" s="129">
        <v>176790060</v>
      </c>
      <c r="E9" s="130">
        <f t="shared" si="0"/>
        <v>2629668</v>
      </c>
      <c r="F9" s="131">
        <f t="shared" si="1"/>
        <v>0.014874524054123858</v>
      </c>
      <c r="G9" s="132">
        <v>176180000</v>
      </c>
      <c r="H9" s="133"/>
    </row>
    <row r="10" spans="1:8" ht="13.5" customHeight="1">
      <c r="A10" s="128">
        <v>5</v>
      </c>
      <c r="B10" s="129" t="s">
        <v>126</v>
      </c>
      <c r="C10" s="162">
        <v>25880000</v>
      </c>
      <c r="D10" s="129">
        <v>25860000</v>
      </c>
      <c r="E10" s="130">
        <f t="shared" si="0"/>
        <v>20000</v>
      </c>
      <c r="F10" s="131">
        <f t="shared" si="1"/>
        <v>0.0007733952049497294</v>
      </c>
      <c r="G10" s="132">
        <v>25880000</v>
      </c>
      <c r="H10" s="133"/>
    </row>
    <row r="11" spans="1:8" ht="13.5" customHeight="1">
      <c r="A11" s="134">
        <v>6</v>
      </c>
      <c r="B11" s="135" t="s">
        <v>127</v>
      </c>
      <c r="C11" s="164">
        <v>27912122</v>
      </c>
      <c r="D11" s="135">
        <v>27295202</v>
      </c>
      <c r="E11" s="136">
        <f t="shared" si="0"/>
        <v>616920</v>
      </c>
      <c r="F11" s="137">
        <f t="shared" si="1"/>
        <v>0.02260177448036472</v>
      </c>
      <c r="G11" s="138">
        <v>27907000</v>
      </c>
      <c r="H11" s="139"/>
    </row>
    <row r="12" spans="1:8" ht="13.5" customHeight="1">
      <c r="A12" s="128">
        <v>7</v>
      </c>
      <c r="B12" s="140" t="s">
        <v>128</v>
      </c>
      <c r="C12" s="163">
        <v>92639973</v>
      </c>
      <c r="D12" s="129">
        <v>91682286</v>
      </c>
      <c r="E12" s="130">
        <f t="shared" si="0"/>
        <v>957687</v>
      </c>
      <c r="F12" s="131">
        <f t="shared" si="1"/>
        <v>0.010445714671643331</v>
      </c>
      <c r="G12" s="132">
        <v>92750000</v>
      </c>
      <c r="H12" s="133"/>
    </row>
    <row r="13" spans="1:8" ht="13.5" customHeight="1">
      <c r="A13" s="128">
        <v>8</v>
      </c>
      <c r="B13" s="129" t="s">
        <v>129</v>
      </c>
      <c r="C13" s="163">
        <v>29507997</v>
      </c>
      <c r="D13" s="129">
        <v>28997168</v>
      </c>
      <c r="E13" s="130">
        <f t="shared" si="0"/>
        <v>510829</v>
      </c>
      <c r="F13" s="131">
        <f t="shared" si="1"/>
        <v>0.017616513447106283</v>
      </c>
      <c r="G13" s="132">
        <v>28500000</v>
      </c>
      <c r="H13" s="133"/>
    </row>
    <row r="14" spans="1:8" ht="13.5" customHeight="1">
      <c r="A14" s="128">
        <v>9</v>
      </c>
      <c r="B14" s="129" t="s">
        <v>130</v>
      </c>
      <c r="C14" s="163">
        <v>37504750</v>
      </c>
      <c r="D14" s="129">
        <v>36131868</v>
      </c>
      <c r="E14" s="130">
        <f t="shared" si="0"/>
        <v>1372882</v>
      </c>
      <c r="F14" s="131">
        <f t="shared" si="1"/>
        <v>0.0379964301873349</v>
      </c>
      <c r="G14" s="132">
        <v>37166000</v>
      </c>
      <c r="H14" s="133"/>
    </row>
    <row r="15" spans="1:8" ht="13.5" customHeight="1">
      <c r="A15" s="141">
        <v>10</v>
      </c>
      <c r="B15" s="142" t="s">
        <v>131</v>
      </c>
      <c r="C15" s="165">
        <v>29742180</v>
      </c>
      <c r="D15" s="142">
        <v>30759188</v>
      </c>
      <c r="E15" s="143">
        <f t="shared" si="0"/>
        <v>-1017008</v>
      </c>
      <c r="F15" s="144">
        <f t="shared" si="1"/>
        <v>-0.03306355161261084</v>
      </c>
      <c r="G15" s="145">
        <v>29740000</v>
      </c>
      <c r="H15" s="146"/>
    </row>
    <row r="16" spans="1:8" ht="13.5" customHeight="1">
      <c r="A16" s="128">
        <v>11</v>
      </c>
      <c r="B16" s="129" t="s">
        <v>132</v>
      </c>
      <c r="C16" s="162">
        <v>29071166</v>
      </c>
      <c r="D16" s="129">
        <v>27921013</v>
      </c>
      <c r="E16" s="130">
        <f t="shared" si="0"/>
        <v>1150153</v>
      </c>
      <c r="F16" s="131">
        <f t="shared" si="1"/>
        <v>0.041193097112916355</v>
      </c>
      <c r="G16" s="132">
        <v>28850000</v>
      </c>
      <c r="H16" s="133"/>
    </row>
    <row r="17" spans="1:8" ht="13.5" customHeight="1">
      <c r="A17" s="128">
        <v>12</v>
      </c>
      <c r="B17" s="129" t="s">
        <v>133</v>
      </c>
      <c r="C17" s="162">
        <v>70245436</v>
      </c>
      <c r="D17" s="129">
        <v>64714503</v>
      </c>
      <c r="E17" s="130">
        <f t="shared" si="0"/>
        <v>5530933</v>
      </c>
      <c r="F17" s="131">
        <f t="shared" si="1"/>
        <v>0.08546666888564376</v>
      </c>
      <c r="G17" s="132">
        <v>70330000</v>
      </c>
      <c r="H17" s="133"/>
    </row>
    <row r="18" spans="1:8" ht="13.5" customHeight="1">
      <c r="A18" s="128">
        <v>13</v>
      </c>
      <c r="B18" s="129" t="s">
        <v>134</v>
      </c>
      <c r="C18" s="162">
        <v>44850103</v>
      </c>
      <c r="D18" s="129">
        <v>45962503</v>
      </c>
      <c r="E18" s="130">
        <f t="shared" si="0"/>
        <v>-1112400</v>
      </c>
      <c r="F18" s="131">
        <f t="shared" si="1"/>
        <v>-0.024202337283502597</v>
      </c>
      <c r="G18" s="132">
        <v>44850000</v>
      </c>
      <c r="H18" s="133"/>
    </row>
    <row r="19" spans="1:8" ht="13.5" customHeight="1">
      <c r="A19" s="128">
        <v>14</v>
      </c>
      <c r="B19" s="129" t="s">
        <v>135</v>
      </c>
      <c r="C19" s="162">
        <v>17905190</v>
      </c>
      <c r="D19" s="129">
        <v>16699995</v>
      </c>
      <c r="E19" s="130">
        <f t="shared" si="0"/>
        <v>1205195</v>
      </c>
      <c r="F19" s="131">
        <f t="shared" si="1"/>
        <v>0.07216738687646314</v>
      </c>
      <c r="G19" s="132">
        <v>17800000</v>
      </c>
      <c r="H19" s="133"/>
    </row>
    <row r="20" spans="1:8" ht="13.5" customHeight="1">
      <c r="A20" s="128">
        <v>15</v>
      </c>
      <c r="B20" s="129" t="s">
        <v>136</v>
      </c>
      <c r="C20" s="162">
        <v>36970081</v>
      </c>
      <c r="D20" s="129">
        <v>38558786</v>
      </c>
      <c r="E20" s="130">
        <f t="shared" si="0"/>
        <v>-1588705</v>
      </c>
      <c r="F20" s="131">
        <f t="shared" si="1"/>
        <v>-0.04120215299309475</v>
      </c>
      <c r="G20" s="132">
        <v>36786000</v>
      </c>
      <c r="H20" s="133"/>
    </row>
    <row r="21" spans="1:8" ht="13.5" customHeight="1">
      <c r="A21" s="134">
        <v>16</v>
      </c>
      <c r="B21" s="135" t="s">
        <v>137</v>
      </c>
      <c r="C21" s="166">
        <v>46727917</v>
      </c>
      <c r="D21" s="135">
        <v>49575256</v>
      </c>
      <c r="E21" s="136">
        <f t="shared" si="0"/>
        <v>-2847339</v>
      </c>
      <c r="F21" s="137">
        <f t="shared" si="1"/>
        <v>-0.05743468072055947</v>
      </c>
      <c r="G21" s="138">
        <v>46639913</v>
      </c>
      <c r="H21" s="139"/>
    </row>
    <row r="22" spans="1:8" ht="13.5" customHeight="1">
      <c r="A22" s="128">
        <v>17</v>
      </c>
      <c r="B22" s="129" t="s">
        <v>138</v>
      </c>
      <c r="C22" s="167">
        <v>60650000</v>
      </c>
      <c r="D22" s="129">
        <v>57770000</v>
      </c>
      <c r="E22" s="130">
        <f t="shared" si="0"/>
        <v>2880000</v>
      </c>
      <c r="F22" s="131">
        <f t="shared" si="1"/>
        <v>0.04985286480872425</v>
      </c>
      <c r="G22" s="132">
        <v>60650000</v>
      </c>
      <c r="H22" s="133"/>
    </row>
    <row r="23" spans="1:8" ht="13.5" customHeight="1">
      <c r="A23" s="128">
        <v>18</v>
      </c>
      <c r="B23" s="129" t="s">
        <v>139</v>
      </c>
      <c r="C23" s="167">
        <v>70653142</v>
      </c>
      <c r="D23" s="129">
        <v>67712882</v>
      </c>
      <c r="E23" s="130">
        <f t="shared" si="0"/>
        <v>2940260</v>
      </c>
      <c r="F23" s="131">
        <f t="shared" si="1"/>
        <v>0.04342246132722574</v>
      </c>
      <c r="G23" s="132">
        <v>70338000</v>
      </c>
      <c r="H23" s="133"/>
    </row>
    <row r="24" spans="1:8" ht="13.5" customHeight="1">
      <c r="A24" s="128">
        <v>19</v>
      </c>
      <c r="B24" s="129" t="s">
        <v>140</v>
      </c>
      <c r="C24" s="167">
        <v>92830700</v>
      </c>
      <c r="D24" s="129">
        <v>88517300</v>
      </c>
      <c r="E24" s="130">
        <f t="shared" si="0"/>
        <v>4313400</v>
      </c>
      <c r="F24" s="131">
        <f t="shared" si="1"/>
        <v>0.048729457405501525</v>
      </c>
      <c r="G24" s="132">
        <v>89900000</v>
      </c>
      <c r="H24" s="133"/>
    </row>
    <row r="25" spans="1:8" ht="13.5" customHeight="1">
      <c r="A25" s="141">
        <v>20</v>
      </c>
      <c r="B25" s="142" t="s">
        <v>141</v>
      </c>
      <c r="C25" s="168">
        <v>23239211</v>
      </c>
      <c r="D25" s="142">
        <v>22349910</v>
      </c>
      <c r="E25" s="143">
        <f t="shared" si="0"/>
        <v>889301</v>
      </c>
      <c r="F25" s="144">
        <f t="shared" si="1"/>
        <v>0.039789914142831</v>
      </c>
      <c r="G25" s="145">
        <v>22640000</v>
      </c>
      <c r="H25" s="146"/>
    </row>
    <row r="26" spans="1:8" ht="13.5" customHeight="1">
      <c r="A26" s="128">
        <v>21</v>
      </c>
      <c r="B26" s="129" t="s">
        <v>142</v>
      </c>
      <c r="C26" s="162">
        <v>49874728</v>
      </c>
      <c r="D26" s="129">
        <v>51466230</v>
      </c>
      <c r="E26" s="130">
        <f t="shared" si="0"/>
        <v>-1591502</v>
      </c>
      <c r="F26" s="131">
        <f t="shared" si="1"/>
        <v>-0.030923228688015423</v>
      </c>
      <c r="G26" s="132">
        <v>47920000</v>
      </c>
      <c r="H26" s="133"/>
    </row>
    <row r="27" spans="1:8" ht="13.5" customHeight="1">
      <c r="A27" s="128">
        <v>22</v>
      </c>
      <c r="B27" s="129" t="s">
        <v>143</v>
      </c>
      <c r="C27" s="162">
        <v>39263700</v>
      </c>
      <c r="D27" s="129">
        <v>37847708</v>
      </c>
      <c r="E27" s="130">
        <f t="shared" si="0"/>
        <v>1415992</v>
      </c>
      <c r="F27" s="131">
        <f t="shared" si="1"/>
        <v>0.03741288640252667</v>
      </c>
      <c r="G27" s="132">
        <v>39100000</v>
      </c>
      <c r="H27" s="133"/>
    </row>
    <row r="28" spans="1:8" ht="13.5" customHeight="1">
      <c r="A28" s="128">
        <v>23</v>
      </c>
      <c r="B28" s="129" t="s">
        <v>144</v>
      </c>
      <c r="C28" s="162">
        <v>36922129</v>
      </c>
      <c r="D28" s="129">
        <v>35778995</v>
      </c>
      <c r="E28" s="130">
        <f t="shared" si="0"/>
        <v>1143134</v>
      </c>
      <c r="F28" s="131">
        <f t="shared" si="1"/>
        <v>0.03194986332064386</v>
      </c>
      <c r="G28" s="132">
        <v>36950000</v>
      </c>
      <c r="H28" s="133"/>
    </row>
    <row r="29" spans="1:8" ht="13.5" customHeight="1">
      <c r="A29" s="128">
        <v>24</v>
      </c>
      <c r="B29" s="129" t="s">
        <v>145</v>
      </c>
      <c r="C29" s="162">
        <v>21719000</v>
      </c>
      <c r="D29" s="129">
        <v>20954000</v>
      </c>
      <c r="E29" s="130">
        <f t="shared" si="0"/>
        <v>765000</v>
      </c>
      <c r="F29" s="131">
        <f t="shared" si="1"/>
        <v>0.03650854252171423</v>
      </c>
      <c r="G29" s="132">
        <v>21719000</v>
      </c>
      <c r="H29" s="133"/>
    </row>
    <row r="30" spans="1:8" ht="13.5" customHeight="1">
      <c r="A30" s="128">
        <v>25</v>
      </c>
      <c r="B30" s="129" t="s">
        <v>146</v>
      </c>
      <c r="C30" s="162">
        <v>27159802</v>
      </c>
      <c r="D30" s="129">
        <v>22756000</v>
      </c>
      <c r="E30" s="130">
        <f t="shared" si="0"/>
        <v>4403802</v>
      </c>
      <c r="F30" s="131">
        <f t="shared" si="1"/>
        <v>0.1935226753383723</v>
      </c>
      <c r="G30" s="132">
        <v>26809000</v>
      </c>
      <c r="H30" s="133"/>
    </row>
    <row r="31" spans="1:8" ht="13.5" customHeight="1">
      <c r="A31" s="134">
        <v>26</v>
      </c>
      <c r="B31" s="135" t="s">
        <v>147</v>
      </c>
      <c r="C31" s="166">
        <v>45893242</v>
      </c>
      <c r="D31" s="135">
        <v>47517437</v>
      </c>
      <c r="E31" s="136">
        <f t="shared" si="0"/>
        <v>-1624195</v>
      </c>
      <c r="F31" s="137">
        <f t="shared" si="1"/>
        <v>-0.03418103127068912</v>
      </c>
      <c r="G31" s="138">
        <v>45440000</v>
      </c>
      <c r="H31" s="139"/>
    </row>
    <row r="32" spans="1:8" ht="13.5" customHeight="1">
      <c r="A32" s="128">
        <v>27</v>
      </c>
      <c r="B32" s="129" t="s">
        <v>148</v>
      </c>
      <c r="C32" s="167">
        <v>22896000</v>
      </c>
      <c r="D32" s="129">
        <v>21120000</v>
      </c>
      <c r="E32" s="130">
        <f t="shared" si="0"/>
        <v>1776000</v>
      </c>
      <c r="F32" s="131">
        <f t="shared" si="1"/>
        <v>0.08409090909090909</v>
      </c>
      <c r="G32" s="132">
        <v>22896000</v>
      </c>
      <c r="H32" s="133"/>
    </row>
    <row r="33" spans="1:8" ht="13.5" customHeight="1">
      <c r="A33" s="128">
        <v>28</v>
      </c>
      <c r="B33" s="129" t="s">
        <v>149</v>
      </c>
      <c r="C33" s="167">
        <v>55755449</v>
      </c>
      <c r="D33" s="129">
        <v>46371521</v>
      </c>
      <c r="E33" s="130">
        <f t="shared" si="0"/>
        <v>9383928</v>
      </c>
      <c r="F33" s="131">
        <f t="shared" si="1"/>
        <v>0.20236403287267632</v>
      </c>
      <c r="G33" s="132">
        <v>56594000</v>
      </c>
      <c r="H33" s="133"/>
    </row>
    <row r="34" spans="1:8" ht="13.5" customHeight="1">
      <c r="A34" s="128">
        <v>29</v>
      </c>
      <c r="B34" s="129" t="s">
        <v>150</v>
      </c>
      <c r="C34" s="167">
        <v>19560302</v>
      </c>
      <c r="D34" s="129">
        <v>20731802</v>
      </c>
      <c r="E34" s="130">
        <f t="shared" si="0"/>
        <v>-1171500</v>
      </c>
      <c r="F34" s="131">
        <f t="shared" si="1"/>
        <v>-0.05650738898625406</v>
      </c>
      <c r="G34" s="132">
        <v>19245000</v>
      </c>
      <c r="H34" s="133"/>
    </row>
    <row r="35" spans="1:8" ht="13.5" customHeight="1">
      <c r="A35" s="141">
        <v>30</v>
      </c>
      <c r="B35" s="142" t="s">
        <v>151</v>
      </c>
      <c r="C35" s="168">
        <v>29566500</v>
      </c>
      <c r="D35" s="142">
        <v>26957150</v>
      </c>
      <c r="E35" s="143">
        <f t="shared" si="0"/>
        <v>2609350</v>
      </c>
      <c r="F35" s="144">
        <f t="shared" si="1"/>
        <v>0.09679621176570966</v>
      </c>
      <c r="G35" s="145">
        <v>29100000</v>
      </c>
      <c r="H35" s="146"/>
    </row>
    <row r="36" spans="1:8" ht="13.5" customHeight="1">
      <c r="A36" s="128">
        <v>31</v>
      </c>
      <c r="B36" s="129" t="s">
        <v>152</v>
      </c>
      <c r="C36" s="162">
        <v>33594557</v>
      </c>
      <c r="D36" s="129">
        <v>33169583</v>
      </c>
      <c r="E36" s="130">
        <f t="shared" si="0"/>
        <v>424974</v>
      </c>
      <c r="F36" s="131">
        <f t="shared" si="1"/>
        <v>0.0128121598634508</v>
      </c>
      <c r="G36" s="132">
        <v>32460802</v>
      </c>
      <c r="H36" s="133"/>
    </row>
    <row r="37" spans="1:8" ht="13.5" customHeight="1">
      <c r="A37" s="128">
        <v>32</v>
      </c>
      <c r="B37" s="129" t="s">
        <v>153</v>
      </c>
      <c r="C37" s="162">
        <v>45100000</v>
      </c>
      <c r="D37" s="129">
        <v>41430000</v>
      </c>
      <c r="E37" s="130">
        <f t="shared" si="0"/>
        <v>3670000</v>
      </c>
      <c r="F37" s="131">
        <f t="shared" si="1"/>
        <v>0.08858315230509292</v>
      </c>
      <c r="G37" s="132">
        <v>45100000</v>
      </c>
      <c r="H37" s="133"/>
    </row>
    <row r="38" spans="1:8" ht="13.5" customHeight="1">
      <c r="A38" s="128">
        <v>33</v>
      </c>
      <c r="B38" s="129" t="s">
        <v>154</v>
      </c>
      <c r="C38" s="162">
        <v>19352004</v>
      </c>
      <c r="D38" s="129">
        <v>16502004</v>
      </c>
      <c r="E38" s="130">
        <f t="shared" si="0"/>
        <v>2850000</v>
      </c>
      <c r="F38" s="131">
        <f t="shared" si="1"/>
        <v>0.1727062967625023</v>
      </c>
      <c r="G38" s="132">
        <v>19350000</v>
      </c>
      <c r="H38" s="133"/>
    </row>
    <row r="39" spans="1:8" ht="13.5" customHeight="1">
      <c r="A39" s="128">
        <v>34</v>
      </c>
      <c r="B39" s="129" t="s">
        <v>155</v>
      </c>
      <c r="C39" s="162">
        <v>30046105</v>
      </c>
      <c r="D39" s="129">
        <v>27218562</v>
      </c>
      <c r="E39" s="130">
        <f t="shared" si="0"/>
        <v>2827543</v>
      </c>
      <c r="F39" s="131">
        <f t="shared" si="1"/>
        <v>0.10388289432777528</v>
      </c>
      <c r="G39" s="132">
        <v>29397000</v>
      </c>
      <c r="H39" s="133"/>
    </row>
    <row r="40" spans="1:8" ht="13.5" customHeight="1">
      <c r="A40" s="141">
        <v>35</v>
      </c>
      <c r="B40" s="142" t="s">
        <v>156</v>
      </c>
      <c r="C40" s="168">
        <v>16200000</v>
      </c>
      <c r="D40" s="142">
        <v>15610000</v>
      </c>
      <c r="E40" s="143">
        <f t="shared" si="0"/>
        <v>590000</v>
      </c>
      <c r="F40" s="144">
        <f t="shared" si="1"/>
        <v>0.03779628443305574</v>
      </c>
      <c r="G40" s="145">
        <v>16200000</v>
      </c>
      <c r="H40" s="146"/>
    </row>
    <row r="41" spans="1:8" ht="13.5" customHeight="1">
      <c r="A41" s="128">
        <v>36</v>
      </c>
      <c r="B41" s="129" t="s">
        <v>157</v>
      </c>
      <c r="C41" s="162">
        <v>19584883</v>
      </c>
      <c r="D41" s="129">
        <v>18806536</v>
      </c>
      <c r="E41" s="130">
        <f t="shared" si="0"/>
        <v>778347</v>
      </c>
      <c r="F41" s="131">
        <f t="shared" si="1"/>
        <v>0.04138704756686718</v>
      </c>
      <c r="G41" s="132">
        <v>19433278</v>
      </c>
      <c r="H41" s="133"/>
    </row>
    <row r="42" spans="1:8" ht="13.5" customHeight="1">
      <c r="A42" s="128">
        <v>37</v>
      </c>
      <c r="B42" s="129" t="s">
        <v>158</v>
      </c>
      <c r="C42" s="162">
        <v>18974934</v>
      </c>
      <c r="D42" s="129">
        <v>18196131</v>
      </c>
      <c r="E42" s="130">
        <f t="shared" si="0"/>
        <v>778803</v>
      </c>
      <c r="F42" s="131">
        <f t="shared" si="1"/>
        <v>0.0428004722542391</v>
      </c>
      <c r="G42" s="132">
        <v>18460000</v>
      </c>
      <c r="H42" s="133"/>
    </row>
    <row r="43" spans="1:8" ht="13.5" customHeight="1">
      <c r="A43" s="128">
        <v>38</v>
      </c>
      <c r="B43" s="129" t="s">
        <v>159</v>
      </c>
      <c r="C43" s="162">
        <v>20654527</v>
      </c>
      <c r="D43" s="129">
        <v>18800000</v>
      </c>
      <c r="E43" s="130">
        <f t="shared" si="0"/>
        <v>1854527</v>
      </c>
      <c r="F43" s="131">
        <f t="shared" si="1"/>
        <v>0.09864505319148936</v>
      </c>
      <c r="G43" s="132">
        <v>20654527</v>
      </c>
      <c r="H43" s="133"/>
    </row>
    <row r="44" spans="1:8" ht="13.5" customHeight="1">
      <c r="A44" s="128">
        <v>39</v>
      </c>
      <c r="B44" s="129" t="s">
        <v>160</v>
      </c>
      <c r="C44" s="162">
        <v>38061297</v>
      </c>
      <c r="D44" s="129">
        <v>39567476</v>
      </c>
      <c r="E44" s="130">
        <f t="shared" si="0"/>
        <v>-1506179</v>
      </c>
      <c r="F44" s="131">
        <f t="shared" si="1"/>
        <v>-0.03806608740977059</v>
      </c>
      <c r="G44" s="132">
        <v>38061297</v>
      </c>
      <c r="H44" s="133"/>
    </row>
    <row r="45" spans="1:8" ht="13.5" customHeight="1">
      <c r="A45" s="128">
        <v>40</v>
      </c>
      <c r="B45" s="129" t="s">
        <v>187</v>
      </c>
      <c r="C45" s="162">
        <v>13036600</v>
      </c>
      <c r="D45" s="129">
        <v>12590500</v>
      </c>
      <c r="E45" s="130">
        <f t="shared" si="0"/>
        <v>446100</v>
      </c>
      <c r="F45" s="131">
        <f t="shared" si="1"/>
        <v>0.0354314761129423</v>
      </c>
      <c r="G45" s="132">
        <v>13008000</v>
      </c>
      <c r="H45" s="133"/>
    </row>
    <row r="46" spans="1:8" ht="13.5" customHeight="1">
      <c r="A46" s="227" t="s">
        <v>161</v>
      </c>
      <c r="B46" s="228"/>
      <c r="C46" s="184">
        <f>SUM(C6:C45)</f>
        <v>2153362297</v>
      </c>
      <c r="D46" s="172">
        <f>SUM(D6:D45)</f>
        <v>2111193554</v>
      </c>
      <c r="E46" s="169">
        <f t="shared" si="0"/>
        <v>42168743</v>
      </c>
      <c r="F46" s="170">
        <f t="shared" si="1"/>
        <v>0.01997388771868143</v>
      </c>
      <c r="G46" s="172">
        <f>SUM(G6:G45)</f>
        <v>2135834817</v>
      </c>
      <c r="H46" s="147"/>
    </row>
    <row r="47" spans="1:8" ht="13.5" customHeight="1">
      <c r="A47" s="128">
        <v>41</v>
      </c>
      <c r="B47" s="129" t="s">
        <v>162</v>
      </c>
      <c r="C47" s="162">
        <v>11370000</v>
      </c>
      <c r="D47" s="129">
        <v>11432000</v>
      </c>
      <c r="E47" s="130">
        <f t="shared" si="0"/>
        <v>-62000</v>
      </c>
      <c r="F47" s="131">
        <f t="shared" si="1"/>
        <v>-0.005423372988103569</v>
      </c>
      <c r="G47" s="132">
        <v>11368000</v>
      </c>
      <c r="H47" s="133"/>
    </row>
    <row r="48" spans="1:8" ht="13.5" customHeight="1">
      <c r="A48" s="128">
        <v>42</v>
      </c>
      <c r="B48" s="129" t="s">
        <v>163</v>
      </c>
      <c r="C48" s="162">
        <v>12250825</v>
      </c>
      <c r="D48" s="129">
        <v>14977485</v>
      </c>
      <c r="E48" s="130">
        <f t="shared" si="0"/>
        <v>-2726660</v>
      </c>
      <c r="F48" s="131">
        <f t="shared" si="1"/>
        <v>-0.18205059127083084</v>
      </c>
      <c r="G48" s="132">
        <v>12250825</v>
      </c>
      <c r="H48" s="133"/>
    </row>
    <row r="49" spans="1:8" ht="13.5" customHeight="1">
      <c r="A49" s="128">
        <v>43</v>
      </c>
      <c r="B49" s="129" t="s">
        <v>164</v>
      </c>
      <c r="C49" s="162">
        <v>9943000</v>
      </c>
      <c r="D49" s="129">
        <v>9186000</v>
      </c>
      <c r="E49" s="130">
        <f t="shared" si="0"/>
        <v>757000</v>
      </c>
      <c r="F49" s="131">
        <f t="shared" si="1"/>
        <v>0.0824080121924668</v>
      </c>
      <c r="G49" s="132">
        <v>9943000</v>
      </c>
      <c r="H49" s="133"/>
    </row>
    <row r="50" spans="1:8" ht="13.5" customHeight="1">
      <c r="A50" s="128">
        <v>44</v>
      </c>
      <c r="B50" s="129" t="s">
        <v>165</v>
      </c>
      <c r="C50" s="162">
        <v>4002304</v>
      </c>
      <c r="D50" s="129">
        <v>3872424</v>
      </c>
      <c r="E50" s="130">
        <f t="shared" si="0"/>
        <v>129880</v>
      </c>
      <c r="F50" s="131">
        <f t="shared" si="1"/>
        <v>0.0335397156922899</v>
      </c>
      <c r="G50" s="132">
        <v>4002000</v>
      </c>
      <c r="H50" s="133"/>
    </row>
    <row r="51" spans="1:8" ht="13.5" customHeight="1">
      <c r="A51" s="128">
        <v>45</v>
      </c>
      <c r="B51" s="129" t="s">
        <v>166</v>
      </c>
      <c r="C51" s="162">
        <v>5564000</v>
      </c>
      <c r="D51" s="129">
        <v>5372000</v>
      </c>
      <c r="E51" s="130">
        <f t="shared" si="0"/>
        <v>192000</v>
      </c>
      <c r="F51" s="131">
        <f t="shared" si="1"/>
        <v>0.035740878629932984</v>
      </c>
      <c r="G51" s="132">
        <v>5564000</v>
      </c>
      <c r="H51" s="133"/>
    </row>
    <row r="52" spans="1:8" ht="13.5" customHeight="1">
      <c r="A52" s="134">
        <v>46</v>
      </c>
      <c r="B52" s="135" t="s">
        <v>167</v>
      </c>
      <c r="C52" s="166">
        <v>5934164</v>
      </c>
      <c r="D52" s="135">
        <v>5923173</v>
      </c>
      <c r="E52" s="136">
        <f t="shared" si="0"/>
        <v>10991</v>
      </c>
      <c r="F52" s="137">
        <f t="shared" si="1"/>
        <v>0.0018555932774544995</v>
      </c>
      <c r="G52" s="138">
        <v>5936000</v>
      </c>
      <c r="H52" s="139"/>
    </row>
    <row r="53" spans="1:8" ht="13.5" customHeight="1">
      <c r="A53" s="128">
        <v>47</v>
      </c>
      <c r="B53" s="129" t="s">
        <v>168</v>
      </c>
      <c r="C53" s="167">
        <v>9093000</v>
      </c>
      <c r="D53" s="129">
        <v>9790000</v>
      </c>
      <c r="E53" s="130">
        <f t="shared" si="0"/>
        <v>-697000</v>
      </c>
      <c r="F53" s="131">
        <f t="shared" si="1"/>
        <v>-0.07119509703779367</v>
      </c>
      <c r="G53" s="132">
        <v>9093000</v>
      </c>
      <c r="H53" s="133"/>
    </row>
    <row r="54" spans="1:8" ht="13.5" customHeight="1">
      <c r="A54" s="128">
        <v>48</v>
      </c>
      <c r="B54" s="129" t="s">
        <v>169</v>
      </c>
      <c r="C54" s="167">
        <v>8088500</v>
      </c>
      <c r="D54" s="129">
        <v>7701250</v>
      </c>
      <c r="E54" s="130">
        <f t="shared" si="0"/>
        <v>387250</v>
      </c>
      <c r="F54" s="131">
        <f t="shared" si="1"/>
        <v>0.050284044797922416</v>
      </c>
      <c r="G54" s="132">
        <v>8007000</v>
      </c>
      <c r="H54" s="133"/>
    </row>
    <row r="55" spans="1:8" ht="13.5" customHeight="1">
      <c r="A55" s="128">
        <v>49</v>
      </c>
      <c r="B55" s="129" t="s">
        <v>170</v>
      </c>
      <c r="C55" s="167">
        <v>6301129</v>
      </c>
      <c r="D55" s="129">
        <v>6411702</v>
      </c>
      <c r="E55" s="130">
        <f t="shared" si="0"/>
        <v>-110573</v>
      </c>
      <c r="F55" s="131">
        <f t="shared" si="1"/>
        <v>-0.017245498933044612</v>
      </c>
      <c r="G55" s="132">
        <v>6340000</v>
      </c>
      <c r="H55" s="133"/>
    </row>
    <row r="56" spans="1:8" ht="13.5" customHeight="1">
      <c r="A56" s="141">
        <v>50</v>
      </c>
      <c r="B56" s="142" t="s">
        <v>171</v>
      </c>
      <c r="C56" s="168">
        <v>4594897</v>
      </c>
      <c r="D56" s="142">
        <v>5072242</v>
      </c>
      <c r="E56" s="143">
        <f t="shared" si="0"/>
        <v>-477345</v>
      </c>
      <c r="F56" s="144">
        <f t="shared" si="1"/>
        <v>-0.0941092716002115</v>
      </c>
      <c r="G56" s="145">
        <v>4429000</v>
      </c>
      <c r="H56" s="146"/>
    </row>
    <row r="57" spans="1:8" ht="13.5" customHeight="1">
      <c r="A57" s="128">
        <v>51</v>
      </c>
      <c r="B57" s="129" t="s">
        <v>172</v>
      </c>
      <c r="C57" s="162">
        <v>5215796</v>
      </c>
      <c r="D57" s="129">
        <v>5166774</v>
      </c>
      <c r="E57" s="130">
        <f t="shared" si="0"/>
        <v>49022</v>
      </c>
      <c r="F57" s="131">
        <f t="shared" si="1"/>
        <v>0.009487931928123815</v>
      </c>
      <c r="G57" s="132">
        <v>5177622</v>
      </c>
      <c r="H57" s="133"/>
    </row>
    <row r="58" spans="1:8" ht="13.5" customHeight="1">
      <c r="A58" s="128">
        <v>52</v>
      </c>
      <c r="B58" s="129" t="s">
        <v>173</v>
      </c>
      <c r="C58" s="162">
        <v>3609000</v>
      </c>
      <c r="D58" s="129">
        <v>3463000</v>
      </c>
      <c r="E58" s="130">
        <f t="shared" si="0"/>
        <v>146000</v>
      </c>
      <c r="F58" s="131">
        <f t="shared" si="1"/>
        <v>0.042159976898642794</v>
      </c>
      <c r="G58" s="132">
        <v>3609000</v>
      </c>
      <c r="H58" s="133"/>
    </row>
    <row r="59" spans="1:8" ht="13.5" customHeight="1">
      <c r="A59" s="128">
        <v>53</v>
      </c>
      <c r="B59" s="129" t="s">
        <v>174</v>
      </c>
      <c r="C59" s="162">
        <v>3957933</v>
      </c>
      <c r="D59" s="129">
        <v>4105999</v>
      </c>
      <c r="E59" s="130">
        <f t="shared" si="0"/>
        <v>-148066</v>
      </c>
      <c r="F59" s="131">
        <f t="shared" si="1"/>
        <v>-0.03606089529003782</v>
      </c>
      <c r="G59" s="132">
        <v>3962000</v>
      </c>
      <c r="H59" s="133"/>
    </row>
    <row r="60" spans="1:8" ht="13.5" customHeight="1">
      <c r="A60" s="128">
        <v>54</v>
      </c>
      <c r="B60" s="129" t="s">
        <v>175</v>
      </c>
      <c r="C60" s="162">
        <v>3256558</v>
      </c>
      <c r="D60" s="129">
        <v>3258486</v>
      </c>
      <c r="E60" s="130">
        <f t="shared" si="0"/>
        <v>-1928</v>
      </c>
      <c r="F60" s="131">
        <f t="shared" si="1"/>
        <v>-0.0005916858320090987</v>
      </c>
      <c r="G60" s="132">
        <v>3256558</v>
      </c>
      <c r="H60" s="133"/>
    </row>
    <row r="61" spans="1:8" ht="13.5" customHeight="1">
      <c r="A61" s="128">
        <v>55</v>
      </c>
      <c r="B61" s="129" t="s">
        <v>176</v>
      </c>
      <c r="C61" s="162">
        <v>7180000</v>
      </c>
      <c r="D61" s="129">
        <v>7830000</v>
      </c>
      <c r="E61" s="130">
        <f t="shared" si="0"/>
        <v>-650000</v>
      </c>
      <c r="F61" s="131">
        <f t="shared" si="1"/>
        <v>-0.08301404853128991</v>
      </c>
      <c r="G61" s="132">
        <v>7180000</v>
      </c>
      <c r="H61" s="133"/>
    </row>
    <row r="62" spans="1:8" ht="13.5" customHeight="1">
      <c r="A62" s="134">
        <v>56</v>
      </c>
      <c r="B62" s="135" t="s">
        <v>177</v>
      </c>
      <c r="C62" s="166">
        <v>1810000</v>
      </c>
      <c r="D62" s="135">
        <v>1750000</v>
      </c>
      <c r="E62" s="136">
        <f t="shared" si="0"/>
        <v>60000</v>
      </c>
      <c r="F62" s="137">
        <f t="shared" si="1"/>
        <v>0.03428571428571429</v>
      </c>
      <c r="G62" s="138">
        <v>1810000</v>
      </c>
      <c r="H62" s="139"/>
    </row>
    <row r="63" spans="1:8" ht="13.5" customHeight="1">
      <c r="A63" s="128">
        <v>57</v>
      </c>
      <c r="B63" s="129" t="s">
        <v>178</v>
      </c>
      <c r="C63" s="167">
        <v>4473264</v>
      </c>
      <c r="D63" s="129">
        <v>4413303</v>
      </c>
      <c r="E63" s="130">
        <f t="shared" si="0"/>
        <v>59961</v>
      </c>
      <c r="F63" s="131">
        <f t="shared" si="1"/>
        <v>0.013586422686137797</v>
      </c>
      <c r="G63" s="132">
        <v>4472186</v>
      </c>
      <c r="H63" s="133"/>
    </row>
    <row r="64" spans="1:8" ht="13.5" customHeight="1">
      <c r="A64" s="128">
        <v>58</v>
      </c>
      <c r="B64" s="129" t="s">
        <v>179</v>
      </c>
      <c r="C64" s="167">
        <v>5791072</v>
      </c>
      <c r="D64" s="129">
        <v>5595988</v>
      </c>
      <c r="E64" s="130">
        <f t="shared" si="0"/>
        <v>195084</v>
      </c>
      <c r="F64" s="131">
        <f t="shared" si="1"/>
        <v>0.03486140427749309</v>
      </c>
      <c r="G64" s="132">
        <v>5790000</v>
      </c>
      <c r="H64" s="133"/>
    </row>
    <row r="65" spans="1:8" ht="13.5" customHeight="1">
      <c r="A65" s="128">
        <v>59</v>
      </c>
      <c r="B65" s="129" t="s">
        <v>180</v>
      </c>
      <c r="C65" s="167">
        <v>8220995</v>
      </c>
      <c r="D65" s="129">
        <v>7750900</v>
      </c>
      <c r="E65" s="130">
        <f t="shared" si="0"/>
        <v>470095</v>
      </c>
      <c r="F65" s="131">
        <f t="shared" si="1"/>
        <v>0.06065037608535783</v>
      </c>
      <c r="G65" s="132">
        <v>8220995</v>
      </c>
      <c r="H65" s="133"/>
    </row>
    <row r="66" spans="1:8" ht="13.5" customHeight="1">
      <c r="A66" s="141">
        <v>60</v>
      </c>
      <c r="B66" s="142" t="s">
        <v>181</v>
      </c>
      <c r="C66" s="168">
        <v>11696504</v>
      </c>
      <c r="D66" s="142">
        <v>10605415</v>
      </c>
      <c r="E66" s="143">
        <f t="shared" si="0"/>
        <v>1091089</v>
      </c>
      <c r="F66" s="144">
        <f t="shared" si="1"/>
        <v>0.10288036818926935</v>
      </c>
      <c r="G66" s="145">
        <v>11696504</v>
      </c>
      <c r="H66" s="146"/>
    </row>
    <row r="67" spans="1:8" ht="13.5" customHeight="1">
      <c r="A67" s="128">
        <v>61</v>
      </c>
      <c r="B67" s="129" t="s">
        <v>182</v>
      </c>
      <c r="C67" s="162">
        <v>8900429</v>
      </c>
      <c r="D67" s="129">
        <v>9062429</v>
      </c>
      <c r="E67" s="130">
        <f t="shared" si="0"/>
        <v>-162000</v>
      </c>
      <c r="F67" s="131">
        <f t="shared" si="1"/>
        <v>-0.017876002118195906</v>
      </c>
      <c r="G67" s="132">
        <v>8900400</v>
      </c>
      <c r="H67" s="133"/>
    </row>
    <row r="68" spans="1:8" ht="13.5" customHeight="1">
      <c r="A68" s="128">
        <v>62</v>
      </c>
      <c r="B68" s="129" t="s">
        <v>183</v>
      </c>
      <c r="C68" s="162">
        <v>12823146</v>
      </c>
      <c r="D68" s="129">
        <v>11879157</v>
      </c>
      <c r="E68" s="130">
        <f t="shared" si="0"/>
        <v>943989</v>
      </c>
      <c r="F68" s="131">
        <f t="shared" si="1"/>
        <v>0.07946599241006748</v>
      </c>
      <c r="G68" s="132">
        <v>12824000</v>
      </c>
      <c r="H68" s="133"/>
    </row>
    <row r="69" spans="1:8" ht="13.5" customHeight="1">
      <c r="A69" s="141">
        <v>63</v>
      </c>
      <c r="B69" s="142" t="s">
        <v>184</v>
      </c>
      <c r="C69" s="162">
        <v>8137000</v>
      </c>
      <c r="D69" s="129">
        <v>7845000</v>
      </c>
      <c r="E69" s="130">
        <f t="shared" si="0"/>
        <v>292000</v>
      </c>
      <c r="F69" s="131">
        <f t="shared" si="1"/>
        <v>0.037221159974506056</v>
      </c>
      <c r="G69" s="132">
        <v>8137000</v>
      </c>
      <c r="H69" s="148"/>
    </row>
    <row r="70" spans="1:8" ht="13.5" customHeight="1">
      <c r="A70" s="227" t="s">
        <v>185</v>
      </c>
      <c r="B70" s="228"/>
      <c r="C70" s="171">
        <f>SUM(C47:C69)</f>
        <v>162213516</v>
      </c>
      <c r="D70" s="172">
        <f>SUM(D47:D69)</f>
        <v>162464727</v>
      </c>
      <c r="E70" s="169">
        <f>SUM(E47:E69)</f>
        <v>-251211</v>
      </c>
      <c r="F70" s="170">
        <f t="shared" si="1"/>
        <v>-0.001546249482202989</v>
      </c>
      <c r="G70" s="172">
        <f>SUM(G47:G69)</f>
        <v>161969090</v>
      </c>
      <c r="H70" s="147"/>
    </row>
    <row r="71" spans="1:8" ht="13.5" customHeight="1" thickBot="1">
      <c r="A71" s="229" t="s">
        <v>186</v>
      </c>
      <c r="B71" s="230"/>
      <c r="C71" s="185">
        <f>C46+C70</f>
        <v>2315575813</v>
      </c>
      <c r="D71" s="186">
        <f>D46+D70</f>
        <v>2273658281</v>
      </c>
      <c r="E71" s="187">
        <f>+E46+E70</f>
        <v>41917532</v>
      </c>
      <c r="F71" s="188">
        <f>(C71-D71)/D71</f>
        <v>0.018436161823562967</v>
      </c>
      <c r="G71" s="186">
        <f>G46+G70</f>
        <v>2297803907</v>
      </c>
      <c r="H71" s="189"/>
    </row>
    <row r="72" spans="1:8" ht="13.5" customHeight="1">
      <c r="A72" s="231" t="s">
        <v>197</v>
      </c>
      <c r="B72" s="232"/>
      <c r="C72" s="232"/>
      <c r="D72" s="232"/>
      <c r="E72" s="232"/>
      <c r="F72" s="232"/>
      <c r="G72" s="232"/>
      <c r="H72" s="232"/>
    </row>
    <row r="73" spans="1:8" ht="13.5" customHeight="1">
      <c r="A73" s="233"/>
      <c r="B73" s="233"/>
      <c r="C73" s="233"/>
      <c r="D73" s="233"/>
      <c r="E73" s="233"/>
      <c r="F73" s="233"/>
      <c r="G73" s="233"/>
      <c r="H73" s="233"/>
    </row>
    <row r="74" spans="1:8" ht="52.5" customHeight="1">
      <c r="A74" s="233"/>
      <c r="B74" s="233"/>
      <c r="C74" s="233"/>
      <c r="D74" s="233"/>
      <c r="E74" s="233"/>
      <c r="F74" s="233"/>
      <c r="G74" s="233"/>
      <c r="H74" s="233"/>
    </row>
    <row r="75" spans="1:8" ht="12">
      <c r="A75" s="149"/>
      <c r="B75" s="149"/>
      <c r="C75" s="149"/>
      <c r="D75" s="149"/>
      <c r="E75" s="149"/>
      <c r="F75" s="149"/>
      <c r="G75" s="149"/>
      <c r="H75" s="149"/>
    </row>
  </sheetData>
  <sheetProtection/>
  <mergeCells count="4">
    <mergeCell ref="A46:B46"/>
    <mergeCell ref="A70:B70"/>
    <mergeCell ref="A71:B71"/>
    <mergeCell ref="A72:H74"/>
  </mergeCells>
  <printOptions/>
  <pageMargins left="0.7874015748031497" right="0.3937007874015748" top="0.5118110236220472" bottom="0.4724409448818898" header="0" footer="0.3937007874015748"/>
  <pageSetup fitToHeight="1" fitToWidth="1" horizontalDpi="600" verticalDpi="600" orientation="portrait" paperSize="9" scale="81" r:id="rId1"/>
  <headerFooter alignWithMargins="0">
    <oddFooter>&amp;C&amp;"ＭＳ ゴシック,標準"&amp;14- 11 -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2015-07-24T01:16:10Z</dcterms:modified>
  <cp:category/>
  <cp:version/>
  <cp:contentType/>
  <cp:contentStatus/>
</cp:coreProperties>
</file>