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9600" windowHeight="11610" tabRatio="75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102" i="11" l="1"/>
  <c r="CR102" i="11"/>
  <c r="AU88" i="11"/>
  <c r="AP88" i="11"/>
  <c r="AF88" i="11"/>
  <c r="AP6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BE36" i="9"/>
  <c r="AM36" i="9"/>
  <c r="BE35" i="9"/>
  <c r="AM35" i="9"/>
  <c r="CO34" i="9"/>
  <c r="CO35" i="9" s="1"/>
  <c r="CO36" i="9" s="1"/>
  <c r="BW34" i="9"/>
  <c r="BW35" i="9" s="1"/>
  <c r="BW36" i="9" s="1"/>
  <c r="BW37" i="9" s="1"/>
  <c r="BW38" i="9" s="1"/>
  <c r="BW39" i="9" s="1"/>
  <c r="BW40" i="9" s="1"/>
  <c r="BW41" i="9" s="1"/>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AM34" i="9"/>
</calcChain>
</file>

<file path=xl/sharedStrings.xml><?xml version="1.0" encoding="utf-8"?>
<sst xmlns="http://schemas.openxmlformats.org/spreadsheetml/2006/main" count="992" uniqueCount="553">
  <si>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</si>
  <si>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</si>
  <si>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</si>
  <si>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</si>
  <si>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</si>
  <si>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</si>
  <si>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</si>
  <si>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</si>
  <si>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</si>
  <si>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</si>
  <si>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</si>
  <si>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</si>
  <si>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</si>
  <si>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</si>
  <si>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</si>
  <si>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</si>
  <si>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</si>
  <si>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</si>
  <si>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</si>
  <si>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</si>
  <si>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</si>
  <si>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</si>
  <si>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</si>
  <si>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</si>
  <si>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</si>
  <si>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</si>
  <si>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</si>
  <si>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</si>
  <si>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</si>
  <si>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</si>
  <si>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</si>
  <si>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</si>
  <si>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</si>
  <si>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</si>
  <si>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</si>
  <si>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</si>
  <si>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</si>
  <si>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</si>
  <si>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</si>
  <si>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</si>
  <si>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</si>
  <si>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</si>
  <si>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</si>
  <si>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</si>
  <si>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</si>
  <si>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</si>
  <si>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</si>
  <si>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</si>
  <si>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</si>
  <si>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</si>
  <si>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</si>
  <si>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</si>
  <si>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</si>
  <si>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</si>
  <si>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</si>
  <si>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</si>
  <si>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</si>
  <si>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</si>
  <si>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</si>
  <si>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</si>
  <si>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</si>
  <si>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</si>
  <si>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</si>
  <si>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</si>
  <si>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</si>
  <si>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</si>
  <si>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</si>
  <si>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</si>
  <si>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</si>
  <si>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</si>
  <si>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</si>
  <si>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</si>
  <si>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</si>
  <si>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</si>
  <si>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</si>
  <si>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</si>
  <si>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</si>
  <si>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</si>
  <si>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</si>
  <si>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</si>
  <si>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</si>
  <si>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</si>
  <si>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入間市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</si>
  <si>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</si>
  <si>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</si>
  <si>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</si>
  <si>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</si>
  <si>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</si>
  <si>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</si>
  <si>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</si>
  <si>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</si>
  <si>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</si>
  <si>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</si>
  <si>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</si>
  <si>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</si>
  <si>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</si>
  <si>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</si>
  <si>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</si>
  <si>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</si>
  <si>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</si>
  <si>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</si>
  <si>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</si>
  <si>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</si>
  <si>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</si>
  <si>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</si>
  <si>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</si>
  <si>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</si>
  <si>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</si>
  <si>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</si>
  <si>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</si>
  <si>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</si>
  <si>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</si>
  <si>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</si>
  <si>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</si>
  <si>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</si>
  <si>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</si>
  <si>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</si>
  <si>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</si>
  <si>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</si>
  <si>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</si>
  <si>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</si>
  <si>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</si>
  <si>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</si>
  <si>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</si>
  <si>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</si>
  <si>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</si>
  <si>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</si>
  <si>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</si>
  <si>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</si>
  <si>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</si>
  <si>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</si>
  <si>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</si>
  <si>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</si>
  <si>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</si>
  <si>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</si>
  <si>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</si>
  <si>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</si>
  <si>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</si>
  <si>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</si>
  <si>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</si>
  <si>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</si>
  <si>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</si>
  <si>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</si>
  <si>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</si>
  <si>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</si>
  <si>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</si>
  <si>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</si>
  <si>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</si>
  <si>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</si>
  <si>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</si>
  <si>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</si>
  <si>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</si>
  <si>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</si>
  <si>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</si>
  <si>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</si>
  <si>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</si>
  <si>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</si>
  <si>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</si>
  <si>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</si>
  <si>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</si>
  <si>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</si>
  <si>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</si>
  <si>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</si>
  <si>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</si>
  <si>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</si>
  <si>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</si>
  <si>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</si>
  <si>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</si>
  <si>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</si>
  <si>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</si>
  <si>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</si>
  <si>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</si>
  <si>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</si>
  <si>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</si>
  <si>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</si>
  <si>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</si>
  <si>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</si>
  <si>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</si>
  <si>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</si>
  <si>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</si>
  <si>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</si>
  <si>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</si>
  <si>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</si>
  <si>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</si>
  <si>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</si>
  <si>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</si>
  <si>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</si>
  <si>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</si>
  <si>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</si>
  <si>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</si>
  <si>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</si>
  <si>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</si>
  <si>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</si>
  <si>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</si>
  <si>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埼玉県入間市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</si>
  <si>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</si>
  <si>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</si>
  <si>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</si>
  <si>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</si>
  <si>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</si>
  <si>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</si>
  <si>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</si>
  <si>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</si>
  <si>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</si>
  <si>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</si>
  <si>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</si>
  <si>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</si>
  <si>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</si>
  <si>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</si>
  <si>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</si>
  <si>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</si>
  <si>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</si>
  <si>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</si>
  <si>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</si>
  <si>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</si>
  <si>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</si>
  <si>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</si>
  <si>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</si>
  <si>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</si>
  <si>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</si>
  <si>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</si>
  <si>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</si>
  <si>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</si>
  <si>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</si>
  <si>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</si>
  <si>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</si>
  <si>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</si>
  <si>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</si>
  <si>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</si>
  <si>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</si>
  <si>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</si>
  <si>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</si>
  <si>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</si>
  <si>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</si>
  <si>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</si>
  <si>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</si>
  <si>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</si>
  <si>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</si>
  <si>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</si>
  <si>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</si>
  <si>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</si>
  <si>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</si>
  <si>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</si>
  <si>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</si>
  <si>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</si>
  <si>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</si>
  <si>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</si>
  <si>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</si>
  <si>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</si>
  <si>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</si>
  <si>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</si>
  <si>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</si>
  <si>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</si>
  <si>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</si>
  <si>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</si>
  <si>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</si>
  <si>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</si>
  <si>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</si>
  <si>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</si>
  <si>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</si>
  <si>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</si>
  <si>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</si>
  <si>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</si>
  <si>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</si>
  <si>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</si>
  <si>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</si>
  <si>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</si>
  <si>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</si>
  <si>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</si>
  <si>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</si>
  <si>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</si>
  <si>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</si>
  <si>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</si>
  <si>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</si>
  <si>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</si>
  <si>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</si>
  <si>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</si>
  <si>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</si>
  <si>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</si>
  <si>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</si>
  <si>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</si>
  <si>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</si>
  <si>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</si>
  <si>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</si>
  <si>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</si>
  <si>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</si>
  <si>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</si>
  <si>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</si>
  <si>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</si>
  <si>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</si>
  <si>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</si>
  <si>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</si>
  <si>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</si>
  <si>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</si>
  <si>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</si>
  <si>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</si>
  <si>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</si>
  <si>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</si>
  <si>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</si>
  <si>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</si>
  <si>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</si>
  <si>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</si>
  <si>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</si>
  <si>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</si>
  <si>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</si>
  <si>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</si>
  <si>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</si>
  <si>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</si>
  <si>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</si>
  <si>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</si>
  <si>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</si>
  <si>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</si>
  <si>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</si>
  <si>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</si>
  <si>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</si>
  <si>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</si>
  <si>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</si>
  <si>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</si>
  <si>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</si>
  <si>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</si>
  <si>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</si>
  <si>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</si>
  <si>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</si>
  <si>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</si>
  <si>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</si>
  <si>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</si>
  <si>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</si>
  <si>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</si>
  <si>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</si>
  <si>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</si>
  <si>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</si>
  <si>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</si>
  <si>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</si>
  <si>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</si>
  <si>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</si>
  <si>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</si>
  <si>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</si>
  <si>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</si>
  <si>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</si>
  <si>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</si>
  <si>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</si>
  <si>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</si>
  <si>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埼玉県入間市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</si>
  <si>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</si>
  <si>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</si>
  <si>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</si>
  <si>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</si>
  <si>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</si>
  <si>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</si>
  <si>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</si>
  <si>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</si>
  <si>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</si>
  <si>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</si>
  <si>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</si>
  <si>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</si>
  <si>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</si>
  <si>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</si>
  <si>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</si>
  <si>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</si>
  <si>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</si>
  <si>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</si>
  <si>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</si>
  <si>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</si>
  <si>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武蔵藤沢駅周辺土地区画整理事業特別会計</t>
    <phoneticPr fontId="5"/>
  </si>
  <si>
    <t>入間市駅北口土地区画整理事業特別会計</t>
    <phoneticPr fontId="5"/>
  </si>
  <si>
    <t>扇台土地区画整理事業特別会計</t>
    <phoneticPr fontId="5"/>
  </si>
  <si>
    <t>狭山台土地区画整理事業特別会計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</si>
  <si>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</si>
  <si>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</si>
  <si>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</si>
  <si>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</si>
  <si>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</si>
  <si>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</si>
  <si>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</si>
  <si>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</si>
  <si>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</si>
  <si>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</si>
  <si>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</si>
  <si>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</si>
  <si>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</si>
  <si>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</si>
  <si>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</si>
  <si>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</si>
  <si>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</si>
  <si>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</si>
  <si>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</si>
  <si>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</si>
  <si>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</si>
  <si>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</si>
  <si>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</si>
  <si>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</si>
  <si>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</si>
  <si>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</si>
  <si>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</si>
  <si>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</si>
  <si>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</si>
  <si>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</si>
  <si>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</si>
  <si>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</si>
  <si>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</si>
  <si>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</si>
  <si>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</si>
  <si>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</si>
  <si>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</si>
  <si>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</si>
  <si>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</si>
  <si>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</si>
  <si>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</si>
  <si>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</si>
  <si>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</si>
  <si>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</si>
  <si>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</si>
  <si>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</si>
  <si>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</si>
  <si>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</si>
  <si>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</si>
  <si>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</si>
  <si>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</si>
  <si>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</si>
  <si>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</si>
  <si>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</si>
  <si>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</si>
  <si>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</si>
  <si>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</si>
  <si>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</si>
  <si>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</si>
  <si>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</si>
  <si>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</si>
  <si>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</si>
  <si>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</si>
  <si>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</si>
  <si>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</si>
  <si>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</si>
  <si>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</si>
  <si>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</si>
  <si>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</si>
  <si>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</si>
  <si>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</si>
  <si>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</si>
  <si>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</si>
  <si>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</si>
  <si>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</si>
  <si>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</si>
  <si>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</si>
  <si>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</si>
  <si>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</si>
  <si>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</si>
  <si>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</si>
  <si>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</si>
  <si>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</si>
  <si>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</si>
  <si>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</si>
  <si>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</si>
  <si>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</si>
  <si>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</si>
  <si>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</si>
  <si>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</si>
  <si>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</si>
  <si>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</si>
  <si>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</si>
  <si>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</si>
  <si>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</si>
  <si>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</si>
  <si>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</si>
  <si>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</si>
  <si>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</si>
  <si>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</si>
  <si>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</si>
  <si>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</si>
  <si>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</si>
  <si>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</si>
  <si>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</si>
  <si>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</si>
  <si>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</si>
  <si>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</si>
  <si>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</si>
  <si>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</si>
  <si>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</si>
  <si>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</si>
  <si>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</si>
  <si>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</si>
  <si>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</si>
  <si>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</si>
  <si>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</si>
  <si>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</si>
  <si>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</si>
  <si>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</si>
  <si>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</si>
  <si>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</si>
  <si>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</si>
  <si>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</si>
  <si>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</si>
  <si>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</si>
  <si>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</si>
  <si>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</si>
  <si>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</si>
  <si>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</si>
  <si>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</si>
  <si>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</si>
  <si>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</si>
  <si>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</si>
  <si>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</si>
  <si>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</si>
  <si>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</si>
  <si>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</si>
  <si>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</si>
  <si>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</si>
  <si>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</si>
  <si>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</si>
  <si>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</si>
  <si>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</si>
  <si>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</si>
  <si>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</si>
  <si>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</si>
  <si>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</si>
  <si>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</si>
  <si>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</si>
  <si>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</si>
  <si>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</si>
  <si>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</si>
  <si>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</si>
  <si>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</si>
  <si>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0.07</t>
  </si>
  <si>
    <t>▲ 0.81</t>
  </si>
  <si>
    <t>▲ 2.69</t>
  </si>
  <si>
    <t>水道事業会計</t>
  </si>
  <si>
    <t>一般会計</t>
  </si>
  <si>
    <t>国民健康保険特別会計</t>
  </si>
  <si>
    <t>介護保険特別会計</t>
  </si>
  <si>
    <t>下水道事業特別会計</t>
  </si>
  <si>
    <t>入間市駅北口土地区画整理事業特別会計</t>
  </si>
  <si>
    <t>扇台土地区画整理事業特別会計</t>
  </si>
  <si>
    <t>狭山台土地区画整理事業特別会計</t>
  </si>
  <si>
    <t>その他会計（赤字）</t>
  </si>
  <si>
    <t>その他会計（黒字）</t>
  </si>
  <si>
    <t>入間西部衛生組合</t>
    <rPh sb="0" eb="2">
      <t>イルマ</t>
    </rPh>
    <rPh sb="2" eb="4">
      <t>セイブ</t>
    </rPh>
    <rPh sb="4" eb="6">
      <t>エイセイ</t>
    </rPh>
    <rPh sb="6" eb="8">
      <t>クミアイ</t>
    </rPh>
    <phoneticPr fontId="5"/>
  </si>
  <si>
    <t>-</t>
    <phoneticPr fontId="5"/>
  </si>
  <si>
    <t>一般会計</t>
    <rPh sb="0" eb="2">
      <t>イッパン</t>
    </rPh>
    <rPh sb="2" eb="4">
      <t>カイケイ</t>
    </rPh>
    <phoneticPr fontId="5"/>
  </si>
  <si>
    <t>瑞穂斎場組合</t>
    <rPh sb="0" eb="2">
      <t>ミズホ</t>
    </rPh>
    <rPh sb="2" eb="4">
      <t>サイジョウ</t>
    </rPh>
    <rPh sb="4" eb="6">
      <t>クミアイ</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</si>
  <si>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</si>
  <si>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特別会計</t>
    <rPh sb="0" eb="2">
      <t>トクベツ</t>
    </rPh>
    <rPh sb="2" eb="4">
      <t>カイケイ</t>
    </rPh>
    <phoneticPr fontId="5"/>
  </si>
  <si>
    <t>埼玉県市町村総合事務組合</t>
    <rPh sb="0" eb="3">
      <t>サイタマケン</t>
    </rPh>
    <rPh sb="3" eb="6">
      <t>シチョウソン</t>
    </rPh>
    <rPh sb="6" eb="8">
      <t>ソウゴウ</t>
    </rPh>
    <rPh sb="8" eb="10">
      <t>ジム</t>
    </rPh>
    <rPh sb="10" eb="12">
      <t>クミアイ</t>
    </rPh>
    <phoneticPr fontId="5"/>
  </si>
  <si>
    <t>交通災害特別会計</t>
    <rPh sb="0" eb="2">
      <t>コウツウ</t>
    </rPh>
    <rPh sb="2" eb="4">
      <t>サイガイ</t>
    </rPh>
    <rPh sb="4" eb="6">
      <t>トクベツ</t>
    </rPh>
    <rPh sb="6" eb="8">
      <t>カイケイ</t>
    </rPh>
    <phoneticPr fontId="5"/>
  </si>
  <si>
    <t>彩の国さいたま人づくり広域連合</t>
    <rPh sb="0" eb="1">
      <t>サイ</t>
    </rPh>
    <rPh sb="2" eb="3">
      <t>クニ</t>
    </rPh>
    <rPh sb="7" eb="8">
      <t>ヒト</t>
    </rPh>
    <rPh sb="11" eb="13">
      <t>コウイキ</t>
    </rPh>
    <rPh sb="13" eb="15">
      <t>レンゴウ</t>
    </rPh>
    <phoneticPr fontId="5"/>
  </si>
  <si>
    <t>埼玉県都市競艇組合</t>
    <rPh sb="0" eb="3">
      <t>サイタマケン</t>
    </rPh>
    <rPh sb="3" eb="5">
      <t>トシ</t>
    </rPh>
    <rPh sb="5" eb="7">
      <t>キョウテイ</t>
    </rPh>
    <rPh sb="7" eb="9">
      <t>クミアイ</t>
    </rPh>
    <phoneticPr fontId="5"/>
  </si>
  <si>
    <t>モーターボート競走事業会計</t>
    <rPh sb="7" eb="9">
      <t>キョウソウ</t>
    </rPh>
    <rPh sb="9" eb="11">
      <t>ジギョウ</t>
    </rPh>
    <rPh sb="11" eb="13">
      <t>カイケイ</t>
    </rPh>
    <phoneticPr fontId="5"/>
  </si>
  <si>
    <t>埼玉西部消防組合</t>
    <rPh sb="0" eb="2">
      <t>サイタマ</t>
    </rPh>
    <rPh sb="2" eb="4">
      <t>セイブ</t>
    </rPh>
    <rPh sb="4" eb="6">
      <t>ショウボウ</t>
    </rPh>
    <rPh sb="6" eb="8">
      <t>クミアイ</t>
    </rPh>
    <phoneticPr fontId="2"/>
  </si>
  <si>
    <t>-</t>
    <phoneticPr fontId="2"/>
  </si>
  <si>
    <t>入間市土地開発公社</t>
    <rPh sb="0" eb="3">
      <t>イルマシ</t>
    </rPh>
    <rPh sb="3" eb="5">
      <t>トチ</t>
    </rPh>
    <rPh sb="5" eb="7">
      <t>カイハツ</t>
    </rPh>
    <rPh sb="7" eb="9">
      <t>コウシャ</t>
    </rPh>
    <phoneticPr fontId="5"/>
  </si>
  <si>
    <t>-</t>
    <phoneticPr fontId="2"/>
  </si>
  <si>
    <t>-</t>
    <phoneticPr fontId="2"/>
  </si>
  <si>
    <t>-</t>
    <phoneticPr fontId="2"/>
  </si>
  <si>
    <t>入間都市開発株式会社</t>
    <rPh sb="0" eb="2">
      <t>イルマ</t>
    </rPh>
    <rPh sb="2" eb="4">
      <t>トシ</t>
    </rPh>
    <rPh sb="4" eb="6">
      <t>カイハツ</t>
    </rPh>
    <rPh sb="6" eb="8">
      <t>カブシキ</t>
    </rPh>
    <rPh sb="8" eb="10">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</si>
</sst>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21221</c:v>
                </c:pt>
                <c:pt idx="1">
                  <c:v>27685</c:v>
                </c:pt>
                <c:pt idx="2">
                  <c:v>25333</c:v>
                </c:pt>
                <c:pt idx="3">
                  <c:v>25511</c:v>
                </c:pt>
                <c:pt idx="4">
                  <c:v>26746</c:v>
                </c:pt>
              </c:numCache>
            </c:numRef>
          </c:val>
          <c:smooth val="0"/>
        </c:ser>
        <c:dLbls>
          <c:showLegendKey val="0"/>
          <c:showVal val="0"/>
          <c:showCatName val="0"/>
          <c:showSerName val="0"/>
          <c:showPercent val="0"/>
          <c:showBubbleSize val="0"/>
        </c:dLbls>
        <c:marker val="1"/>
        <c:smooth val="0"/>
        <c:axId val="109862272"/>
        <c:axId val="109864448"/>
      </c:lineChart>
      <c:catAx>
        <c:axId val="109862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864448"/>
        <c:crosses val="autoZero"/>
        <c:auto val="1"/>
        <c:lblAlgn val="ctr"/>
        <c:lblOffset val="100"/>
        <c:tickLblSkip val="1"/>
        <c:tickMarkSkip val="1"/>
        <c:noMultiLvlLbl val="0"/>
      </c:catAx>
      <c:valAx>
        <c:axId val="1098644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86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3.97</c:v>
                </c:pt>
                <c:pt idx="1">
                  <c:v>3.82</c:v>
                </c:pt>
                <c:pt idx="2">
                  <c:v>3.17</c:v>
                </c:pt>
                <c:pt idx="3">
                  <c:v>4.24</c:v>
                </c:pt>
                <c:pt idx="4">
                  <c:v>5.46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4.03</c:v>
                </c:pt>
                <c:pt idx="1">
                  <c:v>7.6</c:v>
                </c:pt>
                <c:pt idx="2">
                  <c:v>7.43</c:v>
                </c:pt>
                <c:pt idx="3">
                  <c:v>3.72</c:v>
                </c:pt>
                <c:pt idx="4">
                  <c:v>7.39</c:v>
                </c:pt>
              </c:numCache>
            </c:numRef>
          </c:val>
        </c:ser>
        <c:dLbls>
          <c:showLegendKey val="0"/>
          <c:showVal val="0"/>
          <c:showCatName val="0"/>
          <c:showSerName val="0"/>
          <c:showPercent val="0"/>
          <c:showBubbleSize val="0"/>
        </c:dLbls>
        <c:gapWidth val="250"/>
        <c:overlap val="100"/>
        <c:axId val="110088960"/>
        <c:axId val="110090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-7.0000000000000007E-2</c:v>
                </c:pt>
                <c:pt idx="1">
                  <c:v>3.46</c:v>
                </c:pt>
                <c:pt idx="2">
                  <c:v>-0.81</c:v>
                </c:pt>
                <c:pt idx="3">
                  <c:v>-2.69</c:v>
                </c:pt>
                <c:pt idx="4">
                  <c:v>4.9400000000000004</c:v>
                </c:pt>
              </c:numCache>
            </c:numRef>
          </c:val>
          <c:smooth val="0"/>
        </c:ser>
        <c:dLbls>
          <c:showLegendKey val="0"/>
          <c:showVal val="0"/>
          <c:showCatName val="0"/>
          <c:showSerName val="0"/>
          <c:showPercent val="0"/>
          <c:showBubbleSize val="0"/>
        </c:dLbls>
        <c:marker val="1"/>
        <c:smooth val="0"/>
        <c:axId val="110088960"/>
        <c:axId val="110090880"/>
      </c:lineChart>
      <c:catAx>
        <c:axId val="11008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090880"/>
        <c:crosses val="autoZero"/>
        <c:auto val="1"/>
        <c:lblAlgn val="ctr"/>
        <c:lblOffset val="100"/>
        <c:tickLblSkip val="1"/>
        <c:tickMarkSkip val="1"/>
        <c:noMultiLvlLbl val="0"/>
      </c:catAx>
      <c:valAx>
        <c:axId val="11009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8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0.26</c:v>
                </c:pt>
                <c:pt idx="2">
                  <c:v>#N/A</c:v>
                </c:pt>
                <c:pt idx="3">
                  <c:v>0.23</c:v>
                </c:pt>
                <c:pt idx="4">
                  <c:v>#N/A</c:v>
                </c:pt>
                <c:pt idx="5">
                  <c:v>0.25</c:v>
                </c:pt>
                <c:pt idx="6">
                  <c:v>#N/A</c:v>
                </c:pt>
                <c:pt idx="7">
                  <c:v>0.14000000000000001</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狭山台土地区画整理事業特別会計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7.0000000000000007E-2</c:v>
                </c:pt>
                <c:pt idx="4">
                  <c:v>#N/A</c:v>
                </c:pt>
                <c:pt idx="5">
                  <c:v>0.14000000000000001</c:v>
                </c:pt>
                <c:pt idx="6">
                  <c:v>#N/A</c:v>
                </c:pt>
                <c:pt idx="7">
                  <c:v>0.14000000000000001</c:v>
                </c:pt>
                <c:pt idx="8">
                  <c:v>#N/A</c:v>
                </c:pt>
                <c:pt idx="9">
                  <c:v>0.06</c:v>
                </c:pt>
              </c:numCache>
            </c:numRef>
          </c:val>
        </c:ser>
        <c:ser>
          <c:idx val="3"/>
          <c:order val="3"/>
          <c:tx>
            <c:strRef>
              <c:f>データシート!$A$30</c:f>
              <c:strCache>
                <c:ptCount val="1"/>
                <c:pt idx="0">
                  <c:v>扇台土地区画整理事業特別会計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0.03</c:v>
                </c:pt>
                <c:pt idx="4">
                  <c:v>#N/A</c:v>
                </c:pt>
                <c:pt idx="5">
                  <c:v>0.08</c:v>
                </c:pt>
                <c:pt idx="6">
                  <c:v>#N/A</c:v>
                </c:pt>
                <c:pt idx="7">
                  <c:v>0.13</c:v>
                </c:pt>
                <c:pt idx="8">
                  <c:v>#N/A</c:v>
                </c:pt>
                <c:pt idx="9">
                  <c:v>0.1</c:v>
                </c:pt>
              </c:numCache>
            </c:numRef>
          </c:val>
        </c:ser>
        <c:ser>
          <c:idx val="4"/>
          <c:order val="4"/>
          <c:tx>
            <c:strRef>
              <c:f>データシート!$A$31</c:f>
              <c:strCache>
                <c:ptCount val="1"/>
                <c:pt idx="0">
                  <c:v>入間市駅北口土地区画整理事業特別会計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0.14000000000000001</c:v>
                </c:pt>
                <c:pt idx="4">
                  <c:v>#N/A</c:v>
                </c:pt>
                <c:pt idx="5">
                  <c:v>0.17</c:v>
                </c:pt>
                <c:pt idx="6">
                  <c:v>#N/A</c:v>
                </c:pt>
                <c:pt idx="7">
                  <c:v>0.2</c:v>
                </c:pt>
                <c:pt idx="8">
                  <c:v>#N/A</c:v>
                </c:pt>
                <c:pt idx="9">
                  <c:v>0.15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0.49</c:v>
                </c:pt>
                <c:pt idx="2">
                  <c:v>#N/A</c:v>
                </c:pt>
                <c:pt idx="3">
                  <c:v>0.57999999999999996</c:v>
                </c:pt>
                <c:pt idx="4">
                  <c:v>#N/A</c:v>
                </c:pt>
                <c:pt idx="5">
                  <c:v>0.31</c:v>
                </c:pt>
                <c:pt idx="6">
                  <c:v>#N/A</c:v>
                </c:pt>
                <c:pt idx="7">
                  <c:v>0.36</c:v>
                </c:pt>
                <c:pt idx="8">
                  <c:v>#N/A</c:v>
                </c:pt>
                <c:pt idx="9">
                  <c:v>0.31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1.04</c:v>
                </c:pt>
                <c:pt idx="2">
                  <c:v>#N/A</c:v>
                </c:pt>
                <c:pt idx="3">
                  <c:v>0.87</c:v>
                </c:pt>
                <c:pt idx="4">
                  <c:v>#N/A</c:v>
                </c:pt>
                <c:pt idx="5">
                  <c:v>0.71</c:v>
                </c:pt>
                <c:pt idx="6">
                  <c:v>#N/A</c:v>
                </c:pt>
                <c:pt idx="7">
                  <c:v>0.97</c:v>
                </c:pt>
                <c:pt idx="8">
                  <c:v>#N/A</c:v>
                </c:pt>
                <c:pt idx="9">
                  <c:v>1.17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2.76</c:v>
                </c:pt>
                <c:pt idx="2">
                  <c:v>#N/A</c:v>
                </c:pt>
                <c:pt idx="3">
                  <c:v>0.81</c:v>
                </c:pt>
                <c:pt idx="4">
                  <c:v>#N/A</c:v>
                </c:pt>
                <c:pt idx="5">
                  <c:v>0.65</c:v>
                </c:pt>
                <c:pt idx="6">
                  <c:v>#N/A</c:v>
                </c:pt>
                <c:pt idx="7">
                  <c:v>1.39</c:v>
                </c:pt>
                <c:pt idx="8">
                  <c:v>#N/A</c:v>
                </c:pt>
                <c:pt idx="9">
                  <c:v>1.26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3.97</c:v>
                </c:pt>
                <c:pt idx="2">
                  <c:v>#N/A</c:v>
                </c:pt>
                <c:pt idx="3">
                  <c:v>3.82</c:v>
                </c:pt>
                <c:pt idx="4">
                  <c:v>#N/A</c:v>
                </c:pt>
                <c:pt idx="5">
                  <c:v>3.17</c:v>
                </c:pt>
                <c:pt idx="6">
                  <c:v>#N/A</c:v>
                </c:pt>
                <c:pt idx="7">
                  <c:v>4.24</c:v>
                </c:pt>
                <c:pt idx="8">
                  <c:v>#N/A</c:v>
                </c:pt>
                <c:pt idx="9">
                  <c:v>5.46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6.38</c:v>
                </c:pt>
                <c:pt idx="2">
                  <c:v>#N/A</c:v>
                </c:pt>
                <c:pt idx="3">
                  <c:v>10.02</c:v>
                </c:pt>
                <c:pt idx="4">
                  <c:v>#N/A</c:v>
                </c:pt>
                <c:pt idx="5">
                  <c:v>12.18</c:v>
                </c:pt>
                <c:pt idx="6">
                  <c:v>#N/A</c:v>
                </c:pt>
                <c:pt idx="7">
                  <c:v>13.7</c:v>
                </c:pt>
                <c:pt idx="8">
                  <c:v>#N/A</c:v>
                </c:pt>
                <c:pt idx="9">
                  <c:v>14.51</c:v>
                </c:pt>
              </c:numCache>
            </c:numRef>
          </c:val>
        </c:ser>
        <c:dLbls>
          <c:showLegendKey val="0"/>
          <c:showVal val="0"/>
          <c:showCatName val="0"/>
          <c:showSerName val="0"/>
          <c:showPercent val="0"/>
          <c:showBubbleSize val="0"/>
        </c:dLbls>
        <c:gapWidth val="150"/>
        <c:overlap val="100"/>
        <c:axId val="110320256"/>
        <c:axId val="110338432"/>
      </c:barChart>
      <c:catAx>
        <c:axId val="11032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38432"/>
        <c:crosses val="autoZero"/>
        <c:auto val="1"/>
        <c:lblAlgn val="ctr"/>
        <c:lblOffset val="100"/>
        <c:tickLblSkip val="1"/>
        <c:tickMarkSkip val="1"/>
        <c:noMultiLvlLbl val="0"/>
      </c:catAx>
      <c:valAx>
        <c:axId val="11033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20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3715</c:v>
                </c:pt>
                <c:pt idx="5">
                  <c:v>3696</c:v>
                </c:pt>
                <c:pt idx="8">
                  <c:v>3452</c:v>
                </c:pt>
                <c:pt idx="11">
                  <c:v>3254</c:v>
                </c:pt>
                <c:pt idx="14">
                  <c:v>3458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111</c:v>
                </c:pt>
                <c:pt idx="3">
                  <c:v>93</c:v>
                </c:pt>
                <c:pt idx="6">
                  <c:v>40</c:v>
                </c:pt>
                <c:pt idx="9">
                  <c:v>188</c:v>
                </c:pt>
                <c:pt idx="12">
                  <c:v>220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181</c:v>
                </c:pt>
                <c:pt idx="3">
                  <c:v>174</c:v>
                </c:pt>
                <c:pt idx="6">
                  <c:v>163</c:v>
                </c:pt>
                <c:pt idx="9">
                  <c:v>103</c:v>
                </c:pt>
                <c:pt idx="12">
                  <c:v>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572</c:v>
                </c:pt>
                <c:pt idx="3">
                  <c:v>531</c:v>
                </c:pt>
                <c:pt idx="6">
                  <c:v>277</c:v>
                </c:pt>
                <c:pt idx="9">
                  <c:v>404</c:v>
                </c:pt>
                <c:pt idx="12">
                  <c:v>363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45</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75</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3618</c:v>
                </c:pt>
                <c:pt idx="3">
                  <c:v>3494</c:v>
                </c:pt>
                <c:pt idx="6">
                  <c:v>3196</c:v>
                </c:pt>
                <c:pt idx="9">
                  <c:v>3143</c:v>
                </c:pt>
                <c:pt idx="12">
                  <c:v>2969</c:v>
                </c:pt>
              </c:numCache>
            </c:numRef>
          </c:val>
        </c:ser>
        <c:dLbls>
          <c:showLegendKey val="0"/>
          <c:showVal val="0"/>
          <c:showCatName val="0"/>
          <c:showSerName val="0"/>
          <c:showPercent val="0"/>
          <c:showBubbleSize val="0"/>
        </c:dLbls>
        <c:gapWidth val="100"/>
        <c:overlap val="100"/>
        <c:axId val="109111168"/>
        <c:axId val="110264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890</c:v>
                </c:pt>
                <c:pt idx="2">
                  <c:v>#N/A</c:v>
                </c:pt>
                <c:pt idx="3">
                  <c:v>#N/A</c:v>
                </c:pt>
                <c:pt idx="4">
                  <c:v>596</c:v>
                </c:pt>
                <c:pt idx="5">
                  <c:v>#N/A</c:v>
                </c:pt>
                <c:pt idx="6">
                  <c:v>#N/A</c:v>
                </c:pt>
                <c:pt idx="7">
                  <c:v>224</c:v>
                </c:pt>
                <c:pt idx="8">
                  <c:v>#N/A</c:v>
                </c:pt>
                <c:pt idx="9">
                  <c:v>#N/A</c:v>
                </c:pt>
                <c:pt idx="10">
                  <c:v>584</c:v>
                </c:pt>
                <c:pt idx="11">
                  <c:v>#N/A</c:v>
                </c:pt>
                <c:pt idx="12">
                  <c:v>#N/A</c:v>
                </c:pt>
                <c:pt idx="13">
                  <c:v>154</c:v>
                </c:pt>
                <c:pt idx="14">
                  <c:v>#N/A</c:v>
                </c:pt>
              </c:numCache>
            </c:numRef>
          </c:val>
          <c:smooth val="0"/>
        </c:ser>
        <c:dLbls>
          <c:showLegendKey val="0"/>
          <c:showVal val="0"/>
          <c:showCatName val="0"/>
          <c:showSerName val="0"/>
          <c:showPercent val="0"/>
          <c:showBubbleSize val="0"/>
        </c:dLbls>
        <c:marker val="1"/>
        <c:smooth val="0"/>
        <c:axId val="109111168"/>
        <c:axId val="110264320"/>
      </c:lineChart>
      <c:catAx>
        <c:axId val="10911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264320"/>
        <c:crosses val="autoZero"/>
        <c:auto val="1"/>
        <c:lblAlgn val="ctr"/>
        <c:lblOffset val="100"/>
        <c:tickLblSkip val="1"/>
        <c:tickMarkSkip val="1"/>
        <c:noMultiLvlLbl val="0"/>
      </c:catAx>
      <c:valAx>
        <c:axId val="11026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1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27566</c:v>
                </c:pt>
                <c:pt idx="5">
                  <c:v>27926</c:v>
                </c:pt>
                <c:pt idx="8">
                  <c:v>28117</c:v>
                </c:pt>
                <c:pt idx="11">
                  <c:v>28467</c:v>
                </c:pt>
                <c:pt idx="14">
                  <c:v>29402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6099</c:v>
                </c:pt>
                <c:pt idx="5">
                  <c:v>6164</c:v>
                </c:pt>
                <c:pt idx="8">
                  <c:v>7409</c:v>
                </c:pt>
                <c:pt idx="11">
                  <c:v>7422</c:v>
                </c:pt>
                <c:pt idx="14">
                  <c:v>7721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1711</c:v>
                </c:pt>
                <c:pt idx="5">
                  <c:v>2556</c:v>
                </c:pt>
                <c:pt idx="8">
                  <c:v>2520</c:v>
                </c:pt>
                <c:pt idx="11">
                  <c:v>1519</c:v>
                </c:pt>
                <c:pt idx="14">
                  <c:v>2494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132</c:v>
                </c:pt>
                <c:pt idx="3">
                  <c:v>107</c:v>
                </c:pt>
                <c:pt idx="6">
                  <c:v>92</c:v>
                </c:pt>
                <c:pt idx="9">
                  <c:v>76</c:v>
                </c:pt>
                <c:pt idx="12">
                  <c:v>59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8904</c:v>
                </c:pt>
                <c:pt idx="3">
                  <c:v>8599</c:v>
                </c:pt>
                <c:pt idx="6">
                  <c:v>8280</c:v>
                </c:pt>
                <c:pt idx="9">
                  <c:v>6081</c:v>
                </c:pt>
                <c:pt idx="12">
                  <c:v>5600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921</c:v>
                </c:pt>
                <c:pt idx="3">
                  <c:v>739</c:v>
                </c:pt>
                <c:pt idx="6">
                  <c:v>565</c:v>
                </c:pt>
                <c:pt idx="9">
                  <c:v>453</c:v>
                </c:pt>
                <c:pt idx="12">
                  <c:v>685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6389</c:v>
                </c:pt>
                <c:pt idx="3">
                  <c:v>5581</c:v>
                </c:pt>
                <c:pt idx="6">
                  <c:v>4223</c:v>
                </c:pt>
                <c:pt idx="9">
                  <c:v>3636</c:v>
                </c:pt>
                <c:pt idx="12">
                  <c:v>3037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203</c:v>
                </c:pt>
                <c:pt idx="3">
                  <c:v>333</c:v>
                </c:pt>
                <c:pt idx="6">
                  <c:v>395</c:v>
                </c:pt>
                <c:pt idx="9">
                  <c:v>359</c:v>
                </c:pt>
                <c:pt idx="12">
                  <c:v>177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28749</c:v>
                </c:pt>
                <c:pt idx="3">
                  <c:v>29625</c:v>
                </c:pt>
                <c:pt idx="6">
                  <c:v>30259</c:v>
                </c:pt>
                <c:pt idx="9">
                  <c:v>31220</c:v>
                </c:pt>
                <c:pt idx="12">
                  <c:v>32122</c:v>
                </c:pt>
              </c:numCache>
            </c:numRef>
          </c:val>
        </c:ser>
        <c:dLbls>
          <c:showLegendKey val="0"/>
          <c:showVal val="0"/>
          <c:showCatName val="0"/>
          <c:showSerName val="0"/>
          <c:showPercent val="0"/>
          <c:showBubbleSize val="0"/>
        </c:dLbls>
        <c:gapWidth val="100"/>
        <c:overlap val="100"/>
        <c:axId val="110055808"/>
        <c:axId val="11005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9923</c:v>
                </c:pt>
                <c:pt idx="2">
                  <c:v>#N/A</c:v>
                </c:pt>
                <c:pt idx="3">
                  <c:v>#N/A</c:v>
                </c:pt>
                <c:pt idx="4">
                  <c:v>8339</c:v>
                </c:pt>
                <c:pt idx="5">
                  <c:v>#N/A</c:v>
                </c:pt>
                <c:pt idx="6">
                  <c:v>#N/A</c:v>
                </c:pt>
                <c:pt idx="7">
                  <c:v>5767</c:v>
                </c:pt>
                <c:pt idx="8">
                  <c:v>#N/A</c:v>
                </c:pt>
                <c:pt idx="9">
                  <c:v>#N/A</c:v>
                </c:pt>
                <c:pt idx="10">
                  <c:v>4418</c:v>
                </c:pt>
                <c:pt idx="11">
                  <c:v>#N/A</c:v>
                </c:pt>
                <c:pt idx="12">
                  <c:v>#N/A</c:v>
                </c:pt>
                <c:pt idx="13">
                  <c:v>2064</c:v>
                </c:pt>
                <c:pt idx="14">
                  <c:v>#N/A</c:v>
                </c:pt>
              </c:numCache>
            </c:numRef>
          </c:val>
          <c:smooth val="0"/>
        </c:ser>
        <c:dLbls>
          <c:showLegendKey val="0"/>
          <c:showVal val="0"/>
          <c:showCatName val="0"/>
          <c:showSerName val="0"/>
          <c:showPercent val="0"/>
          <c:showBubbleSize val="0"/>
        </c:dLbls>
        <c:marker val="1"/>
        <c:smooth val="0"/>
        <c:axId val="110055808"/>
        <c:axId val="110057728"/>
      </c:lineChart>
      <c:catAx>
        <c:axId val="11005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057728"/>
        <c:crosses val="autoZero"/>
        <c:auto val="1"/>
        <c:lblAlgn val="ctr"/>
        <c:lblOffset val="100"/>
        <c:tickLblSkip val="1"/>
        <c:tickMarkSkip val="1"/>
        <c:noMultiLvlLbl val="0"/>
      </c:catAx>
      <c:valAx>
        <c:axId val="11005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5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150,216
148,753
44.74
40,766,639
39,168,112
1,364,379
25,008,067
32,003,250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ysClr val="windowText" lastClr="000000"/>
              </a:solidFill>
              <a:effectLst/>
              <a:latin typeface="+mn-lt"/>
              <a:ea typeface="+mn-ea"/>
              <a:cs typeface="+mn-cs"/>
            </a:rPr>
            <a:t>　</a:t>
          </a:r>
          <a:r>
            <a:rPr lang="ja-JP" altLang="ja-JP" sz="1200" b="0" i="0" baseline="0">
              <a:solidFill>
                <a:sysClr val="windowText" lastClr="000000"/>
              </a:solidFill>
              <a:effectLst/>
              <a:latin typeface="+mn-lt"/>
              <a:ea typeface="+mn-ea"/>
              <a:cs typeface="+mn-cs"/>
            </a:rPr>
            <a:t>類似団体の平均は上回ったものの、３カ年平均が「１」を割り込んで</a:t>
          </a:r>
          <a:r>
            <a:rPr lang="en-US" altLang="ja-JP" sz="1200" b="0" i="0" baseline="0">
              <a:solidFill>
                <a:sysClr val="windowText" lastClr="000000"/>
              </a:solidFill>
              <a:effectLst/>
              <a:latin typeface="+mn-lt"/>
              <a:ea typeface="+mn-ea"/>
              <a:cs typeface="+mn-cs"/>
            </a:rPr>
            <a:t>3</a:t>
          </a:r>
          <a:r>
            <a:rPr lang="ja-JP" altLang="ja-JP" sz="1200" b="0" i="0" baseline="0">
              <a:solidFill>
                <a:sysClr val="windowText" lastClr="000000"/>
              </a:solidFill>
              <a:effectLst/>
              <a:latin typeface="+mn-lt"/>
              <a:ea typeface="+mn-ea"/>
              <a:cs typeface="+mn-cs"/>
            </a:rPr>
            <a:t>年目となり、</a:t>
          </a:r>
          <a:endParaRPr lang="ja-JP" altLang="ja-JP" sz="1200">
            <a:solidFill>
              <a:sysClr val="windowText" lastClr="000000"/>
            </a:solidFill>
            <a:effectLst/>
          </a:endParaRPr>
        </a:p>
        <a:p>
          <a:pPr rtl="0" eaLnBrk="1" fontAlgn="auto" latinLnBrk="0" hangingPunct="1"/>
          <a:r>
            <a:rPr lang="ja-JP" altLang="ja-JP" sz="1200" b="0" i="0" baseline="0">
              <a:solidFill>
                <a:sysClr val="windowText" lastClr="000000"/>
              </a:solidFill>
              <a:effectLst/>
              <a:latin typeface="+mn-lt"/>
              <a:ea typeface="+mn-ea"/>
              <a:cs typeface="+mn-cs"/>
            </a:rPr>
            <a:t>前年度</a:t>
          </a:r>
          <a:r>
            <a:rPr lang="ja-JP" altLang="en-US" sz="1200" b="0" i="0" baseline="0">
              <a:solidFill>
                <a:sysClr val="windowText" lastClr="000000"/>
              </a:solidFill>
              <a:effectLst/>
              <a:latin typeface="+mn-lt"/>
              <a:ea typeface="+mn-ea"/>
              <a:cs typeface="+mn-cs"/>
            </a:rPr>
            <a:t>とほぼ同数で</a:t>
          </a:r>
          <a:r>
            <a:rPr lang="en-US" altLang="ja-JP" sz="1200" b="0" i="0" baseline="0">
              <a:solidFill>
                <a:sysClr val="windowText" lastClr="000000"/>
              </a:solidFill>
              <a:effectLst/>
              <a:latin typeface="+mn-lt"/>
              <a:ea typeface="+mn-ea"/>
              <a:cs typeface="+mn-cs"/>
            </a:rPr>
            <a:t>0.03</a:t>
          </a:r>
          <a:r>
            <a:rPr lang="ja-JP" altLang="ja-JP" sz="1200" b="0" i="0" baseline="0">
              <a:solidFill>
                <a:sysClr val="windowText" lastClr="000000"/>
              </a:solidFill>
              <a:effectLst/>
              <a:latin typeface="+mn-lt"/>
              <a:ea typeface="+mn-ea"/>
              <a:cs typeface="+mn-cs"/>
            </a:rPr>
            <a:t>ﾎﾟｲﾝﾄ下降</a:t>
          </a:r>
          <a:r>
            <a:rPr lang="ja-JP" altLang="en-US" sz="1200" b="0" i="0" baseline="0">
              <a:solidFill>
                <a:sysClr val="windowText" lastClr="000000"/>
              </a:solidFill>
              <a:effectLst/>
              <a:latin typeface="+mn-lt"/>
              <a:ea typeface="+mn-ea"/>
              <a:cs typeface="+mn-cs"/>
            </a:rPr>
            <a:t>に留まっている。</a:t>
          </a:r>
          <a:endParaRPr lang="ja-JP" altLang="ja-JP" sz="1200">
            <a:solidFill>
              <a:sysClr val="windowText" lastClr="000000"/>
            </a:solidFill>
            <a:effectLst/>
          </a:endParaRPr>
        </a:p>
        <a:p>
          <a:pPr rtl="0" eaLnBrk="1" fontAlgn="auto" latinLnBrk="0" hangingPunct="1"/>
          <a:r>
            <a:rPr lang="ja-JP" altLang="ja-JP" sz="1200" b="0" i="0" baseline="0">
              <a:solidFill>
                <a:sysClr val="windowText" lastClr="000000"/>
              </a:solidFill>
              <a:effectLst/>
              <a:latin typeface="+mn-lt"/>
              <a:ea typeface="+mn-ea"/>
              <a:cs typeface="+mn-cs"/>
            </a:rPr>
            <a:t>　その要因として、</a:t>
          </a:r>
          <a:r>
            <a:rPr lang="ja-JP" altLang="en-US" sz="1200" b="0" i="0" baseline="0">
              <a:solidFill>
                <a:sysClr val="windowText" lastClr="000000"/>
              </a:solidFill>
              <a:effectLst/>
              <a:latin typeface="+mn-lt"/>
              <a:ea typeface="+mn-ea"/>
              <a:cs typeface="+mn-cs"/>
            </a:rPr>
            <a:t>基準財政収入額と基準財政需要額に大きな変動が無かったことによる。</a:t>
          </a:r>
          <a:endParaRPr lang="ja-JP" altLang="ja-JP" sz="1200">
            <a:solidFill>
              <a:sysClr val="windowText" lastClr="000000"/>
            </a:solidFill>
            <a:effectLst/>
          </a:endParaRPr>
        </a:p>
        <a:p>
          <a:pPr rtl="0" eaLnBrk="1" fontAlgn="auto" latinLnBrk="0" hangingPunct="1"/>
          <a:r>
            <a:rPr lang="ja-JP" altLang="ja-JP" sz="1200" b="0" i="0" baseline="0">
              <a:solidFill>
                <a:sysClr val="windowText" lastClr="000000"/>
              </a:solidFill>
              <a:effectLst/>
              <a:latin typeface="+mn-lt"/>
              <a:ea typeface="+mn-ea"/>
              <a:cs typeface="+mn-cs"/>
            </a:rPr>
            <a:t>　今後も、市税徴収の強化、企業立地の促進などによる歳入確保に努めるとともに、人件費、扶助費、公債費などの経常的経費の一層の節減に取り組み、更なる財政基盤の強化を図る。</a:t>
          </a:r>
          <a:endParaRPr lang="ja-JP" altLang="ja-JP" sz="12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92528</xdr:rowOff>
    </xdr:to>
    <xdr:cxnSp macro="">
      <xdr:nvCxnSpPr>
        <xdr:cNvPr id="70" name="直線コネクタ 69"/>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40822</xdr:rowOff>
    </xdr:from>
    <xdr:to>
      <xdr:col>6</xdr:col>
      <xdr:colOff>0</xdr:colOff>
      <xdr:row>40</xdr:row>
      <xdr:rowOff>92528</xdr:rowOff>
    </xdr:to>
    <xdr:cxnSp macro="">
      <xdr:nvCxnSpPr>
        <xdr:cNvPr id="73" name="直線コネクタ 72"/>
        <xdr:cNvCxnSpPr/>
      </xdr:nvCxnSpPr>
      <xdr:spPr>
        <a:xfrm>
          <a:off x="3225800" y="68988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143328</xdr:rowOff>
    </xdr:from>
    <xdr:to>
      <xdr:col>4</xdr:col>
      <xdr:colOff>482600</xdr:colOff>
      <xdr:row>40</xdr:row>
      <xdr:rowOff>40822</xdr:rowOff>
    </xdr:to>
    <xdr:cxnSp macro="">
      <xdr:nvCxnSpPr>
        <xdr:cNvPr id="76" name="直線コネクタ 75"/>
        <xdr:cNvCxnSpPr/>
      </xdr:nvCxnSpPr>
      <xdr:spPr>
        <a:xfrm>
          <a:off x="2336800" y="68298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91622</xdr:rowOff>
    </xdr:from>
    <xdr:to>
      <xdr:col>3</xdr:col>
      <xdr:colOff>279400</xdr:colOff>
      <xdr:row>39</xdr:row>
      <xdr:rowOff>143328</xdr:rowOff>
    </xdr:to>
    <xdr:cxnSp macro="">
      <xdr:nvCxnSpPr>
        <xdr:cNvPr id="79" name="直線コネクタ 78"/>
        <xdr:cNvCxnSpPr/>
      </xdr:nvCxnSpPr>
      <xdr:spPr>
        <a:xfrm>
          <a:off x="1447800" y="67781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42834</xdr:rowOff>
    </xdr:from>
    <xdr:ext cx="762000" cy="259045"/>
    <xdr:sp macro="" textlink="">
      <xdr:nvSpPr>
        <xdr:cNvPr id="81" name="テキスト ボックス 80"/>
        <xdr:cNvSpPr txBox="1"/>
      </xdr:nvSpPr>
      <xdr:spPr>
        <a:xfrm>
          <a:off x="1955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145342</xdr:rowOff>
    </xdr:from>
    <xdr:ext cx="762000" cy="259045"/>
    <xdr:sp macro="" textlink="">
      <xdr:nvSpPr>
        <xdr:cNvPr id="83" name="テキスト ボックス 82"/>
        <xdr:cNvSpPr txBox="1"/>
      </xdr:nvSpPr>
      <xdr:spPr>
        <a:xfrm>
          <a:off x="1066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9" name="円/楕円 88"/>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90"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1" name="円/楕円 90"/>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2" name="テキスト ボックス 91"/>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161472</xdr:rowOff>
    </xdr:from>
    <xdr:to>
      <xdr:col>4</xdr:col>
      <xdr:colOff>533400</xdr:colOff>
      <xdr:row>40</xdr:row>
      <xdr:rowOff>91622</xdr:rowOff>
    </xdr:to>
    <xdr:sp macro="" textlink="">
      <xdr:nvSpPr>
        <xdr:cNvPr id="93" name="円/楕円 92"/>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101799</xdr:rowOff>
    </xdr:from>
    <xdr:ext cx="762000" cy="259045"/>
    <xdr:sp macro="" textlink="">
      <xdr:nvSpPr>
        <xdr:cNvPr id="94" name="テキスト ボックス 93"/>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92528</xdr:rowOff>
    </xdr:from>
    <xdr:to>
      <xdr:col>3</xdr:col>
      <xdr:colOff>330200</xdr:colOff>
      <xdr:row>40</xdr:row>
      <xdr:rowOff>22678</xdr:rowOff>
    </xdr:to>
    <xdr:sp macro="" textlink="">
      <xdr:nvSpPr>
        <xdr:cNvPr id="95" name="円/楕円 94"/>
        <xdr:cNvSpPr/>
      </xdr:nvSpPr>
      <xdr:spPr>
        <a:xfrm>
          <a:off x="2286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32855</xdr:rowOff>
    </xdr:from>
    <xdr:ext cx="762000" cy="259045"/>
    <xdr:sp macro="" textlink="">
      <xdr:nvSpPr>
        <xdr:cNvPr id="96" name="テキスト ボックス 95"/>
        <xdr:cNvSpPr txBox="1"/>
      </xdr:nvSpPr>
      <xdr:spPr>
        <a:xfrm>
          <a:off x="1955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97" name="円/楕円 96"/>
        <xdr:cNvSpPr/>
      </xdr:nvSpPr>
      <xdr:spPr>
        <a:xfrm>
          <a:off x="1397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98" name="テキスト ボックス 97"/>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類似団体平均を０．５ポイント上回っているものの、給与特例減額の影響及び市税の回復等により前年度から１．４ポイント改善することができた。</a:t>
          </a:r>
        </a:p>
        <a:p>
          <a:r>
            <a:rPr kumimoji="1" lang="ja-JP" altLang="en-US" sz="1300">
              <a:solidFill>
                <a:sysClr val="windowText" lastClr="000000"/>
              </a:solidFill>
              <a:latin typeface="ＭＳ Ｐゴシック"/>
            </a:rPr>
            <a:t>　社会保障費の増大により比率の改善は難しいが、今後も引き続き経常経費の抑制に努めるとともに市税を中心とした自主財源の確保を図るなど、行政改革長期プラン（</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年度効果額目標</a:t>
          </a:r>
          <a:r>
            <a:rPr kumimoji="1" lang="en-US" altLang="ja-JP" sz="1300">
              <a:solidFill>
                <a:sysClr val="windowText" lastClr="000000"/>
              </a:solidFill>
              <a:latin typeface="ＭＳ Ｐゴシック"/>
            </a:rPr>
            <a:t>13</a:t>
          </a:r>
          <a:r>
            <a:rPr kumimoji="1" lang="ja-JP" altLang="en-US" sz="1300">
              <a:solidFill>
                <a:sysClr val="windowText" lastClr="000000"/>
              </a:solidFill>
              <a:latin typeface="ＭＳ Ｐゴシック"/>
            </a:rPr>
            <a:t>億円）を推進していく。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78105</xdr:rowOff>
    </xdr:to>
    <xdr:cxnSp macro="">
      <xdr:nvCxnSpPr>
        <xdr:cNvPr id="129" name="直線コネクタ 128"/>
        <xdr:cNvCxnSpPr/>
      </xdr:nvCxnSpPr>
      <xdr:spPr>
        <a:xfrm flipV="1">
          <a:off x="4114800" y="1079500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47943</xdr:rowOff>
    </xdr:from>
    <xdr:to>
      <xdr:col>6</xdr:col>
      <xdr:colOff>0</xdr:colOff>
      <xdr:row>63</xdr:row>
      <xdr:rowOff>78105</xdr:rowOff>
    </xdr:to>
    <xdr:cxnSp macro="">
      <xdr:nvCxnSpPr>
        <xdr:cNvPr id="132" name="直線コネクタ 131"/>
        <xdr:cNvCxnSpPr/>
      </xdr:nvCxnSpPr>
      <xdr:spPr>
        <a:xfrm>
          <a:off x="3225800" y="108492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50482</xdr:rowOff>
    </xdr:from>
    <xdr:to>
      <xdr:col>4</xdr:col>
      <xdr:colOff>482600</xdr:colOff>
      <xdr:row>63</xdr:row>
      <xdr:rowOff>47943</xdr:rowOff>
    </xdr:to>
    <xdr:cxnSp macro="">
      <xdr:nvCxnSpPr>
        <xdr:cNvPr id="135" name="直線コネクタ 134"/>
        <xdr:cNvCxnSpPr/>
      </xdr:nvCxnSpPr>
      <xdr:spPr>
        <a:xfrm>
          <a:off x="2336800" y="10680382"/>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50482</xdr:rowOff>
    </xdr:from>
    <xdr:to>
      <xdr:col>3</xdr:col>
      <xdr:colOff>279400</xdr:colOff>
      <xdr:row>63</xdr:row>
      <xdr:rowOff>102235</xdr:rowOff>
    </xdr:to>
    <xdr:cxnSp macro="">
      <xdr:nvCxnSpPr>
        <xdr:cNvPr id="138" name="直線コネクタ 137"/>
        <xdr:cNvCxnSpPr/>
      </xdr:nvCxnSpPr>
      <xdr:spPr>
        <a:xfrm flipV="1">
          <a:off x="1447800" y="10680382"/>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113682</xdr:rowOff>
    </xdr:from>
    <xdr:ext cx="762000" cy="259045"/>
    <xdr:sp macro="" textlink="">
      <xdr:nvSpPr>
        <xdr:cNvPr id="140" name="テキスト ボックス 139"/>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68915</xdr:rowOff>
    </xdr:from>
    <xdr:ext cx="762000" cy="259045"/>
    <xdr:sp macro="" textlink="">
      <xdr:nvSpPr>
        <xdr:cNvPr id="142" name="テキスト ボックス 141"/>
        <xdr:cNvSpPr txBox="1"/>
      </xdr:nvSpPr>
      <xdr:spPr>
        <a:xfrm>
          <a:off x="1066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48" name="円/楕円 147"/>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49"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27305</xdr:rowOff>
    </xdr:from>
    <xdr:to>
      <xdr:col>6</xdr:col>
      <xdr:colOff>50800</xdr:colOff>
      <xdr:row>63</xdr:row>
      <xdr:rowOff>128905</xdr:rowOff>
    </xdr:to>
    <xdr:sp macro="" textlink="">
      <xdr:nvSpPr>
        <xdr:cNvPr id="150" name="円/楕円 149"/>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113682</xdr:rowOff>
    </xdr:from>
    <xdr:ext cx="736600" cy="259045"/>
    <xdr:sp macro="" textlink="">
      <xdr:nvSpPr>
        <xdr:cNvPr id="151" name="テキスト ボックス 150"/>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168593</xdr:rowOff>
    </xdr:from>
    <xdr:to>
      <xdr:col>4</xdr:col>
      <xdr:colOff>533400</xdr:colOff>
      <xdr:row>63</xdr:row>
      <xdr:rowOff>98743</xdr:rowOff>
    </xdr:to>
    <xdr:sp macro="" textlink="">
      <xdr:nvSpPr>
        <xdr:cNvPr id="152" name="円/楕円 151"/>
        <xdr:cNvSpPr/>
      </xdr:nvSpPr>
      <xdr:spPr>
        <a:xfrm>
          <a:off x="3175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83520</xdr:rowOff>
    </xdr:from>
    <xdr:ext cx="762000" cy="259045"/>
    <xdr:sp macro="" textlink="">
      <xdr:nvSpPr>
        <xdr:cNvPr id="153" name="テキスト ボックス 152"/>
        <xdr:cNvSpPr txBox="1"/>
      </xdr:nvSpPr>
      <xdr:spPr>
        <a:xfrm>
          <a:off x="2844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171132</xdr:rowOff>
    </xdr:from>
    <xdr:to>
      <xdr:col>3</xdr:col>
      <xdr:colOff>330200</xdr:colOff>
      <xdr:row>62</xdr:row>
      <xdr:rowOff>101282</xdr:rowOff>
    </xdr:to>
    <xdr:sp macro="" textlink="">
      <xdr:nvSpPr>
        <xdr:cNvPr id="154" name="円/楕円 153"/>
        <xdr:cNvSpPr/>
      </xdr:nvSpPr>
      <xdr:spPr>
        <a:xfrm>
          <a:off x="2286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111459</xdr:rowOff>
    </xdr:from>
    <xdr:ext cx="762000" cy="259045"/>
    <xdr:sp macro="" textlink="">
      <xdr:nvSpPr>
        <xdr:cNvPr id="155" name="テキスト ボックス 154"/>
        <xdr:cNvSpPr txBox="1"/>
      </xdr:nvSpPr>
      <xdr:spPr>
        <a:xfrm>
          <a:off x="1955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51435</xdr:rowOff>
    </xdr:from>
    <xdr:to>
      <xdr:col>2</xdr:col>
      <xdr:colOff>127000</xdr:colOff>
      <xdr:row>63</xdr:row>
      <xdr:rowOff>153035</xdr:rowOff>
    </xdr:to>
    <xdr:sp macro="" textlink="">
      <xdr:nvSpPr>
        <xdr:cNvPr id="156" name="円/楕円 155"/>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163212</xdr:rowOff>
    </xdr:from>
    <xdr:ext cx="762000" cy="259045"/>
    <xdr:sp macro="" textlink="">
      <xdr:nvSpPr>
        <xdr:cNvPr id="157" name="テキスト ボックス 156"/>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人件費・物件費等の適性度が類似団体平均と比較して低くなっている要因としては、平成</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年度から平成</a:t>
          </a:r>
          <a:r>
            <a:rPr kumimoji="1" lang="en-US" altLang="ja-JP" sz="1300">
              <a:solidFill>
                <a:sysClr val="windowText" lastClr="000000"/>
              </a:solidFill>
              <a:latin typeface="ＭＳ Ｐゴシック"/>
            </a:rPr>
            <a:t>18</a:t>
          </a:r>
          <a:r>
            <a:rPr kumimoji="1" lang="ja-JP" altLang="en-US" sz="1300">
              <a:solidFill>
                <a:sysClr val="windowText" lastClr="000000"/>
              </a:solidFill>
              <a:latin typeface="ＭＳ Ｐゴシック"/>
            </a:rPr>
            <a:t>年度末まで専門職以外の職員採用を行っていないことや通勤手当・住居手当等の見直しの成果が挙げられる。また、従来から民間でも実施可能なものについては、委託化を行い労務職の退職不補充を進めるとともに、事務事業の見直し等により経費の節減を図ってきたことが要因と考えられる。さらに、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年度の消防広域化に伴い消防職員に対する人件費が負担金になったことにより例年に増して減少している。今後も人件費・物件費の適正化に取り組んでいく。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99954</xdr:rowOff>
    </xdr:from>
    <xdr:to>
      <xdr:col>7</xdr:col>
      <xdr:colOff>152400</xdr:colOff>
      <xdr:row>83</xdr:row>
      <xdr:rowOff>124456</xdr:rowOff>
    </xdr:to>
    <xdr:cxnSp macro="">
      <xdr:nvCxnSpPr>
        <xdr:cNvPr id="194" name="直線コネクタ 193"/>
        <xdr:cNvCxnSpPr/>
      </xdr:nvCxnSpPr>
      <xdr:spPr>
        <a:xfrm flipV="1">
          <a:off x="4114800" y="14158854"/>
          <a:ext cx="838200" cy="19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124456</xdr:rowOff>
    </xdr:from>
    <xdr:to>
      <xdr:col>6</xdr:col>
      <xdr:colOff>0</xdr:colOff>
      <xdr:row>83</xdr:row>
      <xdr:rowOff>151327</xdr:rowOff>
    </xdr:to>
    <xdr:cxnSp macro="">
      <xdr:nvCxnSpPr>
        <xdr:cNvPr id="197" name="直線コネクタ 196"/>
        <xdr:cNvCxnSpPr/>
      </xdr:nvCxnSpPr>
      <xdr:spPr>
        <a:xfrm flipV="1">
          <a:off x="3225800" y="14354806"/>
          <a:ext cx="889000" cy="2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89639</xdr:rowOff>
    </xdr:from>
    <xdr:to>
      <xdr:col>4</xdr:col>
      <xdr:colOff>482600</xdr:colOff>
      <xdr:row>83</xdr:row>
      <xdr:rowOff>151327</xdr:rowOff>
    </xdr:to>
    <xdr:cxnSp macro="">
      <xdr:nvCxnSpPr>
        <xdr:cNvPr id="200" name="直線コネクタ 199"/>
        <xdr:cNvCxnSpPr/>
      </xdr:nvCxnSpPr>
      <xdr:spPr>
        <a:xfrm>
          <a:off x="2336800" y="14319989"/>
          <a:ext cx="889000" cy="6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89639</xdr:rowOff>
    </xdr:from>
    <xdr:to>
      <xdr:col>3</xdr:col>
      <xdr:colOff>279400</xdr:colOff>
      <xdr:row>83</xdr:row>
      <xdr:rowOff>92777</xdr:rowOff>
    </xdr:to>
    <xdr:cxnSp macro="">
      <xdr:nvCxnSpPr>
        <xdr:cNvPr id="203" name="直線コネクタ 202"/>
        <xdr:cNvCxnSpPr/>
      </xdr:nvCxnSpPr>
      <xdr:spPr>
        <a:xfrm flipV="1">
          <a:off x="1447800" y="14319989"/>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130072</xdr:rowOff>
    </xdr:from>
    <xdr:ext cx="762000" cy="259045"/>
    <xdr:sp macro="" textlink="">
      <xdr:nvSpPr>
        <xdr:cNvPr id="205" name="テキスト ボックス 204"/>
        <xdr:cNvSpPr txBox="1"/>
      </xdr:nvSpPr>
      <xdr:spPr>
        <a:xfrm>
          <a:off x="1955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154012</xdr:rowOff>
    </xdr:from>
    <xdr:ext cx="762000" cy="259045"/>
    <xdr:sp macro="" textlink="">
      <xdr:nvSpPr>
        <xdr:cNvPr id="207" name="テキスト ボックス 206"/>
        <xdr:cNvSpPr txBox="1"/>
      </xdr:nvSpPr>
      <xdr:spPr>
        <a:xfrm>
          <a:off x="1066800" y="145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49154</xdr:rowOff>
    </xdr:from>
    <xdr:to>
      <xdr:col>7</xdr:col>
      <xdr:colOff>203200</xdr:colOff>
      <xdr:row>82</xdr:row>
      <xdr:rowOff>150754</xdr:rowOff>
    </xdr:to>
    <xdr:sp macro="" textlink="">
      <xdr:nvSpPr>
        <xdr:cNvPr id="213" name="円/楕円 212"/>
        <xdr:cNvSpPr/>
      </xdr:nvSpPr>
      <xdr:spPr>
        <a:xfrm>
          <a:off x="4902200" y="141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65681</xdr:rowOff>
    </xdr:from>
    <xdr:ext cx="762000" cy="259045"/>
    <xdr:sp macro="" textlink="">
      <xdr:nvSpPr>
        <xdr:cNvPr id="214" name="人件費・物件費等の状況該当値テキスト"/>
        <xdr:cNvSpPr txBox="1"/>
      </xdr:nvSpPr>
      <xdr:spPr>
        <a:xfrm>
          <a:off x="5041900" y="139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84,115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73656</xdr:rowOff>
    </xdr:from>
    <xdr:to>
      <xdr:col>6</xdr:col>
      <xdr:colOff>50800</xdr:colOff>
      <xdr:row>84</xdr:row>
      <xdr:rowOff>3806</xdr:rowOff>
    </xdr:to>
    <xdr:sp macro="" textlink="">
      <xdr:nvSpPr>
        <xdr:cNvPr id="215" name="円/楕円 214"/>
        <xdr:cNvSpPr/>
      </xdr:nvSpPr>
      <xdr:spPr>
        <a:xfrm>
          <a:off x="4064000" y="143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13983</xdr:rowOff>
    </xdr:from>
    <xdr:ext cx="736600" cy="259045"/>
    <xdr:sp macro="" textlink="">
      <xdr:nvSpPr>
        <xdr:cNvPr id="216" name="テキスト ボックス 215"/>
        <xdr:cNvSpPr txBox="1"/>
      </xdr:nvSpPr>
      <xdr:spPr>
        <a:xfrm>
          <a:off x="3733800" y="14072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95,484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100527</xdr:rowOff>
    </xdr:from>
    <xdr:to>
      <xdr:col>4</xdr:col>
      <xdr:colOff>533400</xdr:colOff>
      <xdr:row>84</xdr:row>
      <xdr:rowOff>30677</xdr:rowOff>
    </xdr:to>
    <xdr:sp macro="" textlink="">
      <xdr:nvSpPr>
        <xdr:cNvPr id="217" name="円/楕円 216"/>
        <xdr:cNvSpPr/>
      </xdr:nvSpPr>
      <xdr:spPr>
        <a:xfrm>
          <a:off x="3175000" y="143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40854</xdr:rowOff>
    </xdr:from>
    <xdr:ext cx="762000" cy="259045"/>
    <xdr:sp macro="" textlink="">
      <xdr:nvSpPr>
        <xdr:cNvPr id="218" name="テキスト ボックス 217"/>
        <xdr:cNvSpPr txBox="1"/>
      </xdr:nvSpPr>
      <xdr:spPr>
        <a:xfrm>
          <a:off x="2844800" y="1409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97,043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38839</xdr:rowOff>
    </xdr:from>
    <xdr:to>
      <xdr:col>3</xdr:col>
      <xdr:colOff>330200</xdr:colOff>
      <xdr:row>83</xdr:row>
      <xdr:rowOff>140439</xdr:rowOff>
    </xdr:to>
    <xdr:sp macro="" textlink="">
      <xdr:nvSpPr>
        <xdr:cNvPr id="219" name="円/楕円 218"/>
        <xdr:cNvSpPr/>
      </xdr:nvSpPr>
      <xdr:spPr>
        <a:xfrm>
          <a:off x="2286000" y="142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150616</xdr:rowOff>
    </xdr:from>
    <xdr:ext cx="762000" cy="259045"/>
    <xdr:sp macro="" textlink="">
      <xdr:nvSpPr>
        <xdr:cNvPr id="220" name="テキスト ボックス 219"/>
        <xdr:cNvSpPr txBox="1"/>
      </xdr:nvSpPr>
      <xdr:spPr>
        <a:xfrm>
          <a:off x="1955800" y="1403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93,464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41977</xdr:rowOff>
    </xdr:from>
    <xdr:to>
      <xdr:col>2</xdr:col>
      <xdr:colOff>127000</xdr:colOff>
      <xdr:row>83</xdr:row>
      <xdr:rowOff>143577</xdr:rowOff>
    </xdr:to>
    <xdr:sp macro="" textlink="">
      <xdr:nvSpPr>
        <xdr:cNvPr id="221" name="円/楕円 220"/>
        <xdr:cNvSpPr/>
      </xdr:nvSpPr>
      <xdr:spPr>
        <a:xfrm>
          <a:off x="1397000" y="142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153754</xdr:rowOff>
    </xdr:from>
    <xdr:ext cx="762000" cy="259045"/>
    <xdr:sp macro="" textlink="">
      <xdr:nvSpPr>
        <xdr:cNvPr id="222" name="テキスト ボックス 221"/>
        <xdr:cNvSpPr txBox="1"/>
      </xdr:nvSpPr>
      <xdr:spPr>
        <a:xfrm>
          <a:off x="1066800" y="1404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ﾗｽﾊﾟｲﾚｽ指数は、対前年比較で</a:t>
          </a:r>
          <a:r>
            <a:rPr kumimoji="1" lang="en-US" altLang="ja-JP" sz="1300">
              <a:latin typeface="ＭＳ Ｐゴシック"/>
            </a:rPr>
            <a:t>8.8</a:t>
          </a:r>
          <a:r>
            <a:rPr kumimoji="1" lang="ja-JP" altLang="en-US" sz="1300">
              <a:latin typeface="ＭＳ Ｐゴシック"/>
            </a:rPr>
            <a:t>ポイント減少の</a:t>
          </a:r>
          <a:r>
            <a:rPr kumimoji="1" lang="en-US" altLang="ja-JP" sz="1300">
              <a:latin typeface="ＭＳ Ｐゴシック"/>
            </a:rPr>
            <a:t>101.8</a:t>
          </a:r>
          <a:r>
            <a:rPr kumimoji="1" lang="ja-JP" altLang="en-US" sz="1300">
              <a:latin typeface="ＭＳ Ｐゴシック"/>
            </a:rPr>
            <a:t>となり、類似団体平均</a:t>
          </a:r>
          <a:r>
            <a:rPr kumimoji="1" lang="en-US" altLang="ja-JP" sz="1300">
              <a:latin typeface="ＭＳ Ｐゴシック"/>
            </a:rPr>
            <a:t>98.9</a:t>
          </a:r>
          <a:r>
            <a:rPr kumimoji="1" lang="ja-JP" altLang="en-US" sz="1300">
              <a:latin typeface="ＭＳ Ｐゴシック"/>
            </a:rPr>
            <a:t>を</a:t>
          </a:r>
          <a:r>
            <a:rPr kumimoji="1" lang="en-US" altLang="ja-JP" sz="1300">
              <a:latin typeface="ＭＳ Ｐゴシック"/>
            </a:rPr>
            <a:t>2.9</a:t>
          </a:r>
          <a:r>
            <a:rPr kumimoji="1" lang="ja-JP" altLang="en-US" sz="1300">
              <a:latin typeface="ＭＳ Ｐゴシック"/>
            </a:rPr>
            <a:t>ポイント、全国市平均</a:t>
          </a:r>
          <a:r>
            <a:rPr kumimoji="1" lang="en-US" altLang="ja-JP" sz="1300">
              <a:latin typeface="ＭＳ Ｐゴシック"/>
            </a:rPr>
            <a:t>98.6</a:t>
          </a:r>
          <a:r>
            <a:rPr kumimoji="1" lang="ja-JP" altLang="en-US" sz="1300">
              <a:latin typeface="ＭＳ Ｐゴシック"/>
            </a:rPr>
            <a:t>を</a:t>
          </a:r>
          <a:r>
            <a:rPr kumimoji="1" lang="en-US" altLang="ja-JP" sz="1300">
              <a:latin typeface="ＭＳ Ｐゴシック"/>
            </a:rPr>
            <a:t>3.2</a:t>
          </a:r>
          <a:r>
            <a:rPr kumimoji="1" lang="ja-JP" altLang="en-US" sz="1300">
              <a:latin typeface="ＭＳ Ｐゴシック"/>
            </a:rPr>
            <a:t>ポイント上回っている。また、県内市（さいたま市を除く）において、平成</a:t>
          </a:r>
          <a:r>
            <a:rPr kumimoji="1" lang="en-US" altLang="ja-JP" sz="1300">
              <a:latin typeface="ＭＳ Ｐゴシック"/>
            </a:rPr>
            <a:t>26</a:t>
          </a:r>
          <a:r>
            <a:rPr kumimoji="1" lang="ja-JP" altLang="en-US" sz="1300">
              <a:latin typeface="ＭＳ Ｐゴシック"/>
            </a:rPr>
            <a:t>年は上位から</a:t>
          </a:r>
          <a:r>
            <a:rPr kumimoji="1" lang="en-US" altLang="ja-JP" sz="1300">
              <a:latin typeface="ＭＳ Ｐゴシック"/>
            </a:rPr>
            <a:t>11</a:t>
          </a:r>
          <a:r>
            <a:rPr kumimoji="1" lang="ja-JP" altLang="en-US" sz="1300">
              <a:latin typeface="ＭＳ Ｐゴシック"/>
            </a:rPr>
            <a:t>番目である。　平成</a:t>
          </a:r>
          <a:r>
            <a:rPr kumimoji="1" lang="en-US" altLang="ja-JP" sz="1300">
              <a:latin typeface="ＭＳ Ｐゴシック"/>
            </a:rPr>
            <a:t>18</a:t>
          </a:r>
          <a:r>
            <a:rPr kumimoji="1" lang="ja-JP" altLang="en-US" sz="1300">
              <a:latin typeface="ＭＳ Ｐゴシック"/>
            </a:rPr>
            <a:t>年度に実施した給料の定期昇給</a:t>
          </a:r>
          <a:r>
            <a:rPr kumimoji="1" lang="en-US" altLang="ja-JP" sz="1300">
              <a:latin typeface="ＭＳ Ｐゴシック"/>
            </a:rPr>
            <a:t>12</a:t>
          </a:r>
          <a:r>
            <a:rPr kumimoji="1" lang="ja-JP" altLang="en-US" sz="1300">
              <a:latin typeface="ＭＳ Ｐゴシック"/>
            </a:rPr>
            <a:t>ヶ月延伸の一部を復元したことにより平成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月に上がったことに加え、国家公務員給与削減措置に伴い平成</a:t>
          </a:r>
          <a:r>
            <a:rPr kumimoji="1" lang="en-US" altLang="ja-JP" sz="1300">
              <a:latin typeface="ＭＳ Ｐゴシック"/>
            </a:rPr>
            <a:t>24</a:t>
          </a:r>
          <a:r>
            <a:rPr kumimoji="1" lang="ja-JP" altLang="en-US" sz="1300">
              <a:latin typeface="ＭＳ Ｐゴシック"/>
            </a:rPr>
            <a:t>年に上がったが、平成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日から平成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31</a:t>
          </a:r>
          <a:r>
            <a:rPr kumimoji="1" lang="ja-JP" altLang="en-US" sz="1300">
              <a:latin typeface="ＭＳ Ｐゴシック"/>
            </a:rPr>
            <a:t>日の期間で給与特例減額を実施したことにより、平成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月現在試算値</a:t>
          </a:r>
          <a:r>
            <a:rPr kumimoji="1" lang="en-US" altLang="ja-JP" sz="1300">
              <a:latin typeface="ＭＳ Ｐゴシック"/>
            </a:rPr>
            <a:t>102.1</a:t>
          </a:r>
          <a:r>
            <a:rPr kumimoji="1" lang="ja-JP" altLang="en-US" sz="1300">
              <a:latin typeface="ＭＳ Ｐゴシック"/>
            </a:rPr>
            <a:t>となっている。今後においても更に諸手当の一部見直し等を検討する。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140336</xdr:rowOff>
    </xdr:from>
    <xdr:to>
      <xdr:col>24</xdr:col>
      <xdr:colOff>558800</xdr:colOff>
      <xdr:row>88</xdr:row>
      <xdr:rowOff>156845</xdr:rowOff>
    </xdr:to>
    <xdr:cxnSp macro="">
      <xdr:nvCxnSpPr>
        <xdr:cNvPr id="252" name="直線コネクタ 251"/>
        <xdr:cNvCxnSpPr/>
      </xdr:nvCxnSpPr>
      <xdr:spPr>
        <a:xfrm flipV="1">
          <a:off x="16179800" y="14713586"/>
          <a:ext cx="8382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3"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144780</xdr:rowOff>
    </xdr:from>
    <xdr:to>
      <xdr:col>23</xdr:col>
      <xdr:colOff>406400</xdr:colOff>
      <xdr:row>88</xdr:row>
      <xdr:rowOff>156845</xdr:rowOff>
    </xdr:to>
    <xdr:cxnSp macro="">
      <xdr:nvCxnSpPr>
        <xdr:cNvPr id="255" name="直線コネクタ 254"/>
        <xdr:cNvCxnSpPr/>
      </xdr:nvCxnSpPr>
      <xdr:spPr>
        <a:xfrm>
          <a:off x="15290800" y="1523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146368</xdr:rowOff>
    </xdr:from>
    <xdr:to>
      <xdr:col>22</xdr:col>
      <xdr:colOff>203200</xdr:colOff>
      <xdr:row>88</xdr:row>
      <xdr:rowOff>144780</xdr:rowOff>
    </xdr:to>
    <xdr:cxnSp macro="">
      <xdr:nvCxnSpPr>
        <xdr:cNvPr id="258" name="直線コネクタ 257"/>
        <xdr:cNvCxnSpPr/>
      </xdr:nvCxnSpPr>
      <xdr:spPr>
        <a:xfrm>
          <a:off x="14401800" y="14719618"/>
          <a:ext cx="889000" cy="5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146368</xdr:rowOff>
    </xdr:from>
    <xdr:to>
      <xdr:col>21</xdr:col>
      <xdr:colOff>0</xdr:colOff>
      <xdr:row>85</xdr:row>
      <xdr:rowOff>164464</xdr:rowOff>
    </xdr:to>
    <xdr:cxnSp macro="">
      <xdr:nvCxnSpPr>
        <xdr:cNvPr id="261" name="直線コネクタ 260"/>
        <xdr:cNvCxnSpPr/>
      </xdr:nvCxnSpPr>
      <xdr:spPr>
        <a:xfrm flipV="1">
          <a:off x="13512800" y="1471961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152400</xdr:rowOff>
    </xdr:from>
    <xdr:to>
      <xdr:col>21</xdr:col>
      <xdr:colOff>50800</xdr:colOff>
      <xdr:row>85</xdr:row>
      <xdr:rowOff>82550</xdr:rowOff>
    </xdr:to>
    <xdr:sp macro="" textlink="">
      <xdr:nvSpPr>
        <xdr:cNvPr id="262" name="フローチャート : 判断 261"/>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63" name="テキスト ボックス 26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164464</xdr:rowOff>
    </xdr:from>
    <xdr:to>
      <xdr:col>19</xdr:col>
      <xdr:colOff>533400</xdr:colOff>
      <xdr:row>85</xdr:row>
      <xdr:rowOff>94614</xdr:rowOff>
    </xdr:to>
    <xdr:sp macro="" textlink="">
      <xdr:nvSpPr>
        <xdr:cNvPr id="264" name="フローチャート : 判断 263"/>
        <xdr:cNvSpPr/>
      </xdr:nvSpPr>
      <xdr:spPr>
        <a:xfrm>
          <a:off x="13462000" y="145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104791</xdr:rowOff>
    </xdr:from>
    <xdr:ext cx="762000" cy="259045"/>
    <xdr:sp macro="" textlink="">
      <xdr:nvSpPr>
        <xdr:cNvPr id="265" name="テキスト ボックス 264"/>
        <xdr:cNvSpPr txBox="1"/>
      </xdr:nvSpPr>
      <xdr:spPr>
        <a:xfrm>
          <a:off x="13131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89536</xdr:rowOff>
    </xdr:from>
    <xdr:to>
      <xdr:col>24</xdr:col>
      <xdr:colOff>609600</xdr:colOff>
      <xdr:row>86</xdr:row>
      <xdr:rowOff>19686</xdr:rowOff>
    </xdr:to>
    <xdr:sp macro="" textlink="">
      <xdr:nvSpPr>
        <xdr:cNvPr id="271" name="円/楕円 270"/>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156863</xdr:rowOff>
    </xdr:from>
    <xdr:ext cx="762000" cy="259045"/>
    <xdr:sp macro="" textlink="">
      <xdr:nvSpPr>
        <xdr:cNvPr id="272" name="給与水準   （国との比較）該当値テキスト"/>
        <xdr:cNvSpPr txBox="1"/>
      </xdr:nvSpPr>
      <xdr:spPr>
        <a:xfrm>
          <a:off x="17106900" y="1455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106045</xdr:rowOff>
    </xdr:from>
    <xdr:to>
      <xdr:col>23</xdr:col>
      <xdr:colOff>457200</xdr:colOff>
      <xdr:row>89</xdr:row>
      <xdr:rowOff>36195</xdr:rowOff>
    </xdr:to>
    <xdr:sp macro="" textlink="">
      <xdr:nvSpPr>
        <xdr:cNvPr id="273" name="円/楕円 272"/>
        <xdr:cNvSpPr/>
      </xdr:nvSpPr>
      <xdr:spPr>
        <a:xfrm>
          <a:off x="16129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20972</xdr:rowOff>
    </xdr:from>
    <xdr:ext cx="736600" cy="259045"/>
    <xdr:sp macro="" textlink="">
      <xdr:nvSpPr>
        <xdr:cNvPr id="274" name="テキスト ボックス 273"/>
        <xdr:cNvSpPr txBox="1"/>
      </xdr:nvSpPr>
      <xdr:spPr>
        <a:xfrm>
          <a:off x="15798800" y="1528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75" name="円/楕円 274"/>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76" name="テキスト ボックス 275"/>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95568</xdr:rowOff>
    </xdr:from>
    <xdr:to>
      <xdr:col>21</xdr:col>
      <xdr:colOff>50800</xdr:colOff>
      <xdr:row>86</xdr:row>
      <xdr:rowOff>25718</xdr:rowOff>
    </xdr:to>
    <xdr:sp macro="" textlink="">
      <xdr:nvSpPr>
        <xdr:cNvPr id="277" name="円/楕円 276"/>
        <xdr:cNvSpPr/>
      </xdr:nvSpPr>
      <xdr:spPr>
        <a:xfrm>
          <a:off x="14351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10495</xdr:rowOff>
    </xdr:from>
    <xdr:ext cx="762000" cy="259045"/>
    <xdr:sp macro="" textlink="">
      <xdr:nvSpPr>
        <xdr:cNvPr id="278" name="テキスト ボックス 277"/>
        <xdr:cNvSpPr txBox="1"/>
      </xdr:nvSpPr>
      <xdr:spPr>
        <a:xfrm>
          <a:off x="14020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113664</xdr:rowOff>
    </xdr:from>
    <xdr:to>
      <xdr:col>19</xdr:col>
      <xdr:colOff>533400</xdr:colOff>
      <xdr:row>86</xdr:row>
      <xdr:rowOff>43814</xdr:rowOff>
    </xdr:to>
    <xdr:sp macro="" textlink="">
      <xdr:nvSpPr>
        <xdr:cNvPr id="279" name="円/楕円 278"/>
        <xdr:cNvSpPr/>
      </xdr:nvSpPr>
      <xdr:spPr>
        <a:xfrm>
          <a:off x="13462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28591</xdr:rowOff>
    </xdr:from>
    <xdr:ext cx="762000" cy="259045"/>
    <xdr:sp macro="" textlink="">
      <xdr:nvSpPr>
        <xdr:cNvPr id="280" name="テキスト ボックス 279"/>
        <xdr:cNvSpPr txBox="1"/>
      </xdr:nvSpPr>
      <xdr:spPr>
        <a:xfrm>
          <a:off x="13131800" y="1477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年度から平成</a:t>
          </a:r>
          <a:r>
            <a:rPr kumimoji="1" lang="en-US" altLang="ja-JP" sz="1300">
              <a:solidFill>
                <a:sysClr val="windowText" lastClr="000000"/>
              </a:solidFill>
              <a:latin typeface="ＭＳ Ｐゴシック"/>
            </a:rPr>
            <a:t>18</a:t>
          </a:r>
          <a:r>
            <a:rPr kumimoji="1" lang="ja-JP" altLang="en-US" sz="1300">
              <a:solidFill>
                <a:sysClr val="windowText" lastClr="000000"/>
              </a:solidFill>
              <a:latin typeface="ＭＳ Ｐゴシック"/>
            </a:rPr>
            <a:t>年度末まで、専門職以外の職員採用を行っていないなど、職員数の削減に努めてきた結果、人口千人当たりの職員数は類似団体平均の</a:t>
          </a:r>
          <a:r>
            <a:rPr kumimoji="1" lang="en-US" altLang="ja-JP" sz="1300">
              <a:solidFill>
                <a:sysClr val="windowText" lastClr="000000"/>
              </a:solidFill>
              <a:latin typeface="ＭＳ Ｐゴシック"/>
            </a:rPr>
            <a:t>6.40</a:t>
          </a:r>
          <a:r>
            <a:rPr kumimoji="1" lang="ja-JP" altLang="en-US" sz="1300">
              <a:solidFill>
                <a:sysClr val="windowText" lastClr="000000"/>
              </a:solidFill>
              <a:latin typeface="ＭＳ Ｐゴシック"/>
            </a:rPr>
            <a:t>人より低い</a:t>
          </a:r>
          <a:r>
            <a:rPr kumimoji="1" lang="en-US" altLang="ja-JP" sz="1300">
              <a:solidFill>
                <a:sysClr val="windowText" lastClr="000000"/>
              </a:solidFill>
              <a:latin typeface="ＭＳ Ｐゴシック"/>
            </a:rPr>
            <a:t>5.03</a:t>
          </a:r>
          <a:r>
            <a:rPr kumimoji="1" lang="ja-JP" altLang="en-US" sz="1300">
              <a:solidFill>
                <a:sysClr val="windowText" lastClr="000000"/>
              </a:solidFill>
              <a:latin typeface="ＭＳ Ｐゴシック"/>
            </a:rPr>
            <a:t>人となっている。　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年度に消防を外部組織化したこともあり、平成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日現在の職員数（</a:t>
          </a:r>
          <a:r>
            <a:rPr kumimoji="1" lang="en-US" altLang="ja-JP" sz="1300">
              <a:solidFill>
                <a:sysClr val="windowText" lastClr="000000"/>
              </a:solidFill>
              <a:latin typeface="ＭＳ Ｐゴシック"/>
            </a:rPr>
            <a:t>854</a:t>
          </a:r>
          <a:r>
            <a:rPr kumimoji="1" lang="ja-JP" altLang="en-US" sz="1300">
              <a:solidFill>
                <a:sysClr val="windowText" lastClr="000000"/>
              </a:solidFill>
              <a:latin typeface="ＭＳ Ｐゴシック"/>
            </a:rPr>
            <a:t>人）は平成</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日現在の職員数（</a:t>
          </a:r>
          <a:r>
            <a:rPr kumimoji="1" lang="en-US" altLang="ja-JP" sz="1300">
              <a:solidFill>
                <a:sysClr val="windowText" lastClr="000000"/>
              </a:solidFill>
              <a:latin typeface="ＭＳ Ｐゴシック"/>
            </a:rPr>
            <a:t>1,106</a:t>
          </a:r>
          <a:r>
            <a:rPr kumimoji="1" lang="ja-JP" altLang="en-US" sz="1300">
              <a:solidFill>
                <a:sysClr val="windowText" lastClr="000000"/>
              </a:solidFill>
              <a:latin typeface="ＭＳ Ｐゴシック"/>
            </a:rPr>
            <a:t>人）と比較すると</a:t>
          </a:r>
          <a:r>
            <a:rPr kumimoji="1" lang="en-US" altLang="ja-JP" sz="1300">
              <a:solidFill>
                <a:sysClr val="windowText" lastClr="000000"/>
              </a:solidFill>
              <a:latin typeface="ＭＳ Ｐゴシック"/>
            </a:rPr>
            <a:t>22.8%</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252</a:t>
          </a:r>
          <a:r>
            <a:rPr kumimoji="1" lang="ja-JP" altLang="en-US" sz="1300">
              <a:solidFill>
                <a:sysClr val="windowText" lastClr="000000"/>
              </a:solidFill>
              <a:latin typeface="ＭＳ Ｐゴシック"/>
            </a:rPr>
            <a:t>人）の削減であり、新地方行革指針（総務省）に基づき定めた</a:t>
          </a:r>
          <a:r>
            <a:rPr kumimoji="1" lang="en-US" altLang="ja-JP" sz="1300">
              <a:solidFill>
                <a:sysClr val="windowText" lastClr="000000"/>
              </a:solidFill>
              <a:latin typeface="ＭＳ Ｐゴシック"/>
            </a:rPr>
            <a:t>4.6%</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51</a:t>
          </a:r>
          <a:r>
            <a:rPr kumimoji="1" lang="ja-JP" altLang="en-US" sz="1300">
              <a:solidFill>
                <a:sysClr val="windowText" lastClr="000000"/>
              </a:solidFill>
              <a:latin typeface="ＭＳ Ｐゴシック"/>
            </a:rPr>
            <a:t>人）を大きく上回る削減を図ることができた。　今後の職員数については、毎年の総員適正化計画の策定において、職員の適正配置を図っていく。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1270</xdr:rowOff>
    </xdr:from>
    <xdr:to>
      <xdr:col>24</xdr:col>
      <xdr:colOff>558800</xdr:colOff>
      <xdr:row>60</xdr:row>
      <xdr:rowOff>18506</xdr:rowOff>
    </xdr:to>
    <xdr:cxnSp macro="">
      <xdr:nvCxnSpPr>
        <xdr:cNvPr id="317" name="直線コネクタ 316"/>
        <xdr:cNvCxnSpPr/>
      </xdr:nvCxnSpPr>
      <xdr:spPr>
        <a:xfrm flipV="1">
          <a:off x="16179800" y="1028827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18"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18506</xdr:rowOff>
    </xdr:from>
    <xdr:to>
      <xdr:col>23</xdr:col>
      <xdr:colOff>406400</xdr:colOff>
      <xdr:row>62</xdr:row>
      <xdr:rowOff>58238</xdr:rowOff>
    </xdr:to>
    <xdr:cxnSp macro="">
      <xdr:nvCxnSpPr>
        <xdr:cNvPr id="320" name="直線コネクタ 319"/>
        <xdr:cNvCxnSpPr/>
      </xdr:nvCxnSpPr>
      <xdr:spPr>
        <a:xfrm flipV="1">
          <a:off x="15290800" y="10305506"/>
          <a:ext cx="889000" cy="38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2" name="テキスト ボックス 321"/>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58238</xdr:rowOff>
    </xdr:from>
    <xdr:to>
      <xdr:col>22</xdr:col>
      <xdr:colOff>203200</xdr:colOff>
      <xdr:row>62</xdr:row>
      <xdr:rowOff>65133</xdr:rowOff>
    </xdr:to>
    <xdr:cxnSp macro="">
      <xdr:nvCxnSpPr>
        <xdr:cNvPr id="323" name="直線コネクタ 322"/>
        <xdr:cNvCxnSpPr/>
      </xdr:nvCxnSpPr>
      <xdr:spPr>
        <a:xfrm flipV="1">
          <a:off x="14401800" y="1068813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5" name="テキスト ボックス 324"/>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47897</xdr:rowOff>
    </xdr:from>
    <xdr:to>
      <xdr:col>21</xdr:col>
      <xdr:colOff>0</xdr:colOff>
      <xdr:row>62</xdr:row>
      <xdr:rowOff>65133</xdr:rowOff>
    </xdr:to>
    <xdr:cxnSp macro="">
      <xdr:nvCxnSpPr>
        <xdr:cNvPr id="326" name="直線コネクタ 325"/>
        <xdr:cNvCxnSpPr/>
      </xdr:nvCxnSpPr>
      <xdr:spPr>
        <a:xfrm>
          <a:off x="13512800" y="1067779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7" name="フローチャート : 判断 326"/>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28" name="テキスト ボックス 327"/>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29" name="フローチャート : 判断 328"/>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107604</xdr:rowOff>
    </xdr:from>
    <xdr:ext cx="762000" cy="259045"/>
    <xdr:sp macro="" textlink="">
      <xdr:nvSpPr>
        <xdr:cNvPr id="330" name="テキスト ボックス 329"/>
        <xdr:cNvSpPr txBox="1"/>
      </xdr:nvSpPr>
      <xdr:spPr>
        <a:xfrm>
          <a:off x="13131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121920</xdr:rowOff>
    </xdr:from>
    <xdr:to>
      <xdr:col>24</xdr:col>
      <xdr:colOff>609600</xdr:colOff>
      <xdr:row>60</xdr:row>
      <xdr:rowOff>52070</xdr:rowOff>
    </xdr:to>
    <xdr:sp macro="" textlink="">
      <xdr:nvSpPr>
        <xdr:cNvPr id="336" name="円/楕円 335"/>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138447</xdr:rowOff>
    </xdr:from>
    <xdr:ext cx="762000" cy="259045"/>
    <xdr:sp macro="" textlink="">
      <xdr:nvSpPr>
        <xdr:cNvPr id="337"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139156</xdr:rowOff>
    </xdr:from>
    <xdr:to>
      <xdr:col>23</xdr:col>
      <xdr:colOff>457200</xdr:colOff>
      <xdr:row>60</xdr:row>
      <xdr:rowOff>69306</xdr:rowOff>
    </xdr:to>
    <xdr:sp macro="" textlink="">
      <xdr:nvSpPr>
        <xdr:cNvPr id="338" name="円/楕円 337"/>
        <xdr:cNvSpPr/>
      </xdr:nvSpPr>
      <xdr:spPr>
        <a:xfrm>
          <a:off x="16129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79483</xdr:rowOff>
    </xdr:from>
    <xdr:ext cx="736600" cy="259045"/>
    <xdr:sp macro="" textlink="">
      <xdr:nvSpPr>
        <xdr:cNvPr id="339" name="テキスト ボックス 338"/>
        <xdr:cNvSpPr txBox="1"/>
      </xdr:nvSpPr>
      <xdr:spPr>
        <a:xfrm>
          <a:off x="15798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7438</xdr:rowOff>
    </xdr:from>
    <xdr:to>
      <xdr:col>22</xdr:col>
      <xdr:colOff>254000</xdr:colOff>
      <xdr:row>62</xdr:row>
      <xdr:rowOff>109038</xdr:rowOff>
    </xdr:to>
    <xdr:sp macro="" textlink="">
      <xdr:nvSpPr>
        <xdr:cNvPr id="340" name="円/楕円 339"/>
        <xdr:cNvSpPr/>
      </xdr:nvSpPr>
      <xdr:spPr>
        <a:xfrm>
          <a:off x="15240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119215</xdr:rowOff>
    </xdr:from>
    <xdr:ext cx="762000" cy="259045"/>
    <xdr:sp macro="" textlink="">
      <xdr:nvSpPr>
        <xdr:cNvPr id="341" name="テキスト ボックス 340"/>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14333</xdr:rowOff>
    </xdr:from>
    <xdr:to>
      <xdr:col>21</xdr:col>
      <xdr:colOff>50800</xdr:colOff>
      <xdr:row>62</xdr:row>
      <xdr:rowOff>115933</xdr:rowOff>
    </xdr:to>
    <xdr:sp macro="" textlink="">
      <xdr:nvSpPr>
        <xdr:cNvPr id="342" name="円/楕円 341"/>
        <xdr:cNvSpPr/>
      </xdr:nvSpPr>
      <xdr:spPr>
        <a:xfrm>
          <a:off x="14351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100710</xdr:rowOff>
    </xdr:from>
    <xdr:ext cx="762000" cy="259045"/>
    <xdr:sp macro="" textlink="">
      <xdr:nvSpPr>
        <xdr:cNvPr id="343" name="テキスト ボックス 342"/>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168547</xdr:rowOff>
    </xdr:from>
    <xdr:to>
      <xdr:col>19</xdr:col>
      <xdr:colOff>533400</xdr:colOff>
      <xdr:row>62</xdr:row>
      <xdr:rowOff>98697</xdr:rowOff>
    </xdr:to>
    <xdr:sp macro="" textlink="">
      <xdr:nvSpPr>
        <xdr:cNvPr id="344" name="円/楕円 343"/>
        <xdr:cNvSpPr/>
      </xdr:nvSpPr>
      <xdr:spPr>
        <a:xfrm>
          <a:off x="13462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108874</xdr:rowOff>
    </xdr:from>
    <xdr:ext cx="762000" cy="259045"/>
    <xdr:sp macro="" textlink="">
      <xdr:nvSpPr>
        <xdr:cNvPr id="345" name="テキスト ボックス 344"/>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過去からの起債抑制策により類似団体平均を下回っている。しかし交付税の代替財源である臨時財政対策債に加えて、学校耐震化事業の増により、平成</a:t>
          </a:r>
          <a:r>
            <a:rPr lang="en-US" altLang="ja-JP" sz="1300" b="0" i="0" baseline="0">
              <a:solidFill>
                <a:sysClr val="windowText" lastClr="000000"/>
              </a:solidFill>
              <a:effectLst/>
              <a:latin typeface="+mn-lt"/>
              <a:ea typeface="+mn-ea"/>
              <a:cs typeface="+mn-cs"/>
            </a:rPr>
            <a:t>23</a:t>
          </a:r>
          <a:r>
            <a:rPr lang="ja-JP" altLang="ja-JP" sz="1300" b="0" i="0" baseline="0">
              <a:solidFill>
                <a:sysClr val="windowText" lastClr="000000"/>
              </a:solidFill>
              <a:effectLst/>
              <a:latin typeface="+mn-lt"/>
              <a:ea typeface="+mn-ea"/>
              <a:cs typeface="+mn-cs"/>
            </a:rPr>
            <a:t>年度発行額は目標である償還元金以下に抑制する事が出来なかった。発行額の増加は、後年度において元利償還金の増加に繋がる事から比率の上昇も懸念され、今後とも新規発行の抑制に努めていく。</a:t>
          </a:r>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156464</xdr:rowOff>
    </xdr:from>
    <xdr:to>
      <xdr:col>24</xdr:col>
      <xdr:colOff>558800</xdr:colOff>
      <xdr:row>37</xdr:row>
      <xdr:rowOff>18796</xdr:rowOff>
    </xdr:to>
    <xdr:cxnSp macro="">
      <xdr:nvCxnSpPr>
        <xdr:cNvPr id="377" name="直線コネクタ 376"/>
        <xdr:cNvCxnSpPr/>
      </xdr:nvCxnSpPr>
      <xdr:spPr>
        <a:xfrm flipV="1">
          <a:off x="16179800" y="632866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78"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18796</xdr:rowOff>
    </xdr:from>
    <xdr:to>
      <xdr:col>23</xdr:col>
      <xdr:colOff>406400</xdr:colOff>
      <xdr:row>37</xdr:row>
      <xdr:rowOff>38100</xdr:rowOff>
    </xdr:to>
    <xdr:cxnSp macro="">
      <xdr:nvCxnSpPr>
        <xdr:cNvPr id="380" name="直線コネクタ 379"/>
        <xdr:cNvCxnSpPr/>
      </xdr:nvCxnSpPr>
      <xdr:spPr>
        <a:xfrm flipV="1">
          <a:off x="15290800" y="63624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2" name="テキスト ボックス 381"/>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38100</xdr:rowOff>
    </xdr:from>
    <xdr:to>
      <xdr:col>22</xdr:col>
      <xdr:colOff>203200</xdr:colOff>
      <xdr:row>37</xdr:row>
      <xdr:rowOff>124968</xdr:rowOff>
    </xdr:to>
    <xdr:cxnSp macro="">
      <xdr:nvCxnSpPr>
        <xdr:cNvPr id="383" name="直線コネクタ 382"/>
        <xdr:cNvCxnSpPr/>
      </xdr:nvCxnSpPr>
      <xdr:spPr>
        <a:xfrm flipV="1">
          <a:off x="14401800" y="638175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85" name="テキスト ボックス 384"/>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124968</xdr:rowOff>
    </xdr:from>
    <xdr:to>
      <xdr:col>21</xdr:col>
      <xdr:colOff>0</xdr:colOff>
      <xdr:row>38</xdr:row>
      <xdr:rowOff>16256</xdr:rowOff>
    </xdr:to>
    <xdr:cxnSp macro="">
      <xdr:nvCxnSpPr>
        <xdr:cNvPr id="386" name="直線コネクタ 385"/>
        <xdr:cNvCxnSpPr/>
      </xdr:nvCxnSpPr>
      <xdr:spPr>
        <a:xfrm flipV="1">
          <a:off x="13512800" y="64686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87" name="フローチャート : 判断 386"/>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95267</xdr:rowOff>
    </xdr:from>
    <xdr:ext cx="762000" cy="259045"/>
    <xdr:sp macro="" textlink="">
      <xdr:nvSpPr>
        <xdr:cNvPr id="388" name="テキスト ボックス 387"/>
        <xdr:cNvSpPr txBox="1"/>
      </xdr:nvSpPr>
      <xdr:spPr>
        <a:xfrm>
          <a:off x="140208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89" name="フローチャート : 判断 388"/>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124223</xdr:rowOff>
    </xdr:from>
    <xdr:ext cx="762000" cy="259045"/>
    <xdr:sp macro="" textlink="">
      <xdr:nvSpPr>
        <xdr:cNvPr id="390" name="テキスト ボックス 389"/>
        <xdr:cNvSpPr txBox="1"/>
      </xdr:nvSpPr>
      <xdr:spPr>
        <a:xfrm>
          <a:off x="13131800" y="66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105664</xdr:rowOff>
    </xdr:from>
    <xdr:to>
      <xdr:col>24</xdr:col>
      <xdr:colOff>609600</xdr:colOff>
      <xdr:row>37</xdr:row>
      <xdr:rowOff>35814</xdr:rowOff>
    </xdr:to>
    <xdr:sp macro="" textlink="">
      <xdr:nvSpPr>
        <xdr:cNvPr id="396" name="円/楕円 395"/>
        <xdr:cNvSpPr/>
      </xdr:nvSpPr>
      <xdr:spPr>
        <a:xfrm>
          <a:off x="169672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122191</xdr:rowOff>
    </xdr:from>
    <xdr:ext cx="762000" cy="259045"/>
    <xdr:sp macro="" textlink="">
      <xdr:nvSpPr>
        <xdr:cNvPr id="397" name="公債費負担の状況該当値テキスト"/>
        <xdr:cNvSpPr txBox="1"/>
      </xdr:nvSpPr>
      <xdr:spPr>
        <a:xfrm>
          <a:off x="17106900" y="612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139446</xdr:rowOff>
    </xdr:from>
    <xdr:to>
      <xdr:col>23</xdr:col>
      <xdr:colOff>457200</xdr:colOff>
      <xdr:row>37</xdr:row>
      <xdr:rowOff>69596</xdr:rowOff>
    </xdr:to>
    <xdr:sp macro="" textlink="">
      <xdr:nvSpPr>
        <xdr:cNvPr id="398" name="円/楕円 397"/>
        <xdr:cNvSpPr/>
      </xdr:nvSpPr>
      <xdr:spPr>
        <a:xfrm>
          <a:off x="16129000" y="63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79773</xdr:rowOff>
    </xdr:from>
    <xdr:ext cx="736600" cy="259045"/>
    <xdr:sp macro="" textlink="">
      <xdr:nvSpPr>
        <xdr:cNvPr id="399" name="テキスト ボックス 398"/>
        <xdr:cNvSpPr txBox="1"/>
      </xdr:nvSpPr>
      <xdr:spPr>
        <a:xfrm>
          <a:off x="15798800" y="608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158750</xdr:rowOff>
    </xdr:from>
    <xdr:to>
      <xdr:col>22</xdr:col>
      <xdr:colOff>254000</xdr:colOff>
      <xdr:row>37</xdr:row>
      <xdr:rowOff>88900</xdr:rowOff>
    </xdr:to>
    <xdr:sp macro="" textlink="">
      <xdr:nvSpPr>
        <xdr:cNvPr id="400" name="円/楕円 399"/>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99077</xdr:rowOff>
    </xdr:from>
    <xdr:ext cx="762000" cy="259045"/>
    <xdr:sp macro="" textlink="">
      <xdr:nvSpPr>
        <xdr:cNvPr id="401" name="テキスト ボックス 400"/>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74168</xdr:rowOff>
    </xdr:from>
    <xdr:to>
      <xdr:col>21</xdr:col>
      <xdr:colOff>50800</xdr:colOff>
      <xdr:row>38</xdr:row>
      <xdr:rowOff>4318</xdr:rowOff>
    </xdr:to>
    <xdr:sp macro="" textlink="">
      <xdr:nvSpPr>
        <xdr:cNvPr id="402" name="円/楕円 401"/>
        <xdr:cNvSpPr/>
      </xdr:nvSpPr>
      <xdr:spPr>
        <a:xfrm>
          <a:off x="143510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14495</xdr:rowOff>
    </xdr:from>
    <xdr:ext cx="762000" cy="259045"/>
    <xdr:sp macro="" textlink="">
      <xdr:nvSpPr>
        <xdr:cNvPr id="403" name="テキスト ボックス 402"/>
        <xdr:cNvSpPr txBox="1"/>
      </xdr:nvSpPr>
      <xdr:spPr>
        <a:xfrm>
          <a:off x="14020800" y="618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136906</xdr:rowOff>
    </xdr:from>
    <xdr:to>
      <xdr:col>19</xdr:col>
      <xdr:colOff>533400</xdr:colOff>
      <xdr:row>38</xdr:row>
      <xdr:rowOff>67056</xdr:rowOff>
    </xdr:to>
    <xdr:sp macro="" textlink="">
      <xdr:nvSpPr>
        <xdr:cNvPr id="404" name="円/楕円 403"/>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77233</xdr:rowOff>
    </xdr:from>
    <xdr:ext cx="762000" cy="259045"/>
    <xdr:sp macro="" textlink="">
      <xdr:nvSpPr>
        <xdr:cNvPr id="405" name="テキスト ボックス 404"/>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ysClr val="windowText" lastClr="000000"/>
              </a:solidFill>
              <a:effectLst/>
              <a:latin typeface="+mn-lt"/>
              <a:ea typeface="+mn-ea"/>
              <a:cs typeface="+mn-cs"/>
            </a:rPr>
            <a:t>　一般会計等の地方債残高は増加したが、公営企業繰入見込額、組合等負担見込額及び退職手当負担見込額等が減じて将来負担額総額としては減じた。更に充当可能財源が増額した事により比率は減少した。</a:t>
          </a:r>
          <a:endParaRPr lang="ja-JP" altLang="ja-JP" sz="1300">
            <a:solidFill>
              <a:sysClr val="windowText" lastClr="000000"/>
            </a:solidFill>
            <a:effectLst/>
          </a:endParaRPr>
        </a:p>
        <a:p>
          <a:pPr rtl="0"/>
          <a:r>
            <a:rPr lang="ja-JP" altLang="ja-JP" sz="1300">
              <a:solidFill>
                <a:sysClr val="windowText" lastClr="000000"/>
              </a:solidFill>
              <a:effectLst/>
              <a:latin typeface="+mn-lt"/>
              <a:ea typeface="+mn-ea"/>
              <a:cs typeface="+mn-cs"/>
            </a:rPr>
            <a:t>　しかし市債発行額がここ数年増加傾向にあることから、今後も市債新規発行と健全財政の維持にむけてバランスのとれた財政運営が必要である。</a:t>
          </a:r>
          <a:endParaRPr lang="ja-JP" altLang="ja-JP" sz="13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95199</xdr:rowOff>
    </xdr:from>
    <xdr:to>
      <xdr:col>24</xdr:col>
      <xdr:colOff>558800</xdr:colOff>
      <xdr:row>14</xdr:row>
      <xdr:rowOff>146355</xdr:rowOff>
    </xdr:to>
    <xdr:cxnSp macro="">
      <xdr:nvCxnSpPr>
        <xdr:cNvPr id="437" name="直線コネクタ 436"/>
        <xdr:cNvCxnSpPr/>
      </xdr:nvCxnSpPr>
      <xdr:spPr>
        <a:xfrm flipV="1">
          <a:off x="16179800" y="2495499"/>
          <a:ext cx="8382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38"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146355</xdr:rowOff>
    </xdr:from>
    <xdr:to>
      <xdr:col>23</xdr:col>
      <xdr:colOff>406400</xdr:colOff>
      <xdr:row>15</xdr:row>
      <xdr:rowOff>3378</xdr:rowOff>
    </xdr:to>
    <xdr:cxnSp macro="">
      <xdr:nvCxnSpPr>
        <xdr:cNvPr id="440" name="直線コネクタ 439"/>
        <xdr:cNvCxnSpPr/>
      </xdr:nvCxnSpPr>
      <xdr:spPr>
        <a:xfrm flipV="1">
          <a:off x="15290800" y="2546655"/>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1" name="フローチャート : 判断 440"/>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137406</xdr:rowOff>
    </xdr:from>
    <xdr:ext cx="736600" cy="259045"/>
    <xdr:sp macro="" textlink="">
      <xdr:nvSpPr>
        <xdr:cNvPr id="442" name="テキスト ボックス 441"/>
        <xdr:cNvSpPr txBox="1"/>
      </xdr:nvSpPr>
      <xdr:spPr>
        <a:xfrm>
          <a:off x="15798800" y="27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3378</xdr:rowOff>
    </xdr:from>
    <xdr:to>
      <xdr:col>22</xdr:col>
      <xdr:colOff>203200</xdr:colOff>
      <xdr:row>15</xdr:row>
      <xdr:rowOff>59360</xdr:rowOff>
    </xdr:to>
    <xdr:cxnSp macro="">
      <xdr:nvCxnSpPr>
        <xdr:cNvPr id="443" name="直線コネクタ 442"/>
        <xdr:cNvCxnSpPr/>
      </xdr:nvCxnSpPr>
      <xdr:spPr>
        <a:xfrm flipV="1">
          <a:off x="14401800" y="2575128"/>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45" name="テキスト ボックス 444"/>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59360</xdr:rowOff>
    </xdr:from>
    <xdr:to>
      <xdr:col>21</xdr:col>
      <xdr:colOff>0</xdr:colOff>
      <xdr:row>15</xdr:row>
      <xdr:rowOff>96037</xdr:rowOff>
    </xdr:to>
    <xdr:cxnSp macro="">
      <xdr:nvCxnSpPr>
        <xdr:cNvPr id="446" name="直線コネクタ 445"/>
        <xdr:cNvCxnSpPr/>
      </xdr:nvCxnSpPr>
      <xdr:spPr>
        <a:xfrm flipV="1">
          <a:off x="13512800" y="2631110"/>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156845</xdr:rowOff>
    </xdr:from>
    <xdr:to>
      <xdr:col>21</xdr:col>
      <xdr:colOff>50800</xdr:colOff>
      <xdr:row>15</xdr:row>
      <xdr:rowOff>86995</xdr:rowOff>
    </xdr:to>
    <xdr:sp macro="" textlink="">
      <xdr:nvSpPr>
        <xdr:cNvPr id="447" name="フローチャート : 判断 446"/>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97172</xdr:rowOff>
    </xdr:from>
    <xdr:ext cx="762000" cy="259045"/>
    <xdr:sp macro="" textlink="">
      <xdr:nvSpPr>
        <xdr:cNvPr id="448" name="テキスト ボックス 447"/>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49" name="フローチャート : 判断 448"/>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147362</xdr:rowOff>
    </xdr:from>
    <xdr:ext cx="762000" cy="259045"/>
    <xdr:sp macro="" textlink="">
      <xdr:nvSpPr>
        <xdr:cNvPr id="450" name="テキスト ボックス 449"/>
        <xdr:cNvSpPr txBox="1"/>
      </xdr:nvSpPr>
      <xdr:spPr>
        <a:xfrm>
          <a:off x="13131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44399</xdr:rowOff>
    </xdr:from>
    <xdr:to>
      <xdr:col>24</xdr:col>
      <xdr:colOff>609600</xdr:colOff>
      <xdr:row>14</xdr:row>
      <xdr:rowOff>145999</xdr:rowOff>
    </xdr:to>
    <xdr:sp macro="" textlink="">
      <xdr:nvSpPr>
        <xdr:cNvPr id="456" name="円/楕円 455"/>
        <xdr:cNvSpPr/>
      </xdr:nvSpPr>
      <xdr:spPr>
        <a:xfrm>
          <a:off x="169672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137126</xdr:rowOff>
    </xdr:from>
    <xdr:ext cx="762000" cy="259045"/>
    <xdr:sp macro="" textlink="">
      <xdr:nvSpPr>
        <xdr:cNvPr id="457" name="将来負担の状況該当値テキスト"/>
        <xdr:cNvSpPr txBox="1"/>
      </xdr:nvSpPr>
      <xdr:spPr>
        <a:xfrm>
          <a:off x="17106900" y="236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95555</xdr:rowOff>
    </xdr:from>
    <xdr:to>
      <xdr:col>23</xdr:col>
      <xdr:colOff>457200</xdr:colOff>
      <xdr:row>15</xdr:row>
      <xdr:rowOff>25705</xdr:rowOff>
    </xdr:to>
    <xdr:sp macro="" textlink="">
      <xdr:nvSpPr>
        <xdr:cNvPr id="458" name="円/楕円 457"/>
        <xdr:cNvSpPr/>
      </xdr:nvSpPr>
      <xdr:spPr>
        <a:xfrm>
          <a:off x="16129000" y="24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35882</xdr:rowOff>
    </xdr:from>
    <xdr:ext cx="736600" cy="259045"/>
    <xdr:sp macro="" textlink="">
      <xdr:nvSpPr>
        <xdr:cNvPr id="459" name="テキスト ボックス 458"/>
        <xdr:cNvSpPr txBox="1"/>
      </xdr:nvSpPr>
      <xdr:spPr>
        <a:xfrm>
          <a:off x="15798800" y="226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124028</xdr:rowOff>
    </xdr:from>
    <xdr:to>
      <xdr:col>22</xdr:col>
      <xdr:colOff>254000</xdr:colOff>
      <xdr:row>15</xdr:row>
      <xdr:rowOff>54178</xdr:rowOff>
    </xdr:to>
    <xdr:sp macro="" textlink="">
      <xdr:nvSpPr>
        <xdr:cNvPr id="460" name="円/楕円 459"/>
        <xdr:cNvSpPr/>
      </xdr:nvSpPr>
      <xdr:spPr>
        <a:xfrm>
          <a:off x="15240000" y="25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64355</xdr:rowOff>
    </xdr:from>
    <xdr:ext cx="762000" cy="259045"/>
    <xdr:sp macro="" textlink="">
      <xdr:nvSpPr>
        <xdr:cNvPr id="461" name="テキスト ボックス 460"/>
        <xdr:cNvSpPr txBox="1"/>
      </xdr:nvSpPr>
      <xdr:spPr>
        <a:xfrm>
          <a:off x="14909800" y="229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8560</xdr:rowOff>
    </xdr:from>
    <xdr:to>
      <xdr:col>21</xdr:col>
      <xdr:colOff>50800</xdr:colOff>
      <xdr:row>15</xdr:row>
      <xdr:rowOff>110160</xdr:rowOff>
    </xdr:to>
    <xdr:sp macro="" textlink="">
      <xdr:nvSpPr>
        <xdr:cNvPr id="462" name="円/楕円 461"/>
        <xdr:cNvSpPr/>
      </xdr:nvSpPr>
      <xdr:spPr>
        <a:xfrm>
          <a:off x="14351000" y="25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94937</xdr:rowOff>
    </xdr:from>
    <xdr:ext cx="762000" cy="259045"/>
    <xdr:sp macro="" textlink="">
      <xdr:nvSpPr>
        <xdr:cNvPr id="463" name="テキスト ボックス 462"/>
        <xdr:cNvSpPr txBox="1"/>
      </xdr:nvSpPr>
      <xdr:spPr>
        <a:xfrm>
          <a:off x="14020800" y="266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45237</xdr:rowOff>
    </xdr:from>
    <xdr:to>
      <xdr:col>19</xdr:col>
      <xdr:colOff>533400</xdr:colOff>
      <xdr:row>15</xdr:row>
      <xdr:rowOff>146837</xdr:rowOff>
    </xdr:to>
    <xdr:sp macro="" textlink="">
      <xdr:nvSpPr>
        <xdr:cNvPr id="464" name="円/楕円 463"/>
        <xdr:cNvSpPr/>
      </xdr:nvSpPr>
      <xdr:spPr>
        <a:xfrm>
          <a:off x="13462000" y="26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131614</xdr:rowOff>
    </xdr:from>
    <xdr:ext cx="762000" cy="259045"/>
    <xdr:sp macro="" textlink="">
      <xdr:nvSpPr>
        <xdr:cNvPr id="465" name="テキスト ボックス 464"/>
        <xdr:cNvSpPr txBox="1"/>
      </xdr:nvSpPr>
      <xdr:spPr>
        <a:xfrm>
          <a:off x="13131800" y="270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150,216
148,753
44.74
40,766,639
39,168,112
1,364,379
25,008,067
32,003,250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人件費に係る経常収支比率が大きく改善した要因は、消防広域化による消防職員の人件費の減並びに給与特例減額によるものであり、類似団体平均と概ね同水準となった。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今後も引き続き行財政改革長期プラン及び総員適正化計画に基づき、効率的で柔軟な体制を図るなど、人件費の抑制に努めていく。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39</xdr:row>
      <xdr:rowOff>153670</xdr:rowOff>
    </xdr:to>
    <xdr:cxnSp macro="">
      <xdr:nvCxnSpPr>
        <xdr:cNvPr id="65" name="直線コネクタ 64"/>
        <xdr:cNvCxnSpPr/>
      </xdr:nvCxnSpPr>
      <xdr:spPr>
        <a:xfrm flipV="1">
          <a:off x="3987800" y="634492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153670</xdr:rowOff>
    </xdr:from>
    <xdr:to>
      <xdr:col>5</xdr:col>
      <xdr:colOff>549275</xdr:colOff>
      <xdr:row>39</xdr:row>
      <xdr:rowOff>153670</xdr:rowOff>
    </xdr:to>
    <xdr:cxnSp macro="">
      <xdr:nvCxnSpPr>
        <xdr:cNvPr id="68" name="直線コネクタ 67"/>
        <xdr:cNvCxnSpPr/>
      </xdr:nvCxnSpPr>
      <xdr:spPr>
        <a:xfrm>
          <a:off x="3098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153670</xdr:rowOff>
    </xdr:to>
    <xdr:cxnSp macro="">
      <xdr:nvCxnSpPr>
        <xdr:cNvPr id="71" name="直線コネクタ 70"/>
        <xdr:cNvCxnSpPr/>
      </xdr:nvCxnSpPr>
      <xdr:spPr>
        <a:xfrm>
          <a:off x="2209800" y="6733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40</xdr:row>
      <xdr:rowOff>12700</xdr:rowOff>
    </xdr:to>
    <xdr:cxnSp macro="">
      <xdr:nvCxnSpPr>
        <xdr:cNvPr id="74" name="直線コネクタ 73"/>
        <xdr:cNvCxnSpPr/>
      </xdr:nvCxnSpPr>
      <xdr:spPr>
        <a:xfrm flipV="1">
          <a:off x="1320800" y="6733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157497</xdr:rowOff>
    </xdr:from>
    <xdr:ext cx="762000" cy="259045"/>
    <xdr:sp macro="" textlink="">
      <xdr:nvSpPr>
        <xdr:cNvPr id="76" name="テキスト ボックス 75"/>
        <xdr:cNvSpPr txBox="1"/>
      </xdr:nvSpPr>
      <xdr:spPr>
        <a:xfrm>
          <a:off x="1828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123207</xdr:rowOff>
    </xdr:from>
    <xdr:ext cx="762000" cy="259045"/>
    <xdr:sp macro="" textlink="">
      <xdr:nvSpPr>
        <xdr:cNvPr id="78" name="テキスト ボックス 77"/>
        <xdr:cNvSpPr txBox="1"/>
      </xdr:nvSpPr>
      <xdr:spPr>
        <a:xfrm>
          <a:off x="939800" y="646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4" name="円/楕円 83"/>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93997</xdr:rowOff>
    </xdr:from>
    <xdr:ext cx="762000" cy="259045"/>
    <xdr:sp macro="" textlink="">
      <xdr:nvSpPr>
        <xdr:cNvPr id="85"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102870</xdr:rowOff>
    </xdr:from>
    <xdr:to>
      <xdr:col>5</xdr:col>
      <xdr:colOff>600075</xdr:colOff>
      <xdr:row>40</xdr:row>
      <xdr:rowOff>33020</xdr:rowOff>
    </xdr:to>
    <xdr:sp macro="" textlink="">
      <xdr:nvSpPr>
        <xdr:cNvPr id="86" name="円/楕円 85"/>
        <xdr:cNvSpPr/>
      </xdr:nvSpPr>
      <xdr:spPr>
        <a:xfrm>
          <a:off x="393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17797</xdr:rowOff>
    </xdr:from>
    <xdr:ext cx="736600" cy="259045"/>
    <xdr:sp macro="" textlink="">
      <xdr:nvSpPr>
        <xdr:cNvPr id="87" name="テキスト ボックス 86"/>
        <xdr:cNvSpPr txBox="1"/>
      </xdr:nvSpPr>
      <xdr:spPr>
        <a:xfrm>
          <a:off x="3606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102870</xdr:rowOff>
    </xdr:from>
    <xdr:to>
      <xdr:col>4</xdr:col>
      <xdr:colOff>396875</xdr:colOff>
      <xdr:row>40</xdr:row>
      <xdr:rowOff>33020</xdr:rowOff>
    </xdr:to>
    <xdr:sp macro="" textlink="">
      <xdr:nvSpPr>
        <xdr:cNvPr id="88" name="円/楕円 87"/>
        <xdr:cNvSpPr/>
      </xdr:nvSpPr>
      <xdr:spPr>
        <a:xfrm>
          <a:off x="3048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17797</xdr:rowOff>
    </xdr:from>
    <xdr:ext cx="762000" cy="259045"/>
    <xdr:sp macro="" textlink="">
      <xdr:nvSpPr>
        <xdr:cNvPr id="89" name="テキスト ボックス 88"/>
        <xdr:cNvSpPr txBox="1"/>
      </xdr:nvSpPr>
      <xdr:spPr>
        <a:xfrm>
          <a:off x="2717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90" name="円/楕円 89"/>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1" name="テキスト ボックス 90"/>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2" name="円/楕円 91"/>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3" name="テキスト ボックス 92"/>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物件費に係る経常収支比率は委託事業の減等により０．４ポイント改善したが、引き続き類似団体平均を上回り、かつ高止まり傾向にある。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行財政改革長期プランにより経常経費について見直しを進めるとともに委託料については委託内容の精査、指定管理料の見直しを、また使用料等の特定財源の見直しを行うなど、経費削減と財源確保に努めていく。</a:t>
          </a:r>
          <a:endParaRPr kumimoji="1" lang="ja-JP" altLang="en-US" sz="1300">
            <a:solidFill>
              <a:srgbClr val="FF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77470</xdr:rowOff>
    </xdr:to>
    <xdr:cxnSp macro="">
      <xdr:nvCxnSpPr>
        <xdr:cNvPr id="126" name="直線コネクタ 125"/>
        <xdr:cNvCxnSpPr/>
      </xdr:nvCxnSpPr>
      <xdr:spPr>
        <a:xfrm flipV="1">
          <a:off x="15671800" y="2961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77470</xdr:rowOff>
    </xdr:to>
    <xdr:cxnSp macro="">
      <xdr:nvCxnSpPr>
        <xdr:cNvPr id="129" name="直線コネクタ 128"/>
        <xdr:cNvCxnSpPr/>
      </xdr:nvCxnSpPr>
      <xdr:spPr>
        <a:xfrm>
          <a:off x="14782800" y="294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142240</xdr:rowOff>
    </xdr:from>
    <xdr:to>
      <xdr:col>21</xdr:col>
      <xdr:colOff>361950</xdr:colOff>
      <xdr:row>17</xdr:row>
      <xdr:rowOff>31750</xdr:rowOff>
    </xdr:to>
    <xdr:cxnSp macro="">
      <xdr:nvCxnSpPr>
        <xdr:cNvPr id="132" name="直線コネクタ 131"/>
        <xdr:cNvCxnSpPr/>
      </xdr:nvCxnSpPr>
      <xdr:spPr>
        <a:xfrm>
          <a:off x="13893800" y="2885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142240</xdr:rowOff>
    </xdr:from>
    <xdr:to>
      <xdr:col>20</xdr:col>
      <xdr:colOff>158750</xdr:colOff>
      <xdr:row>17</xdr:row>
      <xdr:rowOff>16510</xdr:rowOff>
    </xdr:to>
    <xdr:cxnSp macro="">
      <xdr:nvCxnSpPr>
        <xdr:cNvPr id="135" name="直線コネクタ 134"/>
        <xdr:cNvCxnSpPr/>
      </xdr:nvCxnSpPr>
      <xdr:spPr>
        <a:xfrm flipV="1">
          <a:off x="13004800" y="288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37" name="テキスト ボックス 136"/>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5" name="円/楕円 144"/>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6"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26670</xdr:rowOff>
    </xdr:from>
    <xdr:to>
      <xdr:col>22</xdr:col>
      <xdr:colOff>615950</xdr:colOff>
      <xdr:row>17</xdr:row>
      <xdr:rowOff>128270</xdr:rowOff>
    </xdr:to>
    <xdr:sp macro="" textlink="">
      <xdr:nvSpPr>
        <xdr:cNvPr id="147" name="円/楕円 146"/>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113047</xdr:rowOff>
    </xdr:from>
    <xdr:ext cx="736600" cy="259045"/>
    <xdr:sp macro="" textlink="">
      <xdr:nvSpPr>
        <xdr:cNvPr id="148" name="テキスト ボックス 147"/>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152400</xdr:rowOff>
    </xdr:from>
    <xdr:to>
      <xdr:col>21</xdr:col>
      <xdr:colOff>412750</xdr:colOff>
      <xdr:row>17</xdr:row>
      <xdr:rowOff>82550</xdr:rowOff>
    </xdr:to>
    <xdr:sp macro="" textlink="">
      <xdr:nvSpPr>
        <xdr:cNvPr id="149" name="円/楕円 148"/>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50" name="テキスト ボックス 149"/>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91440</xdr:rowOff>
    </xdr:from>
    <xdr:to>
      <xdr:col>20</xdr:col>
      <xdr:colOff>209550</xdr:colOff>
      <xdr:row>17</xdr:row>
      <xdr:rowOff>21590</xdr:rowOff>
    </xdr:to>
    <xdr:sp macro="" textlink="">
      <xdr:nvSpPr>
        <xdr:cNvPr id="151" name="円/楕円 150"/>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6367</xdr:rowOff>
    </xdr:from>
    <xdr:ext cx="762000" cy="259045"/>
    <xdr:sp macro="" textlink="">
      <xdr:nvSpPr>
        <xdr:cNvPr id="152" name="テキスト ボックス 151"/>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53" name="円/楕円 152"/>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52087</xdr:rowOff>
    </xdr:from>
    <xdr:ext cx="762000" cy="259045"/>
    <xdr:sp macro="" textlink="">
      <xdr:nvSpPr>
        <xdr:cNvPr id="154" name="テキスト ボックス 153"/>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扶助費に係る経常収支比率が類似団体平均を上回り、かつ高止まり傾向にある。要因として、生活保護費が引き続き高水準で推移していることに加え、障害者福祉費の増加が挙げられる。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扶助費の削減は難しいが、市単独事業を中心に更なる見直しを進めるなど抑制に努めていく。</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4535</xdr:rowOff>
    </xdr:to>
    <xdr:cxnSp macro="">
      <xdr:nvCxnSpPr>
        <xdr:cNvPr id="189" name="直線コネクタ 188"/>
        <xdr:cNvCxnSpPr/>
      </xdr:nvCxnSpPr>
      <xdr:spPr>
        <a:xfrm flipV="1">
          <a:off x="3987800" y="97663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121557</xdr:rowOff>
    </xdr:from>
    <xdr:to>
      <xdr:col>5</xdr:col>
      <xdr:colOff>549275</xdr:colOff>
      <xdr:row>57</xdr:row>
      <xdr:rowOff>4535</xdr:rowOff>
    </xdr:to>
    <xdr:cxnSp macro="">
      <xdr:nvCxnSpPr>
        <xdr:cNvPr id="192" name="直線コネクタ 191"/>
        <xdr:cNvCxnSpPr/>
      </xdr:nvCxnSpPr>
      <xdr:spPr>
        <a:xfrm>
          <a:off x="3098800" y="9722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56243</xdr:rowOff>
    </xdr:from>
    <xdr:to>
      <xdr:col>4</xdr:col>
      <xdr:colOff>346075</xdr:colOff>
      <xdr:row>56</xdr:row>
      <xdr:rowOff>121557</xdr:rowOff>
    </xdr:to>
    <xdr:cxnSp macro="">
      <xdr:nvCxnSpPr>
        <xdr:cNvPr id="195" name="直線コネクタ 194"/>
        <xdr:cNvCxnSpPr/>
      </xdr:nvCxnSpPr>
      <xdr:spPr>
        <a:xfrm>
          <a:off x="2209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56243</xdr:rowOff>
    </xdr:to>
    <xdr:cxnSp macro="">
      <xdr:nvCxnSpPr>
        <xdr:cNvPr id="198" name="直線コネクタ 197"/>
        <xdr:cNvCxnSpPr/>
      </xdr:nvCxnSpPr>
      <xdr:spPr>
        <a:xfrm>
          <a:off x="1320800" y="9537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95449</xdr:rowOff>
    </xdr:from>
    <xdr:ext cx="762000" cy="259045"/>
    <xdr:sp macro="" textlink="">
      <xdr:nvSpPr>
        <xdr:cNvPr id="200" name="テキスト ボックス 199"/>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158042</xdr:rowOff>
    </xdr:from>
    <xdr:ext cx="762000" cy="259045"/>
    <xdr:sp macro="" textlink="">
      <xdr:nvSpPr>
        <xdr:cNvPr id="202" name="テキスト ボックス 201"/>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8" name="円/楕円 207"/>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9"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0" name="円/楕円 209"/>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1" name="テキスト ボックス 210"/>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70757</xdr:rowOff>
    </xdr:from>
    <xdr:to>
      <xdr:col>4</xdr:col>
      <xdr:colOff>396875</xdr:colOff>
      <xdr:row>57</xdr:row>
      <xdr:rowOff>907</xdr:rowOff>
    </xdr:to>
    <xdr:sp macro="" textlink="">
      <xdr:nvSpPr>
        <xdr:cNvPr id="212" name="円/楕円 211"/>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157134</xdr:rowOff>
    </xdr:from>
    <xdr:ext cx="762000" cy="259045"/>
    <xdr:sp macro="" textlink="">
      <xdr:nvSpPr>
        <xdr:cNvPr id="213" name="テキスト ボックス 212"/>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5443</xdr:rowOff>
    </xdr:from>
    <xdr:to>
      <xdr:col>3</xdr:col>
      <xdr:colOff>193675</xdr:colOff>
      <xdr:row>56</xdr:row>
      <xdr:rowOff>107043</xdr:rowOff>
    </xdr:to>
    <xdr:sp macro="" textlink="">
      <xdr:nvSpPr>
        <xdr:cNvPr id="214" name="円/楕円 213"/>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91820</xdr:rowOff>
    </xdr:from>
    <xdr:ext cx="762000" cy="259045"/>
    <xdr:sp macro="" textlink="">
      <xdr:nvSpPr>
        <xdr:cNvPr id="215" name="テキスト ボックス 214"/>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6" name="円/楕円 215"/>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7" name="テキスト ボックス 216"/>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その他（維持補修費、繰出金）に係る経常収支比率は類似団体の平均を下回っているが、特別会計への繰出金は減少しているものの施設の補修費が増加し、昨年度から０．３ポイント上昇している。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公共施設の適正な維持管理に努めるとともに、国民健康保険、介護保険、後期高齢者医療特別会計への繰出金増加傾向にあるため、保険税の適正化や医療費等の抑制策などにより、普通会計の負担を軽減していく。</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129722</xdr:rowOff>
    </xdr:from>
    <xdr:to>
      <xdr:col>24</xdr:col>
      <xdr:colOff>31750</xdr:colOff>
      <xdr:row>55</xdr:row>
      <xdr:rowOff>162378</xdr:rowOff>
    </xdr:to>
    <xdr:cxnSp macro="">
      <xdr:nvCxnSpPr>
        <xdr:cNvPr id="252" name="直線コネクタ 251"/>
        <xdr:cNvCxnSpPr/>
      </xdr:nvCxnSpPr>
      <xdr:spPr>
        <a:xfrm>
          <a:off x="15671800" y="9559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129722</xdr:rowOff>
    </xdr:from>
    <xdr:to>
      <xdr:col>22</xdr:col>
      <xdr:colOff>565150</xdr:colOff>
      <xdr:row>56</xdr:row>
      <xdr:rowOff>1815</xdr:rowOff>
    </xdr:to>
    <xdr:cxnSp macro="">
      <xdr:nvCxnSpPr>
        <xdr:cNvPr id="255" name="直線コネクタ 254"/>
        <xdr:cNvCxnSpPr/>
      </xdr:nvCxnSpPr>
      <xdr:spPr>
        <a:xfrm flipV="1">
          <a:off x="14782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64407</xdr:rowOff>
    </xdr:from>
    <xdr:to>
      <xdr:col>21</xdr:col>
      <xdr:colOff>361950</xdr:colOff>
      <xdr:row>56</xdr:row>
      <xdr:rowOff>1815</xdr:rowOff>
    </xdr:to>
    <xdr:cxnSp macro="">
      <xdr:nvCxnSpPr>
        <xdr:cNvPr id="258" name="直線コネクタ 257"/>
        <xdr:cNvCxnSpPr/>
      </xdr:nvCxnSpPr>
      <xdr:spPr>
        <a:xfrm>
          <a:off x="13893800" y="94941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64407</xdr:rowOff>
    </xdr:from>
    <xdr:to>
      <xdr:col>20</xdr:col>
      <xdr:colOff>158750</xdr:colOff>
      <xdr:row>55</xdr:row>
      <xdr:rowOff>107950</xdr:rowOff>
    </xdr:to>
    <xdr:cxnSp macro="">
      <xdr:nvCxnSpPr>
        <xdr:cNvPr id="261" name="直線コネクタ 260"/>
        <xdr:cNvCxnSpPr/>
      </xdr:nvCxnSpPr>
      <xdr:spPr>
        <a:xfrm flipV="1">
          <a:off x="13004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135362</xdr:rowOff>
    </xdr:from>
    <xdr:ext cx="762000" cy="259045"/>
    <xdr:sp macro="" textlink="">
      <xdr:nvSpPr>
        <xdr:cNvPr id="263" name="テキスト ボックス 262"/>
        <xdr:cNvSpPr txBox="1"/>
      </xdr:nvSpPr>
      <xdr:spPr>
        <a:xfrm>
          <a:off x="13512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168020</xdr:rowOff>
    </xdr:from>
    <xdr:ext cx="762000" cy="259045"/>
    <xdr:sp macro="" textlink="">
      <xdr:nvSpPr>
        <xdr:cNvPr id="265" name="テキスト ボックス 264"/>
        <xdr:cNvSpPr txBox="1"/>
      </xdr:nvSpPr>
      <xdr:spPr>
        <a:xfrm>
          <a:off x="12623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111578</xdr:rowOff>
    </xdr:from>
    <xdr:to>
      <xdr:col>24</xdr:col>
      <xdr:colOff>82550</xdr:colOff>
      <xdr:row>56</xdr:row>
      <xdr:rowOff>41728</xdr:rowOff>
    </xdr:to>
    <xdr:sp macro="" textlink="">
      <xdr:nvSpPr>
        <xdr:cNvPr id="271" name="円/楕円 270"/>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128105</xdr:rowOff>
    </xdr:from>
    <xdr:ext cx="762000" cy="259045"/>
    <xdr:sp macro="" textlink="">
      <xdr:nvSpPr>
        <xdr:cNvPr id="272" name="その他該当値テキスト"/>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78922</xdr:rowOff>
    </xdr:from>
    <xdr:to>
      <xdr:col>22</xdr:col>
      <xdr:colOff>615950</xdr:colOff>
      <xdr:row>56</xdr:row>
      <xdr:rowOff>9072</xdr:rowOff>
    </xdr:to>
    <xdr:sp macro="" textlink="">
      <xdr:nvSpPr>
        <xdr:cNvPr id="273" name="円/楕円 272"/>
        <xdr:cNvSpPr/>
      </xdr:nvSpPr>
      <xdr:spPr>
        <a:xfrm>
          <a:off x="15621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19249</xdr:rowOff>
    </xdr:from>
    <xdr:ext cx="736600" cy="259045"/>
    <xdr:sp macro="" textlink="">
      <xdr:nvSpPr>
        <xdr:cNvPr id="274" name="テキスト ボックス 273"/>
        <xdr:cNvSpPr txBox="1"/>
      </xdr:nvSpPr>
      <xdr:spPr>
        <a:xfrm>
          <a:off x="15290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122465</xdr:rowOff>
    </xdr:from>
    <xdr:to>
      <xdr:col>21</xdr:col>
      <xdr:colOff>412750</xdr:colOff>
      <xdr:row>56</xdr:row>
      <xdr:rowOff>52615</xdr:rowOff>
    </xdr:to>
    <xdr:sp macro="" textlink="">
      <xdr:nvSpPr>
        <xdr:cNvPr id="275" name="円/楕円 274"/>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62792</xdr:rowOff>
    </xdr:from>
    <xdr:ext cx="762000" cy="259045"/>
    <xdr:sp macro="" textlink="">
      <xdr:nvSpPr>
        <xdr:cNvPr id="276" name="テキスト ボックス 275"/>
        <xdr:cNvSpPr txBox="1"/>
      </xdr:nvSpPr>
      <xdr:spPr>
        <a:xfrm>
          <a:off x="14401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13607</xdr:rowOff>
    </xdr:from>
    <xdr:to>
      <xdr:col>20</xdr:col>
      <xdr:colOff>209550</xdr:colOff>
      <xdr:row>55</xdr:row>
      <xdr:rowOff>115207</xdr:rowOff>
    </xdr:to>
    <xdr:sp macro="" textlink="">
      <xdr:nvSpPr>
        <xdr:cNvPr id="277" name="円/楕円 276"/>
        <xdr:cNvSpPr/>
      </xdr:nvSpPr>
      <xdr:spPr>
        <a:xfrm>
          <a:off x="13843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125384</xdr:rowOff>
    </xdr:from>
    <xdr:ext cx="762000" cy="259045"/>
    <xdr:sp macro="" textlink="">
      <xdr:nvSpPr>
        <xdr:cNvPr id="278" name="テキスト ボックス 277"/>
        <xdr:cNvSpPr txBox="1"/>
      </xdr:nvSpPr>
      <xdr:spPr>
        <a:xfrm>
          <a:off x="13512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9" name="円/楕円 278"/>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80" name="テキスト ボックス 279"/>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補助費等に係る経常収支比率が大きく上昇した要因は、消防広域化による埼玉西部消防組合負担金の増によるものである。よって、この</a:t>
          </a:r>
          <a:r>
            <a:rPr kumimoji="1" lang="en-US" altLang="ja-JP" sz="1300">
              <a:solidFill>
                <a:sysClr val="windowText" lastClr="000000"/>
              </a:solidFill>
              <a:latin typeface="ＭＳ Ｐゴシック"/>
            </a:rPr>
            <a:t>5</a:t>
          </a:r>
          <a:r>
            <a:rPr kumimoji="1" lang="ja-JP" altLang="en-US" sz="1300">
              <a:solidFill>
                <a:sysClr val="windowText" lastClr="000000"/>
              </a:solidFill>
              <a:latin typeface="ＭＳ Ｐゴシック"/>
            </a:rPr>
            <a:t>年間で初めて類似団体の平均を下回ることとなった。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これまでも、行政改革長期プランにより事務事業の見直しの一つとして補助金の適正化を掲げ削減努力をしてきたが、今後もさらなる適正化に努めていく。</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37</xdr:row>
      <xdr:rowOff>153670</xdr:rowOff>
    </xdr:to>
    <xdr:cxnSp macro="">
      <xdr:nvCxnSpPr>
        <xdr:cNvPr id="312" name="直線コネクタ 311"/>
        <xdr:cNvCxnSpPr/>
      </xdr:nvCxnSpPr>
      <xdr:spPr>
        <a:xfrm>
          <a:off x="15671800" y="6032500"/>
          <a:ext cx="8382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31750</xdr:rowOff>
    </xdr:from>
    <xdr:to>
      <xdr:col>22</xdr:col>
      <xdr:colOff>565150</xdr:colOff>
      <xdr:row>35</xdr:row>
      <xdr:rowOff>39370</xdr:rowOff>
    </xdr:to>
    <xdr:cxnSp macro="">
      <xdr:nvCxnSpPr>
        <xdr:cNvPr id="315" name="直線コネクタ 314"/>
        <xdr:cNvCxnSpPr/>
      </xdr:nvCxnSpPr>
      <xdr:spPr>
        <a:xfrm flipV="1">
          <a:off x="14782800" y="603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39370</xdr:rowOff>
    </xdr:from>
    <xdr:to>
      <xdr:col>21</xdr:col>
      <xdr:colOff>361950</xdr:colOff>
      <xdr:row>35</xdr:row>
      <xdr:rowOff>46990</xdr:rowOff>
    </xdr:to>
    <xdr:cxnSp macro="">
      <xdr:nvCxnSpPr>
        <xdr:cNvPr id="318" name="直線コネクタ 317"/>
        <xdr:cNvCxnSpPr/>
      </xdr:nvCxnSpPr>
      <xdr:spPr>
        <a:xfrm flipV="1">
          <a:off x="13893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69850</xdr:rowOff>
    </xdr:to>
    <xdr:cxnSp macro="">
      <xdr:nvCxnSpPr>
        <xdr:cNvPr id="321" name="直線コネクタ 320"/>
        <xdr:cNvCxnSpPr/>
      </xdr:nvCxnSpPr>
      <xdr:spPr>
        <a:xfrm flipV="1">
          <a:off x="13004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6367</xdr:rowOff>
    </xdr:from>
    <xdr:ext cx="762000" cy="259045"/>
    <xdr:sp macro="" textlink="">
      <xdr:nvSpPr>
        <xdr:cNvPr id="323" name="テキスト ボックス 322"/>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25" name="テキスト ボックス 324"/>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102870</xdr:rowOff>
    </xdr:from>
    <xdr:to>
      <xdr:col>24</xdr:col>
      <xdr:colOff>82550</xdr:colOff>
      <xdr:row>38</xdr:row>
      <xdr:rowOff>33020</xdr:rowOff>
    </xdr:to>
    <xdr:sp macro="" textlink="">
      <xdr:nvSpPr>
        <xdr:cNvPr id="331" name="円/楕円 330"/>
        <xdr:cNvSpPr/>
      </xdr:nvSpPr>
      <xdr:spPr>
        <a:xfrm>
          <a:off x="16459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74947</xdr:rowOff>
    </xdr:from>
    <xdr:ext cx="762000" cy="259045"/>
    <xdr:sp macro="" textlink="">
      <xdr:nvSpPr>
        <xdr:cNvPr id="332" name="補助費等該当値テキスト"/>
        <xdr:cNvSpPr txBox="1"/>
      </xdr:nvSpPr>
      <xdr:spPr>
        <a:xfrm>
          <a:off x="16598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33" name="円/楕円 332"/>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4" name="テキスト ボックス 333"/>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160020</xdr:rowOff>
    </xdr:from>
    <xdr:to>
      <xdr:col>21</xdr:col>
      <xdr:colOff>412750</xdr:colOff>
      <xdr:row>35</xdr:row>
      <xdr:rowOff>90170</xdr:rowOff>
    </xdr:to>
    <xdr:sp macro="" textlink="">
      <xdr:nvSpPr>
        <xdr:cNvPr id="335" name="円/楕円 334"/>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100347</xdr:rowOff>
    </xdr:from>
    <xdr:ext cx="762000" cy="259045"/>
    <xdr:sp macro="" textlink="">
      <xdr:nvSpPr>
        <xdr:cNvPr id="336" name="テキスト ボックス 335"/>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37" name="円/楕円 336"/>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38" name="テキスト ボックス 337"/>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9" name="円/楕円 338"/>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40" name="テキスト ボックス 339"/>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公債費に係る経常収支比率は、類似団体平均を下回りかつ下降傾向にある。　公債費総額の減少要因は、高利率で借りた時期の起債の償還が終了したこと等による。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しかし、今後は臨時財政対策債や小・中学校の耐震化をはじめとする公共施設の整備により地方債の増加が見込まれる。そのため行政改革長期プラン前期実行計画において、新規地方債発行額を元金償還額未満とすることに努めるなどの目標指標を定めており、今後も財政の健全化に取り組んで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76</xdr:row>
      <xdr:rowOff>99568</xdr:rowOff>
    </xdr:to>
    <xdr:cxnSp macro="">
      <xdr:nvCxnSpPr>
        <xdr:cNvPr id="370" name="直線コネクタ 369"/>
        <xdr:cNvCxnSpPr/>
      </xdr:nvCxnSpPr>
      <xdr:spPr>
        <a:xfrm flipV="1">
          <a:off x="3987800" y="130931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104139</xdr:rowOff>
    </xdr:to>
    <xdr:cxnSp macro="">
      <xdr:nvCxnSpPr>
        <xdr:cNvPr id="373" name="直線コネクタ 372"/>
        <xdr:cNvCxnSpPr/>
      </xdr:nvCxnSpPr>
      <xdr:spPr>
        <a:xfrm flipV="1">
          <a:off x="3098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145287</xdr:rowOff>
    </xdr:to>
    <xdr:cxnSp macro="">
      <xdr:nvCxnSpPr>
        <xdr:cNvPr id="376" name="直線コネクタ 375"/>
        <xdr:cNvCxnSpPr/>
      </xdr:nvCxnSpPr>
      <xdr:spPr>
        <a:xfrm flipV="1">
          <a:off x="2209800" y="131343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145287</xdr:rowOff>
    </xdr:from>
    <xdr:to>
      <xdr:col>3</xdr:col>
      <xdr:colOff>142875</xdr:colOff>
      <xdr:row>77</xdr:row>
      <xdr:rowOff>51563</xdr:rowOff>
    </xdr:to>
    <xdr:cxnSp macro="">
      <xdr:nvCxnSpPr>
        <xdr:cNvPr id="379" name="直線コネクタ 378"/>
        <xdr:cNvCxnSpPr/>
      </xdr:nvCxnSpPr>
      <xdr:spPr>
        <a:xfrm flipV="1">
          <a:off x="1320800" y="131754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114571</xdr:rowOff>
    </xdr:from>
    <xdr:ext cx="762000" cy="259045"/>
    <xdr:sp macro="" textlink="">
      <xdr:nvSpPr>
        <xdr:cNvPr id="381" name="テキスト ボックス 380"/>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137431</xdr:rowOff>
    </xdr:from>
    <xdr:ext cx="762000" cy="259045"/>
    <xdr:sp macro="" textlink="">
      <xdr:nvSpPr>
        <xdr:cNvPr id="383" name="テキスト ボックス 382"/>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12192</xdr:rowOff>
    </xdr:from>
    <xdr:to>
      <xdr:col>7</xdr:col>
      <xdr:colOff>66675</xdr:colOff>
      <xdr:row>76</xdr:row>
      <xdr:rowOff>113792</xdr:rowOff>
    </xdr:to>
    <xdr:sp macro="" textlink="">
      <xdr:nvSpPr>
        <xdr:cNvPr id="389" name="円/楕円 388"/>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28719</xdr:rowOff>
    </xdr:from>
    <xdr:ext cx="762000" cy="259045"/>
    <xdr:sp macro="" textlink="">
      <xdr:nvSpPr>
        <xdr:cNvPr id="390"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91" name="円/楕円 390"/>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92" name="テキスト ボックス 391"/>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93" name="円/楕円 392"/>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94" name="テキスト ボックス 393"/>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94487</xdr:rowOff>
    </xdr:from>
    <xdr:to>
      <xdr:col>3</xdr:col>
      <xdr:colOff>193675</xdr:colOff>
      <xdr:row>77</xdr:row>
      <xdr:rowOff>24637</xdr:rowOff>
    </xdr:to>
    <xdr:sp macro="" textlink="">
      <xdr:nvSpPr>
        <xdr:cNvPr id="395" name="円/楕円 394"/>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34815</xdr:rowOff>
    </xdr:from>
    <xdr:ext cx="762000" cy="259045"/>
    <xdr:sp macro="" textlink="">
      <xdr:nvSpPr>
        <xdr:cNvPr id="396" name="テキスト ボックス 395"/>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97" name="円/楕円 396"/>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112540</xdr:rowOff>
    </xdr:from>
    <xdr:ext cx="762000" cy="259045"/>
    <xdr:sp macro="" textlink="">
      <xdr:nvSpPr>
        <xdr:cNvPr id="398" name="テキスト ボックス 397"/>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公債費以外に係る経常収支比率については若干改善されたが、</a:t>
          </a:r>
          <a:r>
            <a:rPr kumimoji="1" lang="en-US" altLang="ja-JP" sz="1300">
              <a:latin typeface="ＭＳ Ｐゴシック"/>
            </a:rPr>
            <a:t>3</a:t>
          </a:r>
          <a:r>
            <a:rPr kumimoji="1" lang="ja-JP" altLang="en-US" sz="1300">
              <a:latin typeface="ＭＳ Ｐゴシック"/>
            </a:rPr>
            <a:t>年連続で類似団体平均を上回っている。</a:t>
          </a:r>
          <a:endParaRPr kumimoji="1" lang="en-US" altLang="ja-JP" sz="1300">
            <a:latin typeface="ＭＳ Ｐゴシック"/>
          </a:endParaRPr>
        </a:p>
        <a:p>
          <a:r>
            <a:rPr kumimoji="1" lang="ja-JP" altLang="en-US" sz="1300">
              <a:latin typeface="ＭＳ Ｐゴシック"/>
            </a:rPr>
            <a:t>　それぞれの分析は各項目によるが、扶助費に関する経常収支比率が依然として高い水準で推移していることが要因である。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76708</xdr:rowOff>
    </xdr:from>
    <xdr:to>
      <xdr:col>24</xdr:col>
      <xdr:colOff>31750</xdr:colOff>
      <xdr:row>78</xdr:row>
      <xdr:rowOff>104139</xdr:rowOff>
    </xdr:to>
    <xdr:cxnSp macro="">
      <xdr:nvCxnSpPr>
        <xdr:cNvPr id="429" name="直線コネクタ 428"/>
        <xdr:cNvCxnSpPr/>
      </xdr:nvCxnSpPr>
      <xdr:spPr>
        <a:xfrm flipV="1">
          <a:off x="15671800" y="134498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76708</xdr:rowOff>
    </xdr:from>
    <xdr:to>
      <xdr:col>22</xdr:col>
      <xdr:colOff>565150</xdr:colOff>
      <xdr:row>78</xdr:row>
      <xdr:rowOff>104139</xdr:rowOff>
    </xdr:to>
    <xdr:cxnSp macro="">
      <xdr:nvCxnSpPr>
        <xdr:cNvPr id="432" name="直線コネクタ 431"/>
        <xdr:cNvCxnSpPr/>
      </xdr:nvCxnSpPr>
      <xdr:spPr>
        <a:xfrm>
          <a:off x="14782800" y="134498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78994</xdr:rowOff>
    </xdr:from>
    <xdr:to>
      <xdr:col>21</xdr:col>
      <xdr:colOff>361950</xdr:colOff>
      <xdr:row>78</xdr:row>
      <xdr:rowOff>76708</xdr:rowOff>
    </xdr:to>
    <xdr:cxnSp macro="">
      <xdr:nvCxnSpPr>
        <xdr:cNvPr id="435" name="直線コネクタ 434"/>
        <xdr:cNvCxnSpPr/>
      </xdr:nvCxnSpPr>
      <xdr:spPr>
        <a:xfrm>
          <a:off x="13893800" y="132806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78994</xdr:rowOff>
    </xdr:from>
    <xdr:to>
      <xdr:col>20</xdr:col>
      <xdr:colOff>158750</xdr:colOff>
      <xdr:row>77</xdr:row>
      <xdr:rowOff>170435</xdr:rowOff>
    </xdr:to>
    <xdr:cxnSp macro="">
      <xdr:nvCxnSpPr>
        <xdr:cNvPr id="438" name="直線コネクタ 437"/>
        <xdr:cNvCxnSpPr/>
      </xdr:nvCxnSpPr>
      <xdr:spPr>
        <a:xfrm flipV="1">
          <a:off x="13004800" y="132806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40" name="テキスト ボックス 439"/>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2" name="テキスト ボックス 441"/>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25908</xdr:rowOff>
    </xdr:from>
    <xdr:to>
      <xdr:col>24</xdr:col>
      <xdr:colOff>82550</xdr:colOff>
      <xdr:row>78</xdr:row>
      <xdr:rowOff>127508</xdr:rowOff>
    </xdr:to>
    <xdr:sp macro="" textlink="">
      <xdr:nvSpPr>
        <xdr:cNvPr id="448" name="円/楕円 447"/>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169435</xdr:rowOff>
    </xdr:from>
    <xdr:ext cx="762000" cy="259045"/>
    <xdr:sp macro="" textlink="">
      <xdr:nvSpPr>
        <xdr:cNvPr id="449"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50" name="円/楕円 449"/>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51" name="テキスト ボックス 450"/>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25908</xdr:rowOff>
    </xdr:from>
    <xdr:to>
      <xdr:col>21</xdr:col>
      <xdr:colOff>412750</xdr:colOff>
      <xdr:row>78</xdr:row>
      <xdr:rowOff>127508</xdr:rowOff>
    </xdr:to>
    <xdr:sp macro="" textlink="">
      <xdr:nvSpPr>
        <xdr:cNvPr id="452" name="円/楕円 451"/>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53" name="テキスト ボックス 452"/>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28194</xdr:rowOff>
    </xdr:from>
    <xdr:to>
      <xdr:col>20</xdr:col>
      <xdr:colOff>209550</xdr:colOff>
      <xdr:row>77</xdr:row>
      <xdr:rowOff>129794</xdr:rowOff>
    </xdr:to>
    <xdr:sp macro="" textlink="">
      <xdr:nvSpPr>
        <xdr:cNvPr id="454" name="円/楕円 453"/>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139971</xdr:rowOff>
    </xdr:from>
    <xdr:ext cx="762000" cy="259045"/>
    <xdr:sp macro="" textlink="">
      <xdr:nvSpPr>
        <xdr:cNvPr id="455" name="テキスト ボックス 454"/>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56" name="円/楕円 455"/>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59962</xdr:rowOff>
    </xdr:from>
    <xdr:ext cx="762000" cy="259045"/>
    <xdr:sp macro="" textlink="">
      <xdr:nvSpPr>
        <xdr:cNvPr id="457" name="テキスト ボックス 456"/>
        <xdr:cNvSpPr txBox="1"/>
      </xdr:nvSpPr>
      <xdr:spPr>
        <a:xfrm>
          <a:off x="12623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埼玉県入間市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121296</xdr:rowOff>
    </xdr:from>
    <xdr:to>
      <xdr:col>4</xdr:col>
      <xdr:colOff>1117600</xdr:colOff>
      <xdr:row>16</xdr:row>
      <xdr:rowOff>148793</xdr:rowOff>
    </xdr:to>
    <xdr:cxnSp macro="">
      <xdr:nvCxnSpPr>
        <xdr:cNvPr id="52" name="直線コネクタ 51"/>
        <xdr:cNvCxnSpPr/>
      </xdr:nvCxnSpPr>
      <xdr:spPr bwMode="auto">
        <a:xfrm>
          <a:off x="5003800" y="2912121"/>
          <a:ext cx="647700" cy="2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92296</xdr:rowOff>
    </xdr:from>
    <xdr:to>
      <xdr:col>4</xdr:col>
      <xdr:colOff>469900</xdr:colOff>
      <xdr:row>16</xdr:row>
      <xdr:rowOff>121296</xdr:rowOff>
    </xdr:to>
    <xdr:cxnSp macro="">
      <xdr:nvCxnSpPr>
        <xdr:cNvPr id="55" name="直線コネクタ 54"/>
        <xdr:cNvCxnSpPr/>
      </xdr:nvCxnSpPr>
      <xdr:spPr bwMode="auto">
        <a:xfrm>
          <a:off x="4305300" y="2883121"/>
          <a:ext cx="698500" cy="29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92296</xdr:rowOff>
    </xdr:from>
    <xdr:to>
      <xdr:col>3</xdr:col>
      <xdr:colOff>904875</xdr:colOff>
      <xdr:row>16</xdr:row>
      <xdr:rowOff>115450</xdr:rowOff>
    </xdr:to>
    <xdr:cxnSp macro="">
      <xdr:nvCxnSpPr>
        <xdr:cNvPr id="58" name="直線コネクタ 57"/>
        <xdr:cNvCxnSpPr/>
      </xdr:nvCxnSpPr>
      <xdr:spPr bwMode="auto">
        <a:xfrm flipV="1">
          <a:off x="3606800" y="2883121"/>
          <a:ext cx="698500" cy="2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109997</xdr:rowOff>
    </xdr:from>
    <xdr:to>
      <xdr:col>3</xdr:col>
      <xdr:colOff>206375</xdr:colOff>
      <xdr:row>16</xdr:row>
      <xdr:rowOff>115450</xdr:rowOff>
    </xdr:to>
    <xdr:cxnSp macro="">
      <xdr:nvCxnSpPr>
        <xdr:cNvPr id="61" name="直線コネクタ 60"/>
        <xdr:cNvCxnSpPr/>
      </xdr:nvCxnSpPr>
      <xdr:spPr bwMode="auto">
        <a:xfrm>
          <a:off x="2908300" y="2900822"/>
          <a:ext cx="698500" cy="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96907</xdr:rowOff>
    </xdr:from>
    <xdr:ext cx="762000" cy="259045"/>
    <xdr:sp macro="" textlink="">
      <xdr:nvSpPr>
        <xdr:cNvPr id="63" name="テキスト ボックス 62"/>
        <xdr:cNvSpPr txBox="1"/>
      </xdr:nvSpPr>
      <xdr:spPr>
        <a:xfrm>
          <a:off x="32258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43611</xdr:rowOff>
    </xdr:from>
    <xdr:ext cx="762000" cy="259045"/>
    <xdr:sp macro="" textlink="">
      <xdr:nvSpPr>
        <xdr:cNvPr id="65" name="テキスト ボックス 64"/>
        <xdr:cNvSpPr txBox="1"/>
      </xdr:nvSpPr>
      <xdr:spPr>
        <a:xfrm>
          <a:off x="2527300" y="249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97993</xdr:rowOff>
    </xdr:from>
    <xdr:to>
      <xdr:col>5</xdr:col>
      <xdr:colOff>34925</xdr:colOff>
      <xdr:row>17</xdr:row>
      <xdr:rowOff>28143</xdr:rowOff>
    </xdr:to>
    <xdr:sp macro="" textlink="">
      <xdr:nvSpPr>
        <xdr:cNvPr id="71" name="円/楕円 70"/>
        <xdr:cNvSpPr/>
      </xdr:nvSpPr>
      <xdr:spPr bwMode="auto">
        <a:xfrm>
          <a:off x="5600700" y="288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70070</xdr:rowOff>
    </xdr:from>
    <xdr:ext cx="762000" cy="259045"/>
    <xdr:sp macro="" textlink="">
      <xdr:nvSpPr>
        <xdr:cNvPr id="72" name="人口1人当たり決算額の推移該当値テキスト130"/>
        <xdr:cNvSpPr txBox="1"/>
      </xdr:nvSpPr>
      <xdr:spPr>
        <a:xfrm>
          <a:off x="5740400" y="286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60,541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70496</xdr:rowOff>
    </xdr:from>
    <xdr:to>
      <xdr:col>4</xdr:col>
      <xdr:colOff>520700</xdr:colOff>
      <xdr:row>17</xdr:row>
      <xdr:rowOff>646</xdr:rowOff>
    </xdr:to>
    <xdr:sp macro="" textlink="">
      <xdr:nvSpPr>
        <xdr:cNvPr id="73" name="円/楕円 72"/>
        <xdr:cNvSpPr/>
      </xdr:nvSpPr>
      <xdr:spPr bwMode="auto">
        <a:xfrm>
          <a:off x="4953000" y="2861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156873</xdr:rowOff>
    </xdr:from>
    <xdr:ext cx="736600" cy="259045"/>
    <xdr:sp macro="" textlink="">
      <xdr:nvSpPr>
        <xdr:cNvPr id="74" name="テキスト ボックス 73"/>
        <xdr:cNvSpPr txBox="1"/>
      </xdr:nvSpPr>
      <xdr:spPr>
        <a:xfrm>
          <a:off x="4622800" y="29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41496</xdr:rowOff>
    </xdr:from>
    <xdr:to>
      <xdr:col>3</xdr:col>
      <xdr:colOff>955675</xdr:colOff>
      <xdr:row>16</xdr:row>
      <xdr:rowOff>143096</xdr:rowOff>
    </xdr:to>
    <xdr:sp macro="" textlink="">
      <xdr:nvSpPr>
        <xdr:cNvPr id="75" name="円/楕円 74"/>
        <xdr:cNvSpPr/>
      </xdr:nvSpPr>
      <xdr:spPr bwMode="auto">
        <a:xfrm>
          <a:off x="4254500" y="283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127873</xdr:rowOff>
    </xdr:from>
    <xdr:ext cx="762000" cy="259045"/>
    <xdr:sp macro="" textlink="">
      <xdr:nvSpPr>
        <xdr:cNvPr id="76" name="テキスト ボックス 75"/>
        <xdr:cNvSpPr txBox="1"/>
      </xdr:nvSpPr>
      <xdr:spPr>
        <a:xfrm>
          <a:off x="3924300" y="291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62,271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64650</xdr:rowOff>
    </xdr:from>
    <xdr:to>
      <xdr:col>3</xdr:col>
      <xdr:colOff>257175</xdr:colOff>
      <xdr:row>16</xdr:row>
      <xdr:rowOff>166250</xdr:rowOff>
    </xdr:to>
    <xdr:sp macro="" textlink="">
      <xdr:nvSpPr>
        <xdr:cNvPr id="77" name="円/楕円 76"/>
        <xdr:cNvSpPr/>
      </xdr:nvSpPr>
      <xdr:spPr bwMode="auto">
        <a:xfrm>
          <a:off x="3556000" y="285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151027</xdr:rowOff>
    </xdr:from>
    <xdr:ext cx="762000" cy="259045"/>
    <xdr:sp macro="" textlink="">
      <xdr:nvSpPr>
        <xdr:cNvPr id="78" name="テキスト ボックス 77"/>
        <xdr:cNvSpPr txBox="1"/>
      </xdr:nvSpPr>
      <xdr:spPr>
        <a:xfrm>
          <a:off x="3225800" y="29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61,562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59197</xdr:rowOff>
    </xdr:from>
    <xdr:to>
      <xdr:col>2</xdr:col>
      <xdr:colOff>692150</xdr:colOff>
      <xdr:row>16</xdr:row>
      <xdr:rowOff>160797</xdr:rowOff>
    </xdr:to>
    <xdr:sp macro="" textlink="">
      <xdr:nvSpPr>
        <xdr:cNvPr id="79" name="円/楕円 78"/>
        <xdr:cNvSpPr/>
      </xdr:nvSpPr>
      <xdr:spPr bwMode="auto">
        <a:xfrm>
          <a:off x="2857500" y="2850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145574</xdr:rowOff>
    </xdr:from>
    <xdr:ext cx="762000" cy="259045"/>
    <xdr:sp macro="" textlink="">
      <xdr:nvSpPr>
        <xdr:cNvPr id="80" name="テキスト ボックス 79"/>
        <xdr:cNvSpPr txBox="1"/>
      </xdr:nvSpPr>
      <xdr:spPr>
        <a:xfrm>
          <a:off x="2527300" y="293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15998</xdr:rowOff>
    </xdr:from>
    <xdr:to>
      <xdr:col>4</xdr:col>
      <xdr:colOff>1117600</xdr:colOff>
      <xdr:row>38</xdr:row>
      <xdr:rowOff>109888</xdr:rowOff>
    </xdr:to>
    <xdr:cxnSp macro="">
      <xdr:nvCxnSpPr>
        <xdr:cNvPr id="116" name="直線コネクタ 115"/>
        <xdr:cNvCxnSpPr/>
      </xdr:nvCxnSpPr>
      <xdr:spPr bwMode="auto">
        <a:xfrm>
          <a:off x="5003800" y="7483598"/>
          <a:ext cx="647700" cy="9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15998</xdr:rowOff>
    </xdr:from>
    <xdr:to>
      <xdr:col>4</xdr:col>
      <xdr:colOff>469900</xdr:colOff>
      <xdr:row>38</xdr:row>
      <xdr:rowOff>94049</xdr:rowOff>
    </xdr:to>
    <xdr:cxnSp macro="">
      <xdr:nvCxnSpPr>
        <xdr:cNvPr id="119" name="直線コネクタ 118"/>
        <xdr:cNvCxnSpPr/>
      </xdr:nvCxnSpPr>
      <xdr:spPr bwMode="auto">
        <a:xfrm flipV="1">
          <a:off x="4305300" y="7483598"/>
          <a:ext cx="698500" cy="7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12635</xdr:rowOff>
    </xdr:from>
    <xdr:to>
      <xdr:col>3</xdr:col>
      <xdr:colOff>904875</xdr:colOff>
      <xdr:row>38</xdr:row>
      <xdr:rowOff>94049</xdr:rowOff>
    </xdr:to>
    <xdr:cxnSp macro="">
      <xdr:nvCxnSpPr>
        <xdr:cNvPr id="122" name="直線コネクタ 121"/>
        <xdr:cNvCxnSpPr/>
      </xdr:nvCxnSpPr>
      <xdr:spPr bwMode="auto">
        <a:xfrm>
          <a:off x="3606800" y="7480235"/>
          <a:ext cx="698500" cy="8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291200</xdr:rowOff>
    </xdr:from>
    <xdr:to>
      <xdr:col>3</xdr:col>
      <xdr:colOff>206375</xdr:colOff>
      <xdr:row>38</xdr:row>
      <xdr:rowOff>12635</xdr:rowOff>
    </xdr:to>
    <xdr:cxnSp macro="">
      <xdr:nvCxnSpPr>
        <xdr:cNvPr id="125" name="直線コネクタ 124"/>
        <xdr:cNvCxnSpPr/>
      </xdr:nvCxnSpPr>
      <xdr:spPr bwMode="auto">
        <a:xfrm>
          <a:off x="2908300" y="7415900"/>
          <a:ext cx="698500" cy="64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33574</xdr:rowOff>
    </xdr:from>
    <xdr:ext cx="762000" cy="259045"/>
    <xdr:sp macro="" textlink="">
      <xdr:nvSpPr>
        <xdr:cNvPr id="127" name="テキスト ボックス 126"/>
        <xdr:cNvSpPr txBox="1"/>
      </xdr:nvSpPr>
      <xdr:spPr>
        <a:xfrm>
          <a:off x="3225800" y="698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12902</xdr:rowOff>
    </xdr:from>
    <xdr:ext cx="762000" cy="259045"/>
    <xdr:sp macro="" textlink="">
      <xdr:nvSpPr>
        <xdr:cNvPr id="129" name="テキスト ボックス 128"/>
        <xdr:cNvSpPr txBox="1"/>
      </xdr:nvSpPr>
      <xdr:spPr>
        <a:xfrm>
          <a:off x="2527300" y="69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38</xdr:row>
      <xdr:rowOff>59088</xdr:rowOff>
    </xdr:from>
    <xdr:to>
      <xdr:col>5</xdr:col>
      <xdr:colOff>34925</xdr:colOff>
      <xdr:row>38</xdr:row>
      <xdr:rowOff>160688</xdr:rowOff>
    </xdr:to>
    <xdr:sp macro="" textlink="">
      <xdr:nvSpPr>
        <xdr:cNvPr id="135" name="円/楕円 134"/>
        <xdr:cNvSpPr/>
      </xdr:nvSpPr>
      <xdr:spPr bwMode="auto">
        <a:xfrm>
          <a:off x="5600700" y="7526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310565</xdr:rowOff>
    </xdr:from>
    <xdr:ext cx="762000" cy="259045"/>
    <xdr:sp macro="" textlink="">
      <xdr:nvSpPr>
        <xdr:cNvPr id="136" name="人口1人当たり決算額の推移該当値テキスト445"/>
        <xdr:cNvSpPr txBox="1"/>
      </xdr:nvSpPr>
      <xdr:spPr>
        <a:xfrm>
          <a:off x="5740400" y="74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308098</xdr:rowOff>
    </xdr:from>
    <xdr:to>
      <xdr:col>4</xdr:col>
      <xdr:colOff>520700</xdr:colOff>
      <xdr:row>38</xdr:row>
      <xdr:rowOff>66798</xdr:rowOff>
    </xdr:to>
    <xdr:sp macro="" textlink="">
      <xdr:nvSpPr>
        <xdr:cNvPr id="137" name="円/楕円 136"/>
        <xdr:cNvSpPr/>
      </xdr:nvSpPr>
      <xdr:spPr bwMode="auto">
        <a:xfrm>
          <a:off x="4953000" y="743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51575</xdr:rowOff>
    </xdr:from>
    <xdr:ext cx="736600" cy="259045"/>
    <xdr:sp macro="" textlink="">
      <xdr:nvSpPr>
        <xdr:cNvPr id="138" name="テキスト ボックス 137"/>
        <xdr:cNvSpPr txBox="1"/>
      </xdr:nvSpPr>
      <xdr:spPr>
        <a:xfrm>
          <a:off x="4622800" y="7519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43249</xdr:rowOff>
    </xdr:from>
    <xdr:to>
      <xdr:col>3</xdr:col>
      <xdr:colOff>955675</xdr:colOff>
      <xdr:row>38</xdr:row>
      <xdr:rowOff>144849</xdr:rowOff>
    </xdr:to>
    <xdr:sp macro="" textlink="">
      <xdr:nvSpPr>
        <xdr:cNvPr id="139" name="円/楕円 138"/>
        <xdr:cNvSpPr/>
      </xdr:nvSpPr>
      <xdr:spPr bwMode="auto">
        <a:xfrm>
          <a:off x="4254500" y="7510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129626</xdr:rowOff>
    </xdr:from>
    <xdr:ext cx="762000" cy="259045"/>
    <xdr:sp macro="" textlink="">
      <xdr:nvSpPr>
        <xdr:cNvPr id="140" name="テキスト ボックス 139"/>
        <xdr:cNvSpPr txBox="1"/>
      </xdr:nvSpPr>
      <xdr:spPr>
        <a:xfrm>
          <a:off x="3924300" y="759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304735</xdr:rowOff>
    </xdr:from>
    <xdr:to>
      <xdr:col>3</xdr:col>
      <xdr:colOff>257175</xdr:colOff>
      <xdr:row>38</xdr:row>
      <xdr:rowOff>63435</xdr:rowOff>
    </xdr:to>
    <xdr:sp macro="" textlink="">
      <xdr:nvSpPr>
        <xdr:cNvPr id="141" name="円/楕円 140"/>
        <xdr:cNvSpPr/>
      </xdr:nvSpPr>
      <xdr:spPr bwMode="auto">
        <a:xfrm>
          <a:off x="3556000" y="742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48212</xdr:rowOff>
    </xdr:from>
    <xdr:ext cx="762000" cy="259045"/>
    <xdr:sp macro="" textlink="">
      <xdr:nvSpPr>
        <xdr:cNvPr id="142" name="テキスト ボックス 141"/>
        <xdr:cNvSpPr txBox="1"/>
      </xdr:nvSpPr>
      <xdr:spPr>
        <a:xfrm>
          <a:off x="3225800" y="751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240400</xdr:rowOff>
    </xdr:from>
    <xdr:to>
      <xdr:col>2</xdr:col>
      <xdr:colOff>692150</xdr:colOff>
      <xdr:row>37</xdr:row>
      <xdr:rowOff>342000</xdr:rowOff>
    </xdr:to>
    <xdr:sp macro="" textlink="">
      <xdr:nvSpPr>
        <xdr:cNvPr id="143" name="円/楕円 142"/>
        <xdr:cNvSpPr/>
      </xdr:nvSpPr>
      <xdr:spPr bwMode="auto">
        <a:xfrm>
          <a:off x="2857500" y="7365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326777</xdr:rowOff>
    </xdr:from>
    <xdr:ext cx="762000" cy="259045"/>
    <xdr:sp macro="" textlink="">
      <xdr:nvSpPr>
        <xdr:cNvPr id="144" name="テキスト ボックス 143"/>
        <xdr:cNvSpPr txBox="1"/>
      </xdr:nvSpPr>
      <xdr:spPr>
        <a:xfrm>
          <a:off x="2527300" y="74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財政調整基金残高の標準財政規模に対する割合は</a:t>
          </a:r>
          <a:r>
            <a:rPr kumimoji="1" lang="en-US" altLang="ja-JP" sz="1200">
              <a:solidFill>
                <a:sysClr val="windowText" lastClr="000000"/>
              </a:solidFill>
              <a:latin typeface="ＭＳ ゴシック" pitchFamily="49" charset="-128"/>
              <a:ea typeface="ＭＳ ゴシック" pitchFamily="49" charset="-128"/>
            </a:rPr>
            <a:t>7</a:t>
          </a:r>
          <a:r>
            <a:rPr kumimoji="1" lang="ja-JP" altLang="en-US" sz="1200">
              <a:solidFill>
                <a:sysClr val="windowText" lastClr="000000"/>
              </a:solidFill>
              <a:latin typeface="ＭＳ ゴシック" pitchFamily="49" charset="-128"/>
              <a:ea typeface="ＭＳ ゴシック" pitchFamily="49" charset="-128"/>
            </a:rPr>
            <a:t>％台に回復した。年度内に予定していた事業がほぼ着実に進んだ中で、市税及び財産収入等の増により、基金残高が</a:t>
          </a:r>
          <a:r>
            <a:rPr kumimoji="1" lang="en-US" altLang="ja-JP" sz="1200">
              <a:solidFill>
                <a:sysClr val="windowText" lastClr="000000"/>
              </a:solidFill>
              <a:latin typeface="ＭＳ ゴシック" pitchFamily="49" charset="-128"/>
              <a:ea typeface="ＭＳ ゴシック" pitchFamily="49" charset="-128"/>
            </a:rPr>
            <a:t>18</a:t>
          </a:r>
          <a:r>
            <a:rPr kumimoji="1" lang="ja-JP" altLang="en-US" sz="1200">
              <a:solidFill>
                <a:sysClr val="windowText" lastClr="000000"/>
              </a:solidFill>
              <a:latin typeface="ＭＳ ゴシック" pitchFamily="49" charset="-128"/>
              <a:ea typeface="ＭＳ ゴシック" pitchFamily="49" charset="-128"/>
            </a:rPr>
            <a:t>億円台まで回復できたことが要因である。今後も標準財政規模の</a:t>
          </a: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％を目標に積み増しを図っていく。</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実質収支額の標準財政規模に対する割合は</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％台となった。繰越金の増が主な要因であるが、この値は</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％が適当と言われているのでほぼ、健全な財政運営ができたものと考える。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実質単年度収支の標準財政規模に対する割合は</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年ぶりに黒字となった。財政調整基金への積み増しが大きな要因である。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年度は連結するすべての会計で赤字額は生じなかった。</a:t>
          </a:r>
          <a:endParaRPr lang="ja-JP" altLang="ja-JP" sz="1300">
            <a:effectLst/>
          </a:endParaRPr>
        </a:p>
        <a:p>
          <a:pPr rtl="0"/>
          <a:r>
            <a:rPr lang="ja-JP" altLang="ja-JP" sz="1300" b="0" i="0" baseline="0">
              <a:solidFill>
                <a:schemeClr val="dk1"/>
              </a:solidFill>
              <a:effectLst/>
              <a:latin typeface="+mn-lt"/>
              <a:ea typeface="+mn-ea"/>
              <a:cs typeface="+mn-cs"/>
            </a:rPr>
            <a:t>各会計とも黒字が増に転じており概ね良好な決算となっている。</a:t>
          </a:r>
          <a:endParaRPr lang="ja-JP" altLang="ja-JP" sz="1300">
            <a:effectLst/>
          </a:endParaRPr>
        </a:p>
        <a:p>
          <a:pPr rtl="0"/>
          <a:r>
            <a:rPr lang="ja-JP" altLang="ja-JP" sz="1300" b="0" i="0" baseline="0">
              <a:solidFill>
                <a:schemeClr val="dk1"/>
              </a:solidFill>
              <a:effectLst/>
              <a:latin typeface="+mn-lt"/>
              <a:ea typeface="+mn-ea"/>
              <a:cs typeface="+mn-cs"/>
            </a:rPr>
            <a:t>　結果として、前年度と比較して</a:t>
          </a:r>
          <a:r>
            <a:rPr lang="en-US" altLang="ja-JP" sz="1300" b="0" i="0" baseline="0">
              <a:solidFill>
                <a:schemeClr val="dk1"/>
              </a:solidFill>
              <a:effectLst/>
              <a:latin typeface="+mn-lt"/>
              <a:ea typeface="+mn-ea"/>
              <a:cs typeface="+mn-cs"/>
            </a:rPr>
            <a:t>0.97</a:t>
          </a:r>
          <a:r>
            <a:rPr lang="ja-JP" altLang="ja-JP" sz="1300" b="0" i="0" baseline="0">
              <a:solidFill>
                <a:schemeClr val="dk1"/>
              </a:solidFill>
              <a:effectLst/>
              <a:latin typeface="+mn-lt"/>
              <a:ea typeface="+mn-ea"/>
              <a:cs typeface="+mn-cs"/>
            </a:rPr>
            <a:t>ポイント改善している。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公債費・準公債費の合計は前年度と比較して</a:t>
          </a:r>
          <a:r>
            <a:rPr lang="ja-JP" altLang="en-US" sz="1100">
              <a:solidFill>
                <a:schemeClr val="dk1"/>
              </a:solidFill>
              <a:effectLst/>
              <a:latin typeface="+mn-lt"/>
              <a:ea typeface="+mn-ea"/>
              <a:cs typeface="+mn-cs"/>
            </a:rPr>
            <a:t>減少している</a:t>
          </a:r>
          <a:r>
            <a:rPr lang="ja-JP" altLang="ja-JP" sz="1100">
              <a:solidFill>
                <a:schemeClr val="dk1"/>
              </a:solidFill>
              <a:effectLst/>
              <a:latin typeface="+mn-lt"/>
              <a:ea typeface="+mn-ea"/>
              <a:cs typeface="+mn-cs"/>
            </a:rPr>
            <a:t>。算入公債費の額</a:t>
          </a:r>
          <a:r>
            <a:rPr lang="ja-JP" altLang="en-US" sz="1100">
              <a:solidFill>
                <a:schemeClr val="dk1"/>
              </a:solidFill>
              <a:effectLst/>
              <a:latin typeface="+mn-lt"/>
              <a:ea typeface="+mn-ea"/>
              <a:cs typeface="+mn-cs"/>
            </a:rPr>
            <a:t>が大幅に</a:t>
          </a:r>
          <a:r>
            <a:rPr lang="ja-JP" altLang="ja-JP" sz="1100">
              <a:solidFill>
                <a:schemeClr val="dk1"/>
              </a:solidFill>
              <a:effectLst/>
              <a:latin typeface="+mn-lt"/>
              <a:ea typeface="+mn-ea"/>
              <a:cs typeface="+mn-cs"/>
            </a:rPr>
            <a:t>減じ、分子は前年度と比較して</a:t>
          </a:r>
          <a:r>
            <a:rPr lang="ja-JP" altLang="en-US" sz="1100">
              <a:solidFill>
                <a:schemeClr val="dk1"/>
              </a:solidFill>
              <a:effectLst/>
              <a:latin typeface="+mn-lt"/>
              <a:ea typeface="+mn-ea"/>
              <a:cs typeface="+mn-cs"/>
            </a:rPr>
            <a:t>約△４３０</a:t>
          </a:r>
          <a:r>
            <a:rPr lang="ja-JP" altLang="ja-JP" sz="1100">
              <a:solidFill>
                <a:schemeClr val="dk1"/>
              </a:solidFill>
              <a:effectLst/>
              <a:latin typeface="+mn-lt"/>
              <a:ea typeface="+mn-ea"/>
              <a:cs typeface="+mn-cs"/>
            </a:rPr>
            <a:t>百万円となった。これは公営企業債の元利償還金に対する繰入金</a:t>
          </a:r>
          <a:r>
            <a:rPr lang="ja-JP" altLang="en-US" sz="1100">
              <a:solidFill>
                <a:schemeClr val="dk1"/>
              </a:solidFill>
              <a:effectLst/>
              <a:latin typeface="+mn-lt"/>
              <a:ea typeface="+mn-ea"/>
              <a:cs typeface="+mn-cs"/>
            </a:rPr>
            <a:t>と組合等が起こした地方債の元利償還金に対する負担金等 が減額</a:t>
          </a:r>
          <a:r>
            <a:rPr lang="ja-JP" altLang="ja-JP" sz="1100">
              <a:solidFill>
                <a:schemeClr val="dk1"/>
              </a:solidFill>
              <a:effectLst/>
              <a:latin typeface="+mn-lt"/>
              <a:ea typeface="+mn-ea"/>
              <a:cs typeface="+mn-cs"/>
            </a:rPr>
            <a:t>に転じたためである。</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a:t> </a:t>
          </a:r>
          <a:r>
            <a:rPr lang="ja-JP" altLang="ja-JP" sz="1100">
              <a:solidFill>
                <a:schemeClr val="dk1"/>
              </a:solidFill>
              <a:effectLst/>
              <a:latin typeface="+mn-lt"/>
              <a:ea typeface="+mn-ea"/>
              <a:cs typeface="+mn-cs"/>
            </a:rPr>
            <a:t>しかし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市債発行額は、ここ数年は増加傾向を示している事から、公債費負担の適正化については今後も留意していく必要がある。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将来負担額は前年度と比較して約</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億円減じている。これは地方債残高は増額したものの、公営企業や一組等に対する負担見込額が減いているためである。一方では充当可能財源は増額している事から、結果として比率は前年度と比較して</a:t>
          </a:r>
          <a:r>
            <a:rPr lang="en-US" altLang="ja-JP" sz="1300" b="0" i="0" baseline="0">
              <a:solidFill>
                <a:schemeClr val="dk1"/>
              </a:solidFill>
              <a:effectLst/>
              <a:latin typeface="+mn-lt"/>
              <a:ea typeface="+mn-ea"/>
              <a:cs typeface="+mn-cs"/>
            </a:rPr>
            <a:t>10.6</a:t>
          </a:r>
          <a:r>
            <a:rPr lang="ja-JP" altLang="ja-JP" sz="1300" b="0" i="0" baseline="0">
              <a:solidFill>
                <a:schemeClr val="dk1"/>
              </a:solidFill>
              <a:effectLst/>
              <a:latin typeface="+mn-lt"/>
              <a:ea typeface="+mn-ea"/>
              <a:cs typeface="+mn-cs"/>
            </a:rPr>
            <a:t>ポイント改善している。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40766639</v>
      </c>
      <c r="BO4" s="379"/>
      <c r="BP4" s="379"/>
      <c r="BQ4" s="379"/>
      <c r="BR4" s="379"/>
      <c r="BS4" s="379"/>
      <c r="BT4" s="379"/>
      <c r="BU4" s="380"/>
      <c r="BV4" s="378">
        <v>40098688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5.5</v>
      </c>
      <c r="CU4" s="554"/>
      <c r="CV4" s="554"/>
      <c r="CW4" s="554"/>
      <c r="CX4" s="554"/>
      <c r="CY4" s="554"/>
      <c r="CZ4" s="554"/>
      <c r="DA4" s="555"/>
      <c r="DB4" s="553">
        <v>4.2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39168112</v>
      </c>
      <c r="BO5" s="384"/>
      <c r="BP5" s="384"/>
      <c r="BQ5" s="384"/>
      <c r="BR5" s="384"/>
      <c r="BS5" s="384"/>
      <c r="BT5" s="384"/>
      <c r="BU5" s="385"/>
      <c r="BV5" s="383">
        <v>38712195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v>
      </c>
      <c r="CU5" s="354"/>
      <c r="CV5" s="354"/>
      <c r="CW5" s="354"/>
      <c r="CX5" s="354"/>
      <c r="CY5" s="354"/>
      <c r="CZ5" s="354"/>
      <c r="DA5" s="355"/>
      <c r="DB5" s="353">
        <v>91.4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1598527</v>
      </c>
      <c r="BO6" s="384"/>
      <c r="BP6" s="384"/>
      <c r="BQ6" s="384"/>
      <c r="BR6" s="384"/>
      <c r="BS6" s="384"/>
      <c r="BT6" s="384"/>
      <c r="BU6" s="385"/>
      <c r="BV6" s="383">
        <v>1386493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97.9</v>
      </c>
      <c r="CU6" s="528"/>
      <c r="CV6" s="528"/>
      <c r="CW6" s="528"/>
      <c r="CX6" s="528"/>
      <c r="CY6" s="528"/>
      <c r="CZ6" s="528"/>
      <c r="DA6" s="529"/>
      <c r="DB6" s="527">
        <v>98.9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234148</v>
      </c>
      <c r="BO7" s="384"/>
      <c r="BP7" s="384"/>
      <c r="BQ7" s="384"/>
      <c r="BR7" s="384"/>
      <c r="BS7" s="384"/>
      <c r="BT7" s="384"/>
      <c r="BU7" s="385"/>
      <c r="BV7" s="383">
        <v>332575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25008067</v>
      </c>
      <c r="CU7" s="384"/>
      <c r="CV7" s="384"/>
      <c r="CW7" s="384"/>
      <c r="CX7" s="384"/>
      <c r="CY7" s="384"/>
      <c r="CZ7" s="384"/>
      <c r="DA7" s="385"/>
      <c r="DB7" s="383">
        <v>24870192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1364379</v>
      </c>
      <c r="BO8" s="384"/>
      <c r="BP8" s="384"/>
      <c r="BQ8" s="384"/>
      <c r="BR8" s="384"/>
      <c r="BS8" s="384"/>
      <c r="BT8" s="384"/>
      <c r="BU8" s="385"/>
      <c r="BV8" s="383">
        <v>1053918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0.92</v>
      </c>
      <c r="CU8" s="491"/>
      <c r="CV8" s="491"/>
      <c r="CW8" s="491"/>
      <c r="CX8" s="491"/>
      <c r="CY8" s="491"/>
      <c r="CZ8" s="491"/>
      <c r="DA8" s="492"/>
      <c r="DB8" s="490">
        <v>0.92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149872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310461</v>
      </c>
      <c r="BO9" s="384"/>
      <c r="BP9" s="384"/>
      <c r="BQ9" s="384"/>
      <c r="BR9" s="384"/>
      <c r="BS9" s="384"/>
      <c r="BT9" s="384"/>
      <c r="BU9" s="385"/>
      <c r="BV9" s="383">
        <v>261815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9.6999999999999993</v>
      </c>
      <c r="CU9" s="354"/>
      <c r="CV9" s="354"/>
      <c r="CW9" s="354"/>
      <c r="CX9" s="354"/>
      <c r="CY9" s="354"/>
      <c r="CZ9" s="354"/>
      <c r="DA9" s="355"/>
      <c r="DB9" s="353">
        <v>10.4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148576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923788</v>
      </c>
      <c r="BO10" s="384"/>
      <c r="BP10" s="384"/>
      <c r="BQ10" s="384"/>
      <c r="BR10" s="384"/>
      <c r="BS10" s="384"/>
      <c r="BT10" s="384"/>
      <c r="BU10" s="385"/>
      <c r="BV10" s="383">
        <v>2000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150216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933970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148753</v>
      </c>
      <c r="S13" s="483"/>
      <c r="T13" s="483"/>
      <c r="U13" s="483"/>
      <c r="V13" s="484"/>
      <c r="W13" s="470" t="s">
        <v>123</v>
      </c>
      <c r="X13" s="396"/>
      <c r="Y13" s="396"/>
      <c r="Z13" s="396"/>
      <c r="AA13" s="396"/>
      <c r="AB13" s="397"/>
      <c r="AC13" s="359">
        <v>632</v>
      </c>
      <c r="AD13" s="360"/>
      <c r="AE13" s="360"/>
      <c r="AF13" s="360"/>
      <c r="AG13" s="361"/>
      <c r="AH13" s="359">
        <v>865</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1234249</v>
      </c>
      <c r="BO13" s="384"/>
      <c r="BP13" s="384"/>
      <c r="BQ13" s="384"/>
      <c r="BR13" s="384"/>
      <c r="BS13" s="384"/>
      <c r="BT13" s="384"/>
      <c r="BU13" s="385"/>
      <c r="BV13" s="383">
        <v>-670155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v>
      </c>
      <c r="CU13" s="354"/>
      <c r="CV13" s="354"/>
      <c r="CW13" s="354"/>
      <c r="CX13" s="354"/>
      <c r="CY13" s="354"/>
      <c r="CZ13" s="354"/>
      <c r="DA13" s="355"/>
      <c r="DB13" s="353">
        <v>2.1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150077</v>
      </c>
      <c r="S14" s="483"/>
      <c r="T14" s="483"/>
      <c r="U14" s="483"/>
      <c r="V14" s="484"/>
      <c r="W14" s="485"/>
      <c r="X14" s="399"/>
      <c r="Y14" s="399"/>
      <c r="Z14" s="399"/>
      <c r="AA14" s="399"/>
      <c r="AB14" s="400"/>
      <c r="AC14" s="475">
        <v>0.9</v>
      </c>
      <c r="AD14" s="476"/>
      <c r="AE14" s="476"/>
      <c r="AF14" s="476"/>
      <c r="AG14" s="477"/>
      <c r="AH14" s="475">
        <v>1.2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9.1999999999999993</v>
      </c>
      <c r="CU14" s="454"/>
      <c r="CV14" s="454"/>
      <c r="CW14" s="454"/>
      <c r="CX14" s="454"/>
      <c r="CY14" s="454"/>
      <c r="CZ14" s="454"/>
      <c r="DA14" s="455"/>
      <c r="DB14" s="486">
        <v>19.8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148630</v>
      </c>
      <c r="S15" s="483"/>
      <c r="T15" s="483"/>
      <c r="U15" s="483"/>
      <c r="V15" s="484"/>
      <c r="W15" s="470" t="s">
        <v>130</v>
      </c>
      <c r="X15" s="396"/>
      <c r="Y15" s="396"/>
      <c r="Z15" s="396"/>
      <c r="AA15" s="396"/>
      <c r="AB15" s="397"/>
      <c r="AC15" s="359">
        <v>18278</v>
      </c>
      <c r="AD15" s="360"/>
      <c r="AE15" s="360"/>
      <c r="AF15" s="360"/>
      <c r="AG15" s="361"/>
      <c r="AH15" s="359">
        <v>20197</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16592760</v>
      </c>
      <c r="BO15" s="379"/>
      <c r="BP15" s="379"/>
      <c r="BQ15" s="379"/>
      <c r="BR15" s="379"/>
      <c r="BS15" s="379"/>
      <c r="BT15" s="379"/>
      <c r="BU15" s="380"/>
      <c r="BV15" s="378">
        <v>16621138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26.9</v>
      </c>
      <c r="AD16" s="476"/>
      <c r="AE16" s="476"/>
      <c r="AF16" s="476"/>
      <c r="AG16" s="477"/>
      <c r="AH16" s="475">
        <v>27.6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18073227</v>
      </c>
      <c r="BO16" s="384"/>
      <c r="BP16" s="384"/>
      <c r="BQ16" s="384"/>
      <c r="BR16" s="384"/>
      <c r="BS16" s="384"/>
      <c r="BT16" s="384"/>
      <c r="BU16" s="385"/>
      <c r="BV16" s="383">
        <v>18078871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48967</v>
      </c>
      <c r="AD17" s="360"/>
      <c r="AE17" s="360"/>
      <c r="AF17" s="360"/>
      <c r="AG17" s="361"/>
      <c r="AH17" s="359">
        <v>51245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21452603</v>
      </c>
      <c r="BO17" s="384"/>
      <c r="BP17" s="384"/>
      <c r="BQ17" s="384"/>
      <c r="BR17" s="384"/>
      <c r="BS17" s="384"/>
      <c r="BT17" s="384"/>
      <c r="BU17" s="385"/>
      <c r="BV17" s="383">
        <v>21485463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44.74</v>
      </c>
      <c r="M18" s="446"/>
      <c r="N18" s="446"/>
      <c r="O18" s="446"/>
      <c r="P18" s="446"/>
      <c r="Q18" s="446"/>
      <c r="R18" s="447"/>
      <c r="S18" s="447"/>
      <c r="T18" s="447"/>
      <c r="U18" s="447"/>
      <c r="V18" s="448"/>
      <c r="W18" s="462"/>
      <c r="X18" s="463"/>
      <c r="Y18" s="463"/>
      <c r="Z18" s="463"/>
      <c r="AA18" s="463"/>
      <c r="AB18" s="471"/>
      <c r="AC18" s="347">
        <v>72.099999999999994</v>
      </c>
      <c r="AD18" s="348"/>
      <c r="AE18" s="348"/>
      <c r="AF18" s="348"/>
      <c r="AG18" s="449"/>
      <c r="AH18" s="347">
        <v>70</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22991234</v>
      </c>
      <c r="BO18" s="384"/>
      <c r="BP18" s="384"/>
      <c r="BQ18" s="384"/>
      <c r="BR18" s="384"/>
      <c r="BS18" s="384"/>
      <c r="BT18" s="384"/>
      <c r="BU18" s="385"/>
      <c r="BV18" s="383">
        <v>23019428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3350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29276373</v>
      </c>
      <c r="BO19" s="384"/>
      <c r="BP19" s="384"/>
      <c r="BQ19" s="384"/>
      <c r="BR19" s="384"/>
      <c r="BS19" s="384"/>
      <c r="BT19" s="384"/>
      <c r="BU19" s="385"/>
      <c r="BV19" s="383">
        <v>28904086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56843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32003250</v>
      </c>
      <c r="BO23" s="384"/>
      <c r="BP23" s="384"/>
      <c r="BQ23" s="384"/>
      <c r="BR23" s="384"/>
      <c r="BS23" s="384"/>
      <c r="BT23" s="384"/>
      <c r="BU23" s="385"/>
      <c r="BV23" s="383">
        <v>30726252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4655</v>
      </c>
      <c r="R24" s="360"/>
      <c r="S24" s="360"/>
      <c r="T24" s="360"/>
      <c r="U24" s="360"/>
      <c r="V24" s="361"/>
      <c r="W24" s="425"/>
      <c r="X24" s="416"/>
      <c r="Y24" s="417"/>
      <c r="Z24" s="356" t="s">
        <v>153</v>
      </c>
      <c r="AA24" s="357"/>
      <c r="AB24" s="357"/>
      <c r="AC24" s="357"/>
      <c r="AD24" s="357"/>
      <c r="AE24" s="357"/>
      <c r="AF24" s="357"/>
      <c r="AG24" s="358"/>
      <c r="AH24" s="359">
        <v>733</v>
      </c>
      <c r="AI24" s="360"/>
      <c r="AJ24" s="360"/>
      <c r="AK24" s="360"/>
      <c r="AL24" s="361"/>
      <c r="AM24" s="359">
        <v>2450419</v>
      </c>
      <c r="AN24" s="360"/>
      <c r="AO24" s="360"/>
      <c r="AP24" s="360"/>
      <c r="AQ24" s="360"/>
      <c r="AR24" s="361"/>
      <c r="AS24" s="359">
        <v>3343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27845249</v>
      </c>
      <c r="BO24" s="384"/>
      <c r="BP24" s="384"/>
      <c r="BQ24" s="384"/>
      <c r="BR24" s="384"/>
      <c r="BS24" s="384"/>
      <c r="BT24" s="384"/>
      <c r="BU24" s="385"/>
      <c r="BV24" s="383">
        <v>26805294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5481</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3243507</v>
      </c>
      <c r="BO25" s="379"/>
      <c r="BP25" s="379"/>
      <c r="BQ25" s="379"/>
      <c r="BR25" s="379"/>
      <c r="BS25" s="379"/>
      <c r="BT25" s="379"/>
      <c r="BU25" s="380"/>
      <c r="BV25" s="378">
        <v>1188926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6480</v>
      </c>
      <c r="R26" s="360"/>
      <c r="S26" s="360"/>
      <c r="T26" s="360"/>
      <c r="U26" s="360"/>
      <c r="V26" s="361"/>
      <c r="W26" s="425"/>
      <c r="X26" s="416"/>
      <c r="Y26" s="417"/>
      <c r="Z26" s="356" t="s">
        <v>159</v>
      </c>
      <c r="AA26" s="436"/>
      <c r="AB26" s="436"/>
      <c r="AC26" s="436"/>
      <c r="AD26" s="436"/>
      <c r="AE26" s="436"/>
      <c r="AF26" s="436"/>
      <c r="AG26" s="437"/>
      <c r="AH26" s="359">
        <v>75</v>
      </c>
      <c r="AI26" s="360"/>
      <c r="AJ26" s="360"/>
      <c r="AK26" s="360"/>
      <c r="AL26" s="361"/>
      <c r="AM26" s="359">
        <v>220800</v>
      </c>
      <c r="AN26" s="360"/>
      <c r="AO26" s="360"/>
      <c r="AP26" s="360"/>
      <c r="AQ26" s="360"/>
      <c r="AR26" s="361"/>
      <c r="AS26" s="359">
        <v>2944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70000</v>
      </c>
      <c r="BO26" s="384"/>
      <c r="BP26" s="384"/>
      <c r="BQ26" s="384"/>
      <c r="BR26" s="384"/>
      <c r="BS26" s="384"/>
      <c r="BT26" s="384"/>
      <c r="BU26" s="385"/>
      <c r="BV26" s="383">
        <v>60000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4930</v>
      </c>
      <c r="R27" s="360"/>
      <c r="S27" s="360"/>
      <c r="T27" s="360"/>
      <c r="U27" s="360"/>
      <c r="V27" s="361"/>
      <c r="W27" s="425"/>
      <c r="X27" s="416"/>
      <c r="Y27" s="417"/>
      <c r="Z27" s="356" t="s">
        <v>162</v>
      </c>
      <c r="AA27" s="357"/>
      <c r="AB27" s="357"/>
      <c r="AC27" s="357"/>
      <c r="AD27" s="357"/>
      <c r="AE27" s="357"/>
      <c r="AF27" s="357"/>
      <c r="AG27" s="358"/>
      <c r="AH27" s="359">
        <v>23</v>
      </c>
      <c r="AI27" s="360"/>
      <c r="AJ27" s="360"/>
      <c r="AK27" s="360"/>
      <c r="AL27" s="361"/>
      <c r="AM27" s="359">
        <v>90034</v>
      </c>
      <c r="AN27" s="360"/>
      <c r="AO27" s="360"/>
      <c r="AP27" s="360"/>
      <c r="AQ27" s="360"/>
      <c r="AR27" s="361"/>
      <c r="AS27" s="359">
        <v>3915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302919</v>
      </c>
      <c r="BO27" s="387"/>
      <c r="BP27" s="387"/>
      <c r="BQ27" s="387"/>
      <c r="BR27" s="387"/>
      <c r="BS27" s="387"/>
      <c r="BT27" s="387"/>
      <c r="BU27" s="388"/>
      <c r="BV27" s="386">
        <v>302898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4400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1848367</v>
      </c>
      <c r="BO28" s="379"/>
      <c r="BP28" s="379"/>
      <c r="BQ28" s="379"/>
      <c r="BR28" s="379"/>
      <c r="BS28" s="379"/>
      <c r="BT28" s="379"/>
      <c r="BU28" s="380"/>
      <c r="BV28" s="378">
        <v>924579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20</v>
      </c>
      <c r="M29" s="360"/>
      <c r="N29" s="360"/>
      <c r="O29" s="360"/>
      <c r="P29" s="361"/>
      <c r="Q29" s="359">
        <v>4140</v>
      </c>
      <c r="R29" s="360"/>
      <c r="S29" s="360"/>
      <c r="T29" s="360"/>
      <c r="U29" s="360"/>
      <c r="V29" s="361"/>
      <c r="W29" s="425"/>
      <c r="X29" s="416"/>
      <c r="Y29" s="417"/>
      <c r="Z29" s="356" t="s">
        <v>169</v>
      </c>
      <c r="AA29" s="357"/>
      <c r="AB29" s="357"/>
      <c r="AC29" s="357"/>
      <c r="AD29" s="357"/>
      <c r="AE29" s="357"/>
      <c r="AF29" s="357"/>
      <c r="AG29" s="358"/>
      <c r="AH29" s="359">
        <v>756</v>
      </c>
      <c r="AI29" s="360"/>
      <c r="AJ29" s="360"/>
      <c r="AK29" s="360"/>
      <c r="AL29" s="361"/>
      <c r="AM29" s="359">
        <v>2540453</v>
      </c>
      <c r="AN29" s="360"/>
      <c r="AO29" s="360"/>
      <c r="AP29" s="360"/>
      <c r="AQ29" s="360"/>
      <c r="AR29" s="361"/>
      <c r="AS29" s="359">
        <v>3360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101.8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203018</v>
      </c>
      <c r="BO30" s="387"/>
      <c r="BP30" s="387"/>
      <c r="BQ30" s="387"/>
      <c r="BR30" s="387"/>
      <c r="BS30" s="387"/>
      <c r="BT30" s="387"/>
      <c r="BU30" s="388"/>
      <c r="BV30" s="386">
        <v>226929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入間西部衛生組合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入間都市開発株式会社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武蔵藤沢駅周辺土地区画整理事業特別会計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瑞穂斎場組合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入間市土地開発公社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入間市駅北口土地区画整理事業特別会計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埼玉県後期高齢者医療広域連合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扇台土地区画整理事業特別会計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埼玉県後期高齢者医療広域連合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狭山台土地区画整理事業特別会計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埼玉県市町村総合事務組合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彩の国さいたま人づくり広域連合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埼玉県都市競艇組合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埼玉西部消防組合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2" zoomScaleSheetLayoutView="100" workbookViewId="0">
      <selection activeCell="CO34" sqref="CO34:CP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28749</v>
      </c>
      <c r="J41" s="83">
        <v>29625</v>
      </c>
      <c r="K41" s="83">
        <v>30259</v>
      </c>
      <c r="L41" s="83">
        <v>31220</v>
      </c>
      <c r="M41" s="84">
        <v>32122</v>
      </c>
    </row>
    <row r="42" spans="2:13" ht="27.75" customHeight="1">
      <c r="B42" s="1169"/>
      <c r="C42" s="1170"/>
      <c r="D42" s="85"/>
      <c r="E42" s="1173" t="s">
        <v>26</v>
      </c>
      <c r="F42" s="1173"/>
      <c r="G42" s="1173"/>
      <c r="H42" s="1174"/>
      <c r="I42" s="86">
        <v>203</v>
      </c>
      <c r="J42" s="87">
        <v>333</v>
      </c>
      <c r="K42" s="87">
        <v>395</v>
      </c>
      <c r="L42" s="87">
        <v>359</v>
      </c>
      <c r="M42" s="88">
        <v>177</v>
      </c>
    </row>
    <row r="43" spans="2:13" ht="27.75" customHeight="1">
      <c r="B43" s="1169"/>
      <c r="C43" s="1170"/>
      <c r="D43" s="85"/>
      <c r="E43" s="1173" t="s">
        <v>27</v>
      </c>
      <c r="F43" s="1173"/>
      <c r="G43" s="1173"/>
      <c r="H43" s="1174"/>
      <c r="I43" s="86">
        <v>6389</v>
      </c>
      <c r="J43" s="87">
        <v>5581</v>
      </c>
      <c r="K43" s="87">
        <v>4223</v>
      </c>
      <c r="L43" s="87">
        <v>3636</v>
      </c>
      <c r="M43" s="88">
        <v>3037</v>
      </c>
    </row>
    <row r="44" spans="2:13" ht="27.75" customHeight="1">
      <c r="B44" s="1169"/>
      <c r="C44" s="1170"/>
      <c r="D44" s="85"/>
      <c r="E44" s="1173" t="s">
        <v>28</v>
      </c>
      <c r="F44" s="1173"/>
      <c r="G44" s="1173"/>
      <c r="H44" s="1174"/>
      <c r="I44" s="86">
        <v>921</v>
      </c>
      <c r="J44" s="87">
        <v>739</v>
      </c>
      <c r="K44" s="87">
        <v>565</v>
      </c>
      <c r="L44" s="87">
        <v>453</v>
      </c>
      <c r="M44" s="88">
        <v>685</v>
      </c>
    </row>
    <row r="45" spans="2:13" ht="27.75" customHeight="1">
      <c r="B45" s="1169"/>
      <c r="C45" s="1170"/>
      <c r="D45" s="85"/>
      <c r="E45" s="1173" t="s">
        <v>29</v>
      </c>
      <c r="F45" s="1173"/>
      <c r="G45" s="1173"/>
      <c r="H45" s="1174"/>
      <c r="I45" s="86">
        <v>8904</v>
      </c>
      <c r="J45" s="87">
        <v>8599</v>
      </c>
      <c r="K45" s="87">
        <v>8280</v>
      </c>
      <c r="L45" s="87">
        <v>6081</v>
      </c>
      <c r="M45" s="88">
        <v>5600</v>
      </c>
    </row>
    <row r="46" spans="2:13" ht="27.75" customHeight="1">
      <c r="B46" s="1169"/>
      <c r="C46" s="1170"/>
      <c r="D46" s="85"/>
      <c r="E46" s="1173" t="s">
        <v>30</v>
      </c>
      <c r="F46" s="1173"/>
      <c r="G46" s="1173"/>
      <c r="H46" s="1174"/>
      <c r="I46" s="86">
        <v>132</v>
      </c>
      <c r="J46" s="87">
        <v>107</v>
      </c>
      <c r="K46" s="87">
        <v>92</v>
      </c>
      <c r="L46" s="87">
        <v>76</v>
      </c>
      <c r="M46" s="88">
        <v>59</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1711</v>
      </c>
      <c r="J49" s="87">
        <v>2556</v>
      </c>
      <c r="K49" s="87">
        <v>2520</v>
      </c>
      <c r="L49" s="87">
        <v>1519</v>
      </c>
      <c r="M49" s="88">
        <v>2494</v>
      </c>
    </row>
    <row r="50" spans="2:13" ht="27.75" customHeight="1">
      <c r="B50" s="1169"/>
      <c r="C50" s="1170"/>
      <c r="D50" s="85"/>
      <c r="E50" s="1173" t="s">
        <v>35</v>
      </c>
      <c r="F50" s="1173"/>
      <c r="G50" s="1173"/>
      <c r="H50" s="1174"/>
      <c r="I50" s="86">
        <v>6099</v>
      </c>
      <c r="J50" s="87">
        <v>6164</v>
      </c>
      <c r="K50" s="87">
        <v>7409</v>
      </c>
      <c r="L50" s="87">
        <v>7422</v>
      </c>
      <c r="M50" s="88">
        <v>7721</v>
      </c>
    </row>
    <row r="51" spans="2:13" ht="27.75" customHeight="1">
      <c r="B51" s="1171"/>
      <c r="C51" s="1172"/>
      <c r="D51" s="85"/>
      <c r="E51" s="1173" t="s">
        <v>36</v>
      </c>
      <c r="F51" s="1173"/>
      <c r="G51" s="1173"/>
      <c r="H51" s="1174"/>
      <c r="I51" s="86">
        <v>27566</v>
      </c>
      <c r="J51" s="87">
        <v>27926</v>
      </c>
      <c r="K51" s="87">
        <v>28117</v>
      </c>
      <c r="L51" s="87">
        <v>28467</v>
      </c>
      <c r="M51" s="88">
        <v>29402</v>
      </c>
    </row>
    <row r="52" spans="2:13" ht="27.75" customHeight="1" thickBot="1">
      <c r="B52" s="1175" t="s">
        <v>37</v>
      </c>
      <c r="C52" s="1176"/>
      <c r="D52" s="90"/>
      <c r="E52" s="1177" t="s">
        <v>38</v>
      </c>
      <c r="F52" s="1177"/>
      <c r="G52" s="1177"/>
      <c r="H52" s="1178"/>
      <c r="I52" s="91">
        <v>9923</v>
      </c>
      <c r="J52" s="92">
        <v>8339</v>
      </c>
      <c r="K52" s="92">
        <v>5767</v>
      </c>
      <c r="L52" s="92">
        <v>4418</v>
      </c>
      <c r="M52" s="93">
        <v>2064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21221</v>
      </c>
      <c r="E3" s="116"/>
      <c r="F3" s="117">
        <v>34366</v>
      </c>
      <c r="G3" s="118"/>
      <c r="H3" s="119"/>
    </row>
    <row r="4" spans="1:8">
      <c r="A4" s="120"/>
      <c r="B4" s="121"/>
      <c r="C4" s="122"/>
      <c r="D4" s="123">
        <v>15891</v>
      </c>
      <c r="E4" s="124"/>
      <c r="F4" s="125">
        <v>19822</v>
      </c>
      <c r="G4" s="126"/>
      <c r="H4" s="127"/>
    </row>
    <row r="5" spans="1:8">
      <c r="A5" s="108" t="s">
        <v>511</v>
      </c>
      <c r="B5" s="113"/>
      <c r="C5" s="114"/>
      <c r="D5" s="115">
        <v>27685</v>
      </c>
      <c r="E5" s="116"/>
      <c r="F5" s="117">
        <v>35965</v>
      </c>
      <c r="G5" s="118"/>
      <c r="H5" s="119"/>
    </row>
    <row r="6" spans="1:8">
      <c r="A6" s="120"/>
      <c r="B6" s="121"/>
      <c r="C6" s="122"/>
      <c r="D6" s="123">
        <v>16023</v>
      </c>
      <c r="E6" s="124"/>
      <c r="F6" s="125">
        <v>20136</v>
      </c>
      <c r="G6" s="126"/>
      <c r="H6" s="127"/>
    </row>
    <row r="7" spans="1:8">
      <c r="A7" s="108" t="s">
        <v>512</v>
      </c>
      <c r="B7" s="113"/>
      <c r="C7" s="114"/>
      <c r="D7" s="115">
        <v>25333</v>
      </c>
      <c r="E7" s="116"/>
      <c r="F7" s="117">
        <v>41433</v>
      </c>
      <c r="G7" s="118"/>
      <c r="H7" s="119"/>
    </row>
    <row r="8" spans="1:8">
      <c r="A8" s="120"/>
      <c r="B8" s="121"/>
      <c r="C8" s="122"/>
      <c r="D8" s="123">
        <v>19082</v>
      </c>
      <c r="E8" s="124"/>
      <c r="F8" s="125">
        <v>22351</v>
      </c>
      <c r="G8" s="126"/>
      <c r="H8" s="127"/>
    </row>
    <row r="9" spans="1:8">
      <c r="A9" s="108" t="s">
        <v>513</v>
      </c>
      <c r="B9" s="113"/>
      <c r="C9" s="114"/>
      <c r="D9" s="115">
        <v>25511</v>
      </c>
      <c r="E9" s="116"/>
      <c r="F9" s="117">
        <v>43493</v>
      </c>
      <c r="G9" s="118"/>
      <c r="H9" s="119"/>
    </row>
    <row r="10" spans="1:8">
      <c r="A10" s="120"/>
      <c r="B10" s="121"/>
      <c r="C10" s="122"/>
      <c r="D10" s="123">
        <v>13831</v>
      </c>
      <c r="E10" s="124"/>
      <c r="F10" s="125">
        <v>23254</v>
      </c>
      <c r="G10" s="126"/>
      <c r="H10" s="127"/>
    </row>
    <row r="11" spans="1:8">
      <c r="A11" s="108" t="s">
        <v>514</v>
      </c>
      <c r="B11" s="113"/>
      <c r="C11" s="114"/>
      <c r="D11" s="115">
        <v>26746</v>
      </c>
      <c r="E11" s="116"/>
      <c r="F11" s="117">
        <v>50840</v>
      </c>
      <c r="G11" s="118"/>
      <c r="H11" s="119"/>
    </row>
    <row r="12" spans="1:8">
      <c r="A12" s="120"/>
      <c r="B12" s="121"/>
      <c r="C12" s="128"/>
      <c r="D12" s="123">
        <v>10901</v>
      </c>
      <c r="E12" s="124"/>
      <c r="F12" s="125">
        <v>25367</v>
      </c>
      <c r="G12" s="126"/>
      <c r="H12" s="127"/>
    </row>
    <row r="13" spans="1:8">
      <c r="A13" s="108"/>
      <c r="B13" s="113"/>
      <c r="C13" s="129"/>
      <c r="D13" s="130">
        <v>25299</v>
      </c>
      <c r="E13" s="131"/>
      <c r="F13" s="132">
        <v>41219</v>
      </c>
      <c r="G13" s="133"/>
      <c r="H13" s="119"/>
    </row>
    <row r="14" spans="1:8">
      <c r="A14" s="120"/>
      <c r="B14" s="121"/>
      <c r="C14" s="122"/>
      <c r="D14" s="123">
        <v>15146</v>
      </c>
      <c r="E14" s="124"/>
      <c r="F14" s="125">
        <v>22186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3.97</v>
      </c>
      <c r="C19" s="134">
        <f>ROUND(VALUE(SUBSTITUTE(実質収支比率等に係る経年分析!G$48,"▲","-")),2)</f>
        <v>3.82</v>
      </c>
      <c r="D19" s="134">
        <f>ROUND(VALUE(SUBSTITUTE(実質収支比率等に係る経年分析!H$48,"▲","-")),2)</f>
        <v>3.17</v>
      </c>
      <c r="E19" s="134">
        <f>ROUND(VALUE(SUBSTITUTE(実質収支比率等に係る経年分析!I$48,"▲","-")),2)</f>
        <v>4.24</v>
      </c>
      <c r="F19" s="134">
        <f>ROUND(VALUE(SUBSTITUTE(実質収支比率等に係る経年分析!J$48,"▲","-")),2)</f>
        <v>5.46</v>
      </c>
    </row>
    <row r="20" spans="1:11">
      <c r="A20" s="134" t="s">
        <v>43</v>
      </c>
      <c r="B20" s="134">
        <f>ROUND(VALUE(SUBSTITUTE(実質収支比率等に係る経年分析!F$47,"▲","-")),2)</f>
        <v>4.03</v>
      </c>
      <c r="C20" s="134">
        <f>ROUND(VALUE(SUBSTITUTE(実質収支比率等に係る経年分析!G$47,"▲","-")),2)</f>
        <v>7.6</v>
      </c>
      <c r="D20" s="134">
        <f>ROUND(VALUE(SUBSTITUTE(実質収支比率等に係る経年分析!H$47,"▲","-")),2)</f>
        <v>7.43</v>
      </c>
      <c r="E20" s="134">
        <f>ROUND(VALUE(SUBSTITUTE(実質収支比率等に係る経年分析!I$47,"▲","-")),2)</f>
        <v>3.72</v>
      </c>
      <c r="F20" s="134">
        <f>ROUND(VALUE(SUBSTITUTE(実質収支比率等に係る経年分析!J$47,"▲","-")),2)</f>
        <v>7.39</v>
      </c>
    </row>
    <row r="21" spans="1:11">
      <c r="A21" s="134" t="s">
        <v>44</v>
      </c>
      <c r="B21" s="134">
        <f>IF(ISNUMBER(VALUE(SUBSTITUTE(実質収支比率等に係る経年分析!F$49,"▲","-"))),ROUND(VALUE(SUBSTITUTE(実質収支比率等に係る経年分析!F$49,"▲","-")),2),NA())</f>
        <v>-7.0000000000000007E-2</v>
      </c>
      <c r="C21" s="134">
        <f>IF(ISNUMBER(VALUE(SUBSTITUTE(実質収支比率等に係る経年分析!G$49,"▲","-"))),ROUND(VALUE(SUBSTITUTE(実質収支比率等に係る経年分析!G$49,"▲","-")),2),NA())</f>
        <v>3.46</v>
      </c>
      <c r="D21" s="134">
        <f>IF(ISNUMBER(VALUE(SUBSTITUTE(実質収支比率等に係る経年分析!H$49,"▲","-"))),ROUND(VALUE(SUBSTITUTE(実質収支比率等に係る経年分析!H$49,"▲","-")),2),NA())</f>
        <v>-0.81</v>
      </c>
      <c r="E21" s="134">
        <f>IF(ISNUMBER(VALUE(SUBSTITUTE(実質収支比率等に係る経年分析!I$49,"▲","-"))),ROUND(VALUE(SUBSTITUTE(実質収支比率等に係る経年分析!I$49,"▲","-")),2),NA())</f>
        <v>-2.69</v>
      </c>
      <c r="F21" s="134">
        <f>IF(ISNUMBER(VALUE(SUBSTITUTE(実質収支比率等に係る経年分析!J$49,"▲","-"))),ROUND(VALUE(SUBSTITUTE(実質収支比率等に係る経年分析!J$49,"▲","-")),2),NA())</f>
        <v>4.9400000000000004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狭山台土地区画整理事業特別会計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扇台土地区画整理事業特別会計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入間市駅北口土地区画整理事業特別会計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0.57999999999999996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14.51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3715</v>
      </c>
      <c r="E42" s="136"/>
      <c r="F42" s="136"/>
      <c r="G42" s="136">
        <f>'実質公債費比率（分子）の構造'!L$52</f>
        <v>3696</v>
      </c>
      <c r="H42" s="136"/>
      <c r="I42" s="136"/>
      <c r="J42" s="136">
        <f>'実質公債費比率（分子）の構造'!M$52</f>
        <v>3452</v>
      </c>
      <c r="K42" s="136"/>
      <c r="L42" s="136"/>
      <c r="M42" s="136">
        <f>'実質公債費比率（分子）の構造'!N$52</f>
        <v>3254</v>
      </c>
      <c r="N42" s="136"/>
      <c r="O42" s="136"/>
      <c r="P42" s="136">
        <f>'実質公債費比率（分子）の構造'!O$52</f>
        <v>3458</v>
      </c>
    </row>
    <row r="43" spans="1:16">
      <c r="A43" s="136" t="s">
        <v>52</v>
      </c>
      <c r="B43" s="136">
        <f>'実質公債費比率（分子）の構造'!K$51</f>
        <v>3</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111</v>
      </c>
      <c r="C44" s="136"/>
      <c r="D44" s="136"/>
      <c r="E44" s="136">
        <f>'実質公債費比率（分子）の構造'!L$50</f>
        <v>93</v>
      </c>
      <c r="F44" s="136"/>
      <c r="G44" s="136"/>
      <c r="H44" s="136">
        <f>'実質公債費比率（分子）の構造'!M$50</f>
        <v>40</v>
      </c>
      <c r="I44" s="136"/>
      <c r="J44" s="136"/>
      <c r="K44" s="136">
        <f>'実質公債費比率（分子）の構造'!N$50</f>
        <v>188</v>
      </c>
      <c r="L44" s="136"/>
      <c r="M44" s="136"/>
      <c r="N44" s="136">
        <f>'実質公債費比率（分子）の構造'!O$50</f>
        <v>220</v>
      </c>
      <c r="O44" s="136"/>
      <c r="P44" s="136"/>
    </row>
    <row r="45" spans="1:16">
      <c r="A45" s="136" t="s">
        <v>54</v>
      </c>
      <c r="B45" s="136">
        <f>'実質公債費比率（分子）の構造'!K$49</f>
        <v>181</v>
      </c>
      <c r="C45" s="136"/>
      <c r="D45" s="136"/>
      <c r="E45" s="136">
        <f>'実質公債費比率（分子）の構造'!L$49</f>
        <v>174</v>
      </c>
      <c r="F45" s="136"/>
      <c r="G45" s="136"/>
      <c r="H45" s="136">
        <f>'実質公債費比率（分子）の構造'!M$49</f>
        <v>163</v>
      </c>
      <c r="I45" s="136"/>
      <c r="J45" s="136"/>
      <c r="K45" s="136">
        <f>'実質公債費比率（分子）の構造'!N$49</f>
        <v>103</v>
      </c>
      <c r="L45" s="136"/>
      <c r="M45" s="136"/>
      <c r="N45" s="136">
        <f>'実質公債費比率（分子）の構造'!O$49</f>
        <v>60</v>
      </c>
      <c r="O45" s="136"/>
      <c r="P45" s="136"/>
    </row>
    <row r="46" spans="1:16">
      <c r="A46" s="136" t="s">
        <v>55</v>
      </c>
      <c r="B46" s="136">
        <f>'実質公債費比率（分子）の構造'!K$48</f>
        <v>572</v>
      </c>
      <c r="C46" s="136"/>
      <c r="D46" s="136"/>
      <c r="E46" s="136">
        <f>'実質公債費比率（分子）の構造'!L$48</f>
        <v>531</v>
      </c>
      <c r="F46" s="136"/>
      <c r="G46" s="136"/>
      <c r="H46" s="136">
        <f>'実質公債費比率（分子）の構造'!M$48</f>
        <v>277</v>
      </c>
      <c r="I46" s="136"/>
      <c r="J46" s="136"/>
      <c r="K46" s="136">
        <f>'実質公債費比率（分子）の構造'!N$48</f>
        <v>404</v>
      </c>
      <c r="L46" s="136"/>
      <c r="M46" s="136"/>
      <c r="N46" s="136">
        <f>'実質公債費比率（分子）の構造'!O$48</f>
        <v>363</v>
      </c>
      <c r="O46" s="136"/>
      <c r="P46" s="136"/>
    </row>
    <row r="47" spans="1:16">
      <c r="A47" s="136" t="s">
        <v>56</v>
      </c>
      <c r="B47" s="136">
        <f>'実質公債費比率（分子）の構造'!K$47</f>
        <v>45</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f>'実質公債費比率（分子）の構造'!K$46</f>
        <v>75</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3618</v>
      </c>
      <c r="C49" s="136"/>
      <c r="D49" s="136"/>
      <c r="E49" s="136">
        <f>'実質公債費比率（分子）の構造'!L$45</f>
        <v>3494</v>
      </c>
      <c r="F49" s="136"/>
      <c r="G49" s="136"/>
      <c r="H49" s="136">
        <f>'実質公債費比率（分子）の構造'!M$45</f>
        <v>3196</v>
      </c>
      <c r="I49" s="136"/>
      <c r="J49" s="136"/>
      <c r="K49" s="136">
        <f>'実質公債費比率（分子）の構造'!N$45</f>
        <v>3143</v>
      </c>
      <c r="L49" s="136"/>
      <c r="M49" s="136"/>
      <c r="N49" s="136">
        <f>'実質公債費比率（分子）の構造'!O$45</f>
        <v>2969</v>
      </c>
      <c r="O49" s="136"/>
      <c r="P49" s="136"/>
    </row>
    <row r="50" spans="1:16">
      <c r="A50" s="136" t="s">
        <v>59</v>
      </c>
      <c r="B50" s="136" t="e">
        <f>NA()</f>
        <v>#N/A</v>
      </c>
      <c r="C50" s="136">
        <f>IF(ISNUMBER('実質公債費比率（分子）の構造'!K$53),'実質公債費比率（分子）の構造'!K$53,NA())</f>
        <v>890</v>
      </c>
      <c r="D50" s="136" t="e">
        <f>NA()</f>
        <v>#N/A</v>
      </c>
      <c r="E50" s="136" t="e">
        <f>NA()</f>
        <v>#N/A</v>
      </c>
      <c r="F50" s="136">
        <f>IF(ISNUMBER('実質公債費比率（分子）の構造'!L$53),'実質公債費比率（分子）の構造'!L$53,NA())</f>
        <v>596</v>
      </c>
      <c r="G50" s="136" t="e">
        <f>NA()</f>
        <v>#N/A</v>
      </c>
      <c r="H50" s="136" t="e">
        <f>NA()</f>
        <v>#N/A</v>
      </c>
      <c r="I50" s="136">
        <f>IF(ISNUMBER('実質公債費比率（分子）の構造'!M$53),'実質公債費比率（分子）の構造'!M$53,NA())</f>
        <v>224</v>
      </c>
      <c r="J50" s="136" t="e">
        <f>NA()</f>
        <v>#N/A</v>
      </c>
      <c r="K50" s="136" t="e">
        <f>NA()</f>
        <v>#N/A</v>
      </c>
      <c r="L50" s="136">
        <f>IF(ISNUMBER('実質公債費比率（分子）の構造'!N$53),'実質公債費比率（分子）の構造'!N$53,NA())</f>
        <v>584</v>
      </c>
      <c r="M50" s="136" t="e">
        <f>NA()</f>
        <v>#N/A</v>
      </c>
      <c r="N50" s="136" t="e">
        <f>NA()</f>
        <v>#N/A</v>
      </c>
      <c r="O50" s="136">
        <f>IF(ISNUMBER('実質公債費比率（分子）の構造'!O$53),'実質公債費比率（分子）の構造'!O$53,NA())</f>
        <v>154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27566</v>
      </c>
      <c r="E56" s="135"/>
      <c r="F56" s="135"/>
      <c r="G56" s="135">
        <f>'将来負担比率（分子）の構造'!J$51</f>
        <v>27926</v>
      </c>
      <c r="H56" s="135"/>
      <c r="I56" s="135"/>
      <c r="J56" s="135">
        <f>'将来負担比率（分子）の構造'!K$51</f>
        <v>28117</v>
      </c>
      <c r="K56" s="135"/>
      <c r="L56" s="135"/>
      <c r="M56" s="135">
        <f>'将来負担比率（分子）の構造'!L$51</f>
        <v>28467</v>
      </c>
      <c r="N56" s="135"/>
      <c r="O56" s="135"/>
      <c r="P56" s="135">
        <f>'将来負担比率（分子）の構造'!M$51</f>
        <v>29402</v>
      </c>
    </row>
    <row r="57" spans="1:16">
      <c r="A57" s="135" t="s">
        <v>35</v>
      </c>
      <c r="B57" s="135"/>
      <c r="C57" s="135"/>
      <c r="D57" s="135">
        <f>'将来負担比率（分子）の構造'!I$50</f>
        <v>6099</v>
      </c>
      <c r="E57" s="135"/>
      <c r="F57" s="135"/>
      <c r="G57" s="135">
        <f>'将来負担比率（分子）の構造'!J$50</f>
        <v>6164</v>
      </c>
      <c r="H57" s="135"/>
      <c r="I57" s="135"/>
      <c r="J57" s="135">
        <f>'将来負担比率（分子）の構造'!K$50</f>
        <v>7409</v>
      </c>
      <c r="K57" s="135"/>
      <c r="L57" s="135"/>
      <c r="M57" s="135">
        <f>'将来負担比率（分子）の構造'!L$50</f>
        <v>7422</v>
      </c>
      <c r="N57" s="135"/>
      <c r="O57" s="135"/>
      <c r="P57" s="135">
        <f>'将来負担比率（分子）の構造'!M$50</f>
        <v>7721</v>
      </c>
    </row>
    <row r="58" spans="1:16">
      <c r="A58" s="135" t="s">
        <v>34</v>
      </c>
      <c r="B58" s="135"/>
      <c r="C58" s="135"/>
      <c r="D58" s="135">
        <f>'将来負担比率（分子）の構造'!I$49</f>
        <v>1711</v>
      </c>
      <c r="E58" s="135"/>
      <c r="F58" s="135"/>
      <c r="G58" s="135">
        <f>'将来負担比率（分子）の構造'!J$49</f>
        <v>2556</v>
      </c>
      <c r="H58" s="135"/>
      <c r="I58" s="135"/>
      <c r="J58" s="135">
        <f>'将来負担比率（分子）の構造'!K$49</f>
        <v>2520</v>
      </c>
      <c r="K58" s="135"/>
      <c r="L58" s="135"/>
      <c r="M58" s="135">
        <f>'将来負担比率（分子）の構造'!L$49</f>
        <v>1519</v>
      </c>
      <c r="N58" s="135"/>
      <c r="O58" s="135"/>
      <c r="P58" s="135">
        <f>'将来負担比率（分子）の構造'!M$49</f>
        <v>2494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132</v>
      </c>
      <c r="C61" s="135"/>
      <c r="D61" s="135"/>
      <c r="E61" s="135">
        <f>'将来負担比率（分子）の構造'!J$46</f>
        <v>107</v>
      </c>
      <c r="F61" s="135"/>
      <c r="G61" s="135"/>
      <c r="H61" s="135">
        <f>'将来負担比率（分子）の構造'!K$46</f>
        <v>92</v>
      </c>
      <c r="I61" s="135"/>
      <c r="J61" s="135"/>
      <c r="K61" s="135">
        <f>'将来負担比率（分子）の構造'!L$46</f>
        <v>76</v>
      </c>
      <c r="L61" s="135"/>
      <c r="M61" s="135"/>
      <c r="N61" s="135">
        <f>'将来負担比率（分子）の構造'!M$46</f>
        <v>59</v>
      </c>
      <c r="O61" s="135"/>
      <c r="P61" s="135"/>
    </row>
    <row r="62" spans="1:16">
      <c r="A62" s="135" t="s">
        <v>29</v>
      </c>
      <c r="B62" s="135">
        <f>'将来負担比率（分子）の構造'!I$45</f>
        <v>8904</v>
      </c>
      <c r="C62" s="135"/>
      <c r="D62" s="135"/>
      <c r="E62" s="135">
        <f>'将来負担比率（分子）の構造'!J$45</f>
        <v>8599</v>
      </c>
      <c r="F62" s="135"/>
      <c r="G62" s="135"/>
      <c r="H62" s="135">
        <f>'将来負担比率（分子）の構造'!K$45</f>
        <v>8280</v>
      </c>
      <c r="I62" s="135"/>
      <c r="J62" s="135"/>
      <c r="K62" s="135">
        <f>'将来負担比率（分子）の構造'!L$45</f>
        <v>6081</v>
      </c>
      <c r="L62" s="135"/>
      <c r="M62" s="135"/>
      <c r="N62" s="135">
        <f>'将来負担比率（分子）の構造'!M$45</f>
        <v>5600</v>
      </c>
      <c r="O62" s="135"/>
      <c r="P62" s="135"/>
    </row>
    <row r="63" spans="1:16">
      <c r="A63" s="135" t="s">
        <v>28</v>
      </c>
      <c r="B63" s="135">
        <f>'将来負担比率（分子）の構造'!I$44</f>
        <v>921</v>
      </c>
      <c r="C63" s="135"/>
      <c r="D63" s="135"/>
      <c r="E63" s="135">
        <f>'将来負担比率（分子）の構造'!J$44</f>
        <v>739</v>
      </c>
      <c r="F63" s="135"/>
      <c r="G63" s="135"/>
      <c r="H63" s="135">
        <f>'将来負担比率（分子）の構造'!K$44</f>
        <v>565</v>
      </c>
      <c r="I63" s="135"/>
      <c r="J63" s="135"/>
      <c r="K63" s="135">
        <f>'将来負担比率（分子）の構造'!L$44</f>
        <v>453</v>
      </c>
      <c r="L63" s="135"/>
      <c r="M63" s="135"/>
      <c r="N63" s="135">
        <f>'将来負担比率（分子）の構造'!M$44</f>
        <v>685</v>
      </c>
      <c r="O63" s="135"/>
      <c r="P63" s="135"/>
    </row>
    <row r="64" spans="1:16">
      <c r="A64" s="135" t="s">
        <v>27</v>
      </c>
      <c r="B64" s="135">
        <f>'将来負担比率（分子）の構造'!I$43</f>
        <v>6389</v>
      </c>
      <c r="C64" s="135"/>
      <c r="D64" s="135"/>
      <c r="E64" s="135">
        <f>'将来負担比率（分子）の構造'!J$43</f>
        <v>5581</v>
      </c>
      <c r="F64" s="135"/>
      <c r="G64" s="135"/>
      <c r="H64" s="135">
        <f>'将来負担比率（分子）の構造'!K$43</f>
        <v>4223</v>
      </c>
      <c r="I64" s="135"/>
      <c r="J64" s="135"/>
      <c r="K64" s="135">
        <f>'将来負担比率（分子）の構造'!L$43</f>
        <v>3636</v>
      </c>
      <c r="L64" s="135"/>
      <c r="M64" s="135"/>
      <c r="N64" s="135">
        <f>'将来負担比率（分子）の構造'!M$43</f>
        <v>3037</v>
      </c>
      <c r="O64" s="135"/>
      <c r="P64" s="135"/>
    </row>
    <row r="65" spans="1:16">
      <c r="A65" s="135" t="s">
        <v>26</v>
      </c>
      <c r="B65" s="135">
        <f>'将来負担比率（分子）の構造'!I$42</f>
        <v>203</v>
      </c>
      <c r="C65" s="135"/>
      <c r="D65" s="135"/>
      <c r="E65" s="135">
        <f>'将来負担比率（分子）の構造'!J$42</f>
        <v>333</v>
      </c>
      <c r="F65" s="135"/>
      <c r="G65" s="135"/>
      <c r="H65" s="135">
        <f>'将来負担比率（分子）の構造'!K$42</f>
        <v>395</v>
      </c>
      <c r="I65" s="135"/>
      <c r="J65" s="135"/>
      <c r="K65" s="135">
        <f>'将来負担比率（分子）の構造'!L$42</f>
        <v>359</v>
      </c>
      <c r="L65" s="135"/>
      <c r="M65" s="135"/>
      <c r="N65" s="135">
        <f>'将来負担比率（分子）の構造'!M$42</f>
        <v>177</v>
      </c>
      <c r="O65" s="135"/>
      <c r="P65" s="135"/>
    </row>
    <row r="66" spans="1:16">
      <c r="A66" s="135" t="s">
        <v>25</v>
      </c>
      <c r="B66" s="135">
        <f>'将来負担比率（分子）の構造'!I$41</f>
        <v>28749</v>
      </c>
      <c r="C66" s="135"/>
      <c r="D66" s="135"/>
      <c r="E66" s="135">
        <f>'将来負担比率（分子）の構造'!J$41</f>
        <v>29625</v>
      </c>
      <c r="F66" s="135"/>
      <c r="G66" s="135"/>
      <c r="H66" s="135">
        <f>'将来負担比率（分子）の構造'!K$41</f>
        <v>30259</v>
      </c>
      <c r="I66" s="135"/>
      <c r="J66" s="135"/>
      <c r="K66" s="135">
        <f>'将来負担比率（分子）の構造'!L$41</f>
        <v>31220</v>
      </c>
      <c r="L66" s="135"/>
      <c r="M66" s="135"/>
      <c r="N66" s="135">
        <f>'将来負担比率（分子）の構造'!M$41</f>
        <v>32122</v>
      </c>
      <c r="O66" s="135"/>
      <c r="P66" s="135"/>
    </row>
    <row r="67" spans="1:16">
      <c r="A67" s="135" t="s">
        <v>63</v>
      </c>
      <c r="B67" s="135" t="e">
        <f>NA()</f>
        <v>#N/A</v>
      </c>
      <c r="C67" s="135">
        <f>IF(ISNUMBER('将来負担比率（分子）の構造'!I$52), IF('将来負担比率（分子）の構造'!I$52 &lt; 0, 0, '将来負担比率（分子）の構造'!I$52), NA())</f>
        <v>9923</v>
      </c>
      <c r="D67" s="135" t="e">
        <f>NA()</f>
        <v>#N/A</v>
      </c>
      <c r="E67" s="135" t="e">
        <f>NA()</f>
        <v>#N/A</v>
      </c>
      <c r="F67" s="135">
        <f>IF(ISNUMBER('将来負担比率（分子）の構造'!J$52), IF('将来負担比率（分子）の構造'!J$52 &lt; 0, 0, '将来負担比率（分子）の構造'!J$52), NA())</f>
        <v>8339</v>
      </c>
      <c r="G67" s="135" t="e">
        <f>NA()</f>
        <v>#N/A</v>
      </c>
      <c r="H67" s="135" t="e">
        <f>NA()</f>
        <v>#N/A</v>
      </c>
      <c r="I67" s="135">
        <f>IF(ISNUMBER('将来負担比率（分子）の構造'!K$52), IF('将来負担比率（分子）の構造'!K$52 &lt; 0, 0, '将来負担比率（分子）の構造'!K$52), NA())</f>
        <v>5767</v>
      </c>
      <c r="J67" s="135" t="e">
        <f>NA()</f>
        <v>#N/A</v>
      </c>
      <c r="K67" s="135" t="e">
        <f>NA()</f>
        <v>#N/A</v>
      </c>
      <c r="L67" s="135">
        <f>IF(ISNUMBER('将来負担比率（分子）の構造'!L$52), IF('将来負担比率（分子）の構造'!L$52 &lt; 0, 0, '将来負担比率（分子）の構造'!L$52), NA())</f>
        <v>4418</v>
      </c>
      <c r="M67" s="135" t="e">
        <f>NA()</f>
        <v>#N/A</v>
      </c>
      <c r="N67" s="135" t="e">
        <f>NA()</f>
        <v>#N/A</v>
      </c>
      <c r="O67" s="135">
        <f>IF(ISNUMBER('将来負担比率（分子）の構造'!M$52), IF('将来負担比率（分子）の構造'!M$52 &lt; 0, 0, '将来負担比率（分子）の構造'!M$52), NA())</f>
        <v>2064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2" workbookViewId="0">
      <selection activeCell="CO34" sqref="CO34:CP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21063752</v>
      </c>
      <c r="S5" s="637"/>
      <c r="T5" s="637"/>
      <c r="U5" s="637"/>
      <c r="V5" s="637"/>
      <c r="W5" s="637"/>
      <c r="X5" s="637"/>
      <c r="Y5" s="684"/>
      <c r="Z5" s="697">
        <v>51.7</v>
      </c>
      <c r="AA5" s="697"/>
      <c r="AB5" s="697"/>
      <c r="AC5" s="697"/>
      <c r="AD5" s="698">
        <v>19746414</v>
      </c>
      <c r="AE5" s="698"/>
      <c r="AF5" s="698"/>
      <c r="AG5" s="698"/>
      <c r="AH5" s="698"/>
      <c r="AI5" s="698"/>
      <c r="AJ5" s="698"/>
      <c r="AK5" s="698"/>
      <c r="AL5" s="685">
        <v>84.1</v>
      </c>
      <c r="AM5" s="654"/>
      <c r="AN5" s="654"/>
      <c r="AO5" s="686"/>
      <c r="AP5" s="673" t="s">
        <v>207</v>
      </c>
      <c r="AQ5" s="674"/>
      <c r="AR5" s="674"/>
      <c r="AS5" s="674"/>
      <c r="AT5" s="674"/>
      <c r="AU5" s="674"/>
      <c r="AV5" s="674"/>
      <c r="AW5" s="674"/>
      <c r="AX5" s="674"/>
      <c r="AY5" s="674"/>
      <c r="AZ5" s="674"/>
      <c r="BA5" s="674"/>
      <c r="BB5" s="674"/>
      <c r="BC5" s="674"/>
      <c r="BD5" s="674"/>
      <c r="BE5" s="674"/>
      <c r="BF5" s="675"/>
      <c r="BG5" s="586">
        <v>19746414</v>
      </c>
      <c r="BH5" s="587"/>
      <c r="BI5" s="587"/>
      <c r="BJ5" s="587"/>
      <c r="BK5" s="587"/>
      <c r="BL5" s="587"/>
      <c r="BM5" s="587"/>
      <c r="BN5" s="588"/>
      <c r="BO5" s="639">
        <v>93.7</v>
      </c>
      <c r="BP5" s="639"/>
      <c r="BQ5" s="639"/>
      <c r="BR5" s="639"/>
      <c r="BS5" s="640">
        <v>85695</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303333</v>
      </c>
      <c r="S6" s="587"/>
      <c r="T6" s="587"/>
      <c r="U6" s="587"/>
      <c r="V6" s="587"/>
      <c r="W6" s="587"/>
      <c r="X6" s="587"/>
      <c r="Y6" s="588"/>
      <c r="Z6" s="639">
        <v>0.7</v>
      </c>
      <c r="AA6" s="639"/>
      <c r="AB6" s="639"/>
      <c r="AC6" s="639"/>
      <c r="AD6" s="640">
        <v>303333</v>
      </c>
      <c r="AE6" s="640"/>
      <c r="AF6" s="640"/>
      <c r="AG6" s="640"/>
      <c r="AH6" s="640"/>
      <c r="AI6" s="640"/>
      <c r="AJ6" s="640"/>
      <c r="AK6" s="640"/>
      <c r="AL6" s="609">
        <v>1.3</v>
      </c>
      <c r="AM6" s="641"/>
      <c r="AN6" s="641"/>
      <c r="AO6" s="642"/>
      <c r="AP6" s="583" t="s">
        <v>212</v>
      </c>
      <c r="AQ6" s="584"/>
      <c r="AR6" s="584"/>
      <c r="AS6" s="584"/>
      <c r="AT6" s="584"/>
      <c r="AU6" s="584"/>
      <c r="AV6" s="584"/>
      <c r="AW6" s="584"/>
      <c r="AX6" s="584"/>
      <c r="AY6" s="584"/>
      <c r="AZ6" s="584"/>
      <c r="BA6" s="584"/>
      <c r="BB6" s="584"/>
      <c r="BC6" s="584"/>
      <c r="BD6" s="584"/>
      <c r="BE6" s="584"/>
      <c r="BF6" s="585"/>
      <c r="BG6" s="586">
        <v>19746414</v>
      </c>
      <c r="BH6" s="587"/>
      <c r="BI6" s="587"/>
      <c r="BJ6" s="587"/>
      <c r="BK6" s="587"/>
      <c r="BL6" s="587"/>
      <c r="BM6" s="587"/>
      <c r="BN6" s="588"/>
      <c r="BO6" s="639">
        <v>93.7</v>
      </c>
      <c r="BP6" s="639"/>
      <c r="BQ6" s="639"/>
      <c r="BR6" s="639"/>
      <c r="BS6" s="640">
        <v>85695</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300690</v>
      </c>
      <c r="CS6" s="587"/>
      <c r="CT6" s="587"/>
      <c r="CU6" s="587"/>
      <c r="CV6" s="587"/>
      <c r="CW6" s="587"/>
      <c r="CX6" s="587"/>
      <c r="CY6" s="588"/>
      <c r="CZ6" s="639">
        <v>0.8</v>
      </c>
      <c r="DA6" s="639"/>
      <c r="DB6" s="639"/>
      <c r="DC6" s="639"/>
      <c r="DD6" s="592" t="s">
        <v>214</v>
      </c>
      <c r="DE6" s="587"/>
      <c r="DF6" s="587"/>
      <c r="DG6" s="587"/>
      <c r="DH6" s="587"/>
      <c r="DI6" s="587"/>
      <c r="DJ6" s="587"/>
      <c r="DK6" s="587"/>
      <c r="DL6" s="587"/>
      <c r="DM6" s="587"/>
      <c r="DN6" s="587"/>
      <c r="DO6" s="587"/>
      <c r="DP6" s="588"/>
      <c r="DQ6" s="592">
        <v>300690</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39339</v>
      </c>
      <c r="S7" s="587"/>
      <c r="T7" s="587"/>
      <c r="U7" s="587"/>
      <c r="V7" s="587"/>
      <c r="W7" s="587"/>
      <c r="X7" s="587"/>
      <c r="Y7" s="588"/>
      <c r="Z7" s="639">
        <v>0.1</v>
      </c>
      <c r="AA7" s="639"/>
      <c r="AB7" s="639"/>
      <c r="AC7" s="639"/>
      <c r="AD7" s="640">
        <v>39339</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9773372</v>
      </c>
      <c r="BH7" s="587"/>
      <c r="BI7" s="587"/>
      <c r="BJ7" s="587"/>
      <c r="BK7" s="587"/>
      <c r="BL7" s="587"/>
      <c r="BM7" s="587"/>
      <c r="BN7" s="588"/>
      <c r="BO7" s="639">
        <v>46.4</v>
      </c>
      <c r="BP7" s="639"/>
      <c r="BQ7" s="639"/>
      <c r="BR7" s="639"/>
      <c r="BS7" s="640">
        <v>85695</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5078180</v>
      </c>
      <c r="CS7" s="587"/>
      <c r="CT7" s="587"/>
      <c r="CU7" s="587"/>
      <c r="CV7" s="587"/>
      <c r="CW7" s="587"/>
      <c r="CX7" s="587"/>
      <c r="CY7" s="588"/>
      <c r="CZ7" s="639">
        <v>13</v>
      </c>
      <c r="DA7" s="639"/>
      <c r="DB7" s="639"/>
      <c r="DC7" s="639"/>
      <c r="DD7" s="592">
        <v>38378</v>
      </c>
      <c r="DE7" s="587"/>
      <c r="DF7" s="587"/>
      <c r="DG7" s="587"/>
      <c r="DH7" s="587"/>
      <c r="DI7" s="587"/>
      <c r="DJ7" s="587"/>
      <c r="DK7" s="587"/>
      <c r="DL7" s="587"/>
      <c r="DM7" s="587"/>
      <c r="DN7" s="587"/>
      <c r="DO7" s="587"/>
      <c r="DP7" s="588"/>
      <c r="DQ7" s="592">
        <v>4620545</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83124</v>
      </c>
      <c r="S8" s="587"/>
      <c r="T8" s="587"/>
      <c r="U8" s="587"/>
      <c r="V8" s="587"/>
      <c r="W8" s="587"/>
      <c r="X8" s="587"/>
      <c r="Y8" s="588"/>
      <c r="Z8" s="639">
        <v>0.2</v>
      </c>
      <c r="AA8" s="639"/>
      <c r="AB8" s="639"/>
      <c r="AC8" s="639"/>
      <c r="AD8" s="640">
        <v>83124</v>
      </c>
      <c r="AE8" s="640"/>
      <c r="AF8" s="640"/>
      <c r="AG8" s="640"/>
      <c r="AH8" s="640"/>
      <c r="AI8" s="640"/>
      <c r="AJ8" s="640"/>
      <c r="AK8" s="640"/>
      <c r="AL8" s="609">
        <v>0.4</v>
      </c>
      <c r="AM8" s="641"/>
      <c r="AN8" s="641"/>
      <c r="AO8" s="642"/>
      <c r="AP8" s="583" t="s">
        <v>219</v>
      </c>
      <c r="AQ8" s="584"/>
      <c r="AR8" s="584"/>
      <c r="AS8" s="584"/>
      <c r="AT8" s="584"/>
      <c r="AU8" s="584"/>
      <c r="AV8" s="584"/>
      <c r="AW8" s="584"/>
      <c r="AX8" s="584"/>
      <c r="AY8" s="584"/>
      <c r="AZ8" s="584"/>
      <c r="BA8" s="584"/>
      <c r="BB8" s="584"/>
      <c r="BC8" s="584"/>
      <c r="BD8" s="584"/>
      <c r="BE8" s="584"/>
      <c r="BF8" s="585"/>
      <c r="BG8" s="586">
        <v>217826</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15712444</v>
      </c>
      <c r="CS8" s="587"/>
      <c r="CT8" s="587"/>
      <c r="CU8" s="587"/>
      <c r="CV8" s="587"/>
      <c r="CW8" s="587"/>
      <c r="CX8" s="587"/>
      <c r="CY8" s="588"/>
      <c r="CZ8" s="639">
        <v>40.1</v>
      </c>
      <c r="DA8" s="639"/>
      <c r="DB8" s="639"/>
      <c r="DC8" s="639"/>
      <c r="DD8" s="592">
        <v>52328</v>
      </c>
      <c r="DE8" s="587"/>
      <c r="DF8" s="587"/>
      <c r="DG8" s="587"/>
      <c r="DH8" s="587"/>
      <c r="DI8" s="587"/>
      <c r="DJ8" s="587"/>
      <c r="DK8" s="587"/>
      <c r="DL8" s="587"/>
      <c r="DM8" s="587"/>
      <c r="DN8" s="587"/>
      <c r="DO8" s="587"/>
      <c r="DP8" s="588"/>
      <c r="DQ8" s="592">
        <v>8904184</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136373</v>
      </c>
      <c r="S9" s="587"/>
      <c r="T9" s="587"/>
      <c r="U9" s="587"/>
      <c r="V9" s="587"/>
      <c r="W9" s="587"/>
      <c r="X9" s="587"/>
      <c r="Y9" s="588"/>
      <c r="Z9" s="639">
        <v>0.3</v>
      </c>
      <c r="AA9" s="639"/>
      <c r="AB9" s="639"/>
      <c r="AC9" s="639"/>
      <c r="AD9" s="640">
        <v>136373</v>
      </c>
      <c r="AE9" s="640"/>
      <c r="AF9" s="640"/>
      <c r="AG9" s="640"/>
      <c r="AH9" s="640"/>
      <c r="AI9" s="640"/>
      <c r="AJ9" s="640"/>
      <c r="AK9" s="640"/>
      <c r="AL9" s="609">
        <v>0.6</v>
      </c>
      <c r="AM9" s="641"/>
      <c r="AN9" s="641"/>
      <c r="AO9" s="642"/>
      <c r="AP9" s="583" t="s">
        <v>222</v>
      </c>
      <c r="AQ9" s="584"/>
      <c r="AR9" s="584"/>
      <c r="AS9" s="584"/>
      <c r="AT9" s="584"/>
      <c r="AU9" s="584"/>
      <c r="AV9" s="584"/>
      <c r="AW9" s="584"/>
      <c r="AX9" s="584"/>
      <c r="AY9" s="584"/>
      <c r="AZ9" s="584"/>
      <c r="BA9" s="584"/>
      <c r="BB9" s="584"/>
      <c r="BC9" s="584"/>
      <c r="BD9" s="584"/>
      <c r="BE9" s="584"/>
      <c r="BF9" s="585"/>
      <c r="BG9" s="586">
        <v>8210203</v>
      </c>
      <c r="BH9" s="587"/>
      <c r="BI9" s="587"/>
      <c r="BJ9" s="587"/>
      <c r="BK9" s="587"/>
      <c r="BL9" s="587"/>
      <c r="BM9" s="587"/>
      <c r="BN9" s="588"/>
      <c r="BO9" s="639">
        <v>39</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3256143</v>
      </c>
      <c r="CS9" s="587"/>
      <c r="CT9" s="587"/>
      <c r="CU9" s="587"/>
      <c r="CV9" s="587"/>
      <c r="CW9" s="587"/>
      <c r="CX9" s="587"/>
      <c r="CY9" s="588"/>
      <c r="CZ9" s="639">
        <v>8.3000000000000007</v>
      </c>
      <c r="DA9" s="639"/>
      <c r="DB9" s="639"/>
      <c r="DC9" s="639"/>
      <c r="DD9" s="592">
        <v>19550</v>
      </c>
      <c r="DE9" s="587"/>
      <c r="DF9" s="587"/>
      <c r="DG9" s="587"/>
      <c r="DH9" s="587"/>
      <c r="DI9" s="587"/>
      <c r="DJ9" s="587"/>
      <c r="DK9" s="587"/>
      <c r="DL9" s="587"/>
      <c r="DM9" s="587"/>
      <c r="DN9" s="587"/>
      <c r="DO9" s="587"/>
      <c r="DP9" s="588"/>
      <c r="DQ9" s="592">
        <v>2898326</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1179491</v>
      </c>
      <c r="S10" s="587"/>
      <c r="T10" s="587"/>
      <c r="U10" s="587"/>
      <c r="V10" s="587"/>
      <c r="W10" s="587"/>
      <c r="X10" s="587"/>
      <c r="Y10" s="588"/>
      <c r="Z10" s="639">
        <v>2.9</v>
      </c>
      <c r="AA10" s="639"/>
      <c r="AB10" s="639"/>
      <c r="AC10" s="639"/>
      <c r="AD10" s="640">
        <v>1179491</v>
      </c>
      <c r="AE10" s="640"/>
      <c r="AF10" s="640"/>
      <c r="AG10" s="640"/>
      <c r="AH10" s="640"/>
      <c r="AI10" s="640"/>
      <c r="AJ10" s="640"/>
      <c r="AK10" s="640"/>
      <c r="AL10" s="609">
        <v>5</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387919</v>
      </c>
      <c r="BH10" s="587"/>
      <c r="BI10" s="587"/>
      <c r="BJ10" s="587"/>
      <c r="BK10" s="587"/>
      <c r="BL10" s="587"/>
      <c r="BM10" s="587"/>
      <c r="BN10" s="588"/>
      <c r="BO10" s="639">
        <v>1.8</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75017</v>
      </c>
      <c r="CS10" s="587"/>
      <c r="CT10" s="587"/>
      <c r="CU10" s="587"/>
      <c r="CV10" s="587"/>
      <c r="CW10" s="587"/>
      <c r="CX10" s="587"/>
      <c r="CY10" s="588"/>
      <c r="CZ10" s="639">
        <v>0.2</v>
      </c>
      <c r="DA10" s="639"/>
      <c r="DB10" s="639"/>
      <c r="DC10" s="639"/>
      <c r="DD10" s="592" t="s">
        <v>111</v>
      </c>
      <c r="DE10" s="587"/>
      <c r="DF10" s="587"/>
      <c r="DG10" s="587"/>
      <c r="DH10" s="587"/>
      <c r="DI10" s="587"/>
      <c r="DJ10" s="587"/>
      <c r="DK10" s="587"/>
      <c r="DL10" s="587"/>
      <c r="DM10" s="587"/>
      <c r="DN10" s="587"/>
      <c r="DO10" s="587"/>
      <c r="DP10" s="588"/>
      <c r="DQ10" s="592">
        <v>16598</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57215</v>
      </c>
      <c r="S11" s="587"/>
      <c r="T11" s="587"/>
      <c r="U11" s="587"/>
      <c r="V11" s="587"/>
      <c r="W11" s="587"/>
      <c r="X11" s="587"/>
      <c r="Y11" s="588"/>
      <c r="Z11" s="639">
        <v>0.1</v>
      </c>
      <c r="AA11" s="639"/>
      <c r="AB11" s="639"/>
      <c r="AC11" s="639"/>
      <c r="AD11" s="640">
        <v>57215</v>
      </c>
      <c r="AE11" s="640"/>
      <c r="AF11" s="640"/>
      <c r="AG11" s="640"/>
      <c r="AH11" s="640"/>
      <c r="AI11" s="640"/>
      <c r="AJ11" s="640"/>
      <c r="AK11" s="640"/>
      <c r="AL11" s="609">
        <v>0.2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957424</v>
      </c>
      <c r="BH11" s="587"/>
      <c r="BI11" s="587"/>
      <c r="BJ11" s="587"/>
      <c r="BK11" s="587"/>
      <c r="BL11" s="587"/>
      <c r="BM11" s="587"/>
      <c r="BN11" s="588"/>
      <c r="BO11" s="639">
        <v>4.5</v>
      </c>
      <c r="BP11" s="639"/>
      <c r="BQ11" s="639"/>
      <c r="BR11" s="639"/>
      <c r="BS11" s="592">
        <v>85695</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276988</v>
      </c>
      <c r="CS11" s="587"/>
      <c r="CT11" s="587"/>
      <c r="CU11" s="587"/>
      <c r="CV11" s="587"/>
      <c r="CW11" s="587"/>
      <c r="CX11" s="587"/>
      <c r="CY11" s="588"/>
      <c r="CZ11" s="639">
        <v>0.7</v>
      </c>
      <c r="DA11" s="639"/>
      <c r="DB11" s="639"/>
      <c r="DC11" s="639"/>
      <c r="DD11" s="592">
        <v>123662</v>
      </c>
      <c r="DE11" s="587"/>
      <c r="DF11" s="587"/>
      <c r="DG11" s="587"/>
      <c r="DH11" s="587"/>
      <c r="DI11" s="587"/>
      <c r="DJ11" s="587"/>
      <c r="DK11" s="587"/>
      <c r="DL11" s="587"/>
      <c r="DM11" s="587"/>
      <c r="DN11" s="587"/>
      <c r="DO11" s="587"/>
      <c r="DP11" s="588"/>
      <c r="DQ11" s="592">
        <v>145867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8829699</v>
      </c>
      <c r="BH12" s="587"/>
      <c r="BI12" s="587"/>
      <c r="BJ12" s="587"/>
      <c r="BK12" s="587"/>
      <c r="BL12" s="587"/>
      <c r="BM12" s="587"/>
      <c r="BN12" s="588"/>
      <c r="BO12" s="639">
        <v>41.9</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220291</v>
      </c>
      <c r="CS12" s="587"/>
      <c r="CT12" s="587"/>
      <c r="CU12" s="587"/>
      <c r="CV12" s="587"/>
      <c r="CW12" s="587"/>
      <c r="CX12" s="587"/>
      <c r="CY12" s="588"/>
      <c r="CZ12" s="639">
        <v>0.6</v>
      </c>
      <c r="DA12" s="639"/>
      <c r="DB12" s="639"/>
      <c r="DC12" s="639"/>
      <c r="DD12" s="592" t="s">
        <v>111</v>
      </c>
      <c r="DE12" s="587"/>
      <c r="DF12" s="587"/>
      <c r="DG12" s="587"/>
      <c r="DH12" s="587"/>
      <c r="DI12" s="587"/>
      <c r="DJ12" s="587"/>
      <c r="DK12" s="587"/>
      <c r="DL12" s="587"/>
      <c r="DM12" s="587"/>
      <c r="DN12" s="587"/>
      <c r="DO12" s="587"/>
      <c r="DP12" s="588"/>
      <c r="DQ12" s="592">
        <v>130287</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119883</v>
      </c>
      <c r="S13" s="587"/>
      <c r="T13" s="587"/>
      <c r="U13" s="587"/>
      <c r="V13" s="587"/>
      <c r="W13" s="587"/>
      <c r="X13" s="587"/>
      <c r="Y13" s="588"/>
      <c r="Z13" s="639">
        <v>0.3</v>
      </c>
      <c r="AA13" s="639"/>
      <c r="AB13" s="639"/>
      <c r="AC13" s="639"/>
      <c r="AD13" s="640">
        <v>119883</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8765458</v>
      </c>
      <c r="BH13" s="587"/>
      <c r="BI13" s="587"/>
      <c r="BJ13" s="587"/>
      <c r="BK13" s="587"/>
      <c r="BL13" s="587"/>
      <c r="BM13" s="587"/>
      <c r="BN13" s="588"/>
      <c r="BO13" s="639">
        <v>41.6</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3531565</v>
      </c>
      <c r="CS13" s="587"/>
      <c r="CT13" s="587"/>
      <c r="CU13" s="587"/>
      <c r="CV13" s="587"/>
      <c r="CW13" s="587"/>
      <c r="CX13" s="587"/>
      <c r="CY13" s="588"/>
      <c r="CZ13" s="639">
        <v>9</v>
      </c>
      <c r="DA13" s="639"/>
      <c r="DB13" s="639"/>
      <c r="DC13" s="639"/>
      <c r="DD13" s="592">
        <v>1558251</v>
      </c>
      <c r="DE13" s="587"/>
      <c r="DF13" s="587"/>
      <c r="DG13" s="587"/>
      <c r="DH13" s="587"/>
      <c r="DI13" s="587"/>
      <c r="DJ13" s="587"/>
      <c r="DK13" s="587"/>
      <c r="DL13" s="587"/>
      <c r="DM13" s="587"/>
      <c r="DN13" s="587"/>
      <c r="DO13" s="587"/>
      <c r="DP13" s="588"/>
      <c r="DQ13" s="592">
        <v>2360123</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193479</v>
      </c>
      <c r="BH14" s="587"/>
      <c r="BI14" s="587"/>
      <c r="BJ14" s="587"/>
      <c r="BK14" s="587"/>
      <c r="BL14" s="587"/>
      <c r="BM14" s="587"/>
      <c r="BN14" s="588"/>
      <c r="BO14" s="639">
        <v>0.9</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1793178</v>
      </c>
      <c r="CS14" s="587"/>
      <c r="CT14" s="587"/>
      <c r="CU14" s="587"/>
      <c r="CV14" s="587"/>
      <c r="CW14" s="587"/>
      <c r="CX14" s="587"/>
      <c r="CY14" s="588"/>
      <c r="CZ14" s="639">
        <v>4.5999999999999996</v>
      </c>
      <c r="DA14" s="639"/>
      <c r="DB14" s="639"/>
      <c r="DC14" s="639"/>
      <c r="DD14" s="592">
        <v>47313</v>
      </c>
      <c r="DE14" s="587"/>
      <c r="DF14" s="587"/>
      <c r="DG14" s="587"/>
      <c r="DH14" s="587"/>
      <c r="DI14" s="587"/>
      <c r="DJ14" s="587"/>
      <c r="DK14" s="587"/>
      <c r="DL14" s="587"/>
      <c r="DM14" s="587"/>
      <c r="DN14" s="587"/>
      <c r="DO14" s="587"/>
      <c r="DP14" s="588"/>
      <c r="DQ14" s="592">
        <v>1745863</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122929</v>
      </c>
      <c r="S15" s="587"/>
      <c r="T15" s="587"/>
      <c r="U15" s="587"/>
      <c r="V15" s="587"/>
      <c r="W15" s="587"/>
      <c r="X15" s="587"/>
      <c r="Y15" s="588"/>
      <c r="Z15" s="639">
        <v>0.3</v>
      </c>
      <c r="AA15" s="639"/>
      <c r="AB15" s="639"/>
      <c r="AC15" s="639"/>
      <c r="AD15" s="640">
        <v>122929</v>
      </c>
      <c r="AE15" s="640"/>
      <c r="AF15" s="640"/>
      <c r="AG15" s="640"/>
      <c r="AH15" s="640"/>
      <c r="AI15" s="640"/>
      <c r="AJ15" s="640"/>
      <c r="AK15" s="640"/>
      <c r="AL15" s="609">
        <v>0.5</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949390</v>
      </c>
      <c r="BH15" s="587"/>
      <c r="BI15" s="587"/>
      <c r="BJ15" s="587"/>
      <c r="BK15" s="587"/>
      <c r="BL15" s="587"/>
      <c r="BM15" s="587"/>
      <c r="BN15" s="588"/>
      <c r="BO15" s="639">
        <v>4.5</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6074050</v>
      </c>
      <c r="CS15" s="587"/>
      <c r="CT15" s="587"/>
      <c r="CU15" s="587"/>
      <c r="CV15" s="587"/>
      <c r="CW15" s="587"/>
      <c r="CX15" s="587"/>
      <c r="CY15" s="588"/>
      <c r="CZ15" s="639">
        <v>15.5</v>
      </c>
      <c r="DA15" s="639"/>
      <c r="DB15" s="639"/>
      <c r="DC15" s="639"/>
      <c r="DD15" s="592">
        <v>2178166</v>
      </c>
      <c r="DE15" s="587"/>
      <c r="DF15" s="587"/>
      <c r="DG15" s="587"/>
      <c r="DH15" s="587"/>
      <c r="DI15" s="587"/>
      <c r="DJ15" s="587"/>
      <c r="DK15" s="587"/>
      <c r="DL15" s="587"/>
      <c r="DM15" s="587"/>
      <c r="DN15" s="587"/>
      <c r="DO15" s="587"/>
      <c r="DP15" s="588"/>
      <c r="DQ15" s="592">
        <v>3721300</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1723460</v>
      </c>
      <c r="S16" s="587"/>
      <c r="T16" s="587"/>
      <c r="U16" s="587"/>
      <c r="V16" s="587"/>
      <c r="W16" s="587"/>
      <c r="X16" s="587"/>
      <c r="Y16" s="588"/>
      <c r="Z16" s="639">
        <v>4.2</v>
      </c>
      <c r="AA16" s="639"/>
      <c r="AB16" s="639"/>
      <c r="AC16" s="639"/>
      <c r="AD16" s="640">
        <v>1480165</v>
      </c>
      <c r="AE16" s="640"/>
      <c r="AF16" s="640"/>
      <c r="AG16" s="640"/>
      <c r="AH16" s="640"/>
      <c r="AI16" s="640"/>
      <c r="AJ16" s="640"/>
      <c r="AK16" s="640"/>
      <c r="AL16" s="609">
        <v>6.3</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v>4</v>
      </c>
      <c r="BH16" s="587"/>
      <c r="BI16" s="587"/>
      <c r="BJ16" s="587"/>
      <c r="BK16" s="587"/>
      <c r="BL16" s="587"/>
      <c r="BM16" s="587"/>
      <c r="BN16" s="588"/>
      <c r="BO16" s="639">
        <v>0</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1480165</v>
      </c>
      <c r="S17" s="587"/>
      <c r="T17" s="587"/>
      <c r="U17" s="587"/>
      <c r="V17" s="587"/>
      <c r="W17" s="587"/>
      <c r="X17" s="587"/>
      <c r="Y17" s="588"/>
      <c r="Z17" s="639">
        <v>3.6</v>
      </c>
      <c r="AA17" s="639"/>
      <c r="AB17" s="639"/>
      <c r="AC17" s="639"/>
      <c r="AD17" s="640">
        <v>1480165</v>
      </c>
      <c r="AE17" s="640"/>
      <c r="AF17" s="640"/>
      <c r="AG17" s="640"/>
      <c r="AH17" s="640"/>
      <c r="AI17" s="640"/>
      <c r="AJ17" s="640"/>
      <c r="AK17" s="640"/>
      <c r="AL17" s="609">
        <v>6.3</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v>470</v>
      </c>
      <c r="BH17" s="587"/>
      <c r="BI17" s="587"/>
      <c r="BJ17" s="587"/>
      <c r="BK17" s="587"/>
      <c r="BL17" s="587"/>
      <c r="BM17" s="587"/>
      <c r="BN17" s="588"/>
      <c r="BO17" s="639">
        <v>0</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2849566</v>
      </c>
      <c r="CS17" s="587"/>
      <c r="CT17" s="587"/>
      <c r="CU17" s="587"/>
      <c r="CV17" s="587"/>
      <c r="CW17" s="587"/>
      <c r="CX17" s="587"/>
      <c r="CY17" s="588"/>
      <c r="CZ17" s="639">
        <v>7.3</v>
      </c>
      <c r="DA17" s="639"/>
      <c r="DB17" s="639"/>
      <c r="DC17" s="639"/>
      <c r="DD17" s="592" t="s">
        <v>111</v>
      </c>
      <c r="DE17" s="587"/>
      <c r="DF17" s="587"/>
      <c r="DG17" s="587"/>
      <c r="DH17" s="587"/>
      <c r="DI17" s="587"/>
      <c r="DJ17" s="587"/>
      <c r="DK17" s="587"/>
      <c r="DL17" s="587"/>
      <c r="DM17" s="587"/>
      <c r="DN17" s="587"/>
      <c r="DO17" s="587"/>
      <c r="DP17" s="588"/>
      <c r="DQ17" s="592">
        <v>2834063</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243267</v>
      </c>
      <c r="S18" s="587"/>
      <c r="T18" s="587"/>
      <c r="U18" s="587"/>
      <c r="V18" s="587"/>
      <c r="W18" s="587"/>
      <c r="X18" s="587"/>
      <c r="Y18" s="588"/>
      <c r="Z18" s="639">
        <v>0.6</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28</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1317338</v>
      </c>
      <c r="BH19" s="587"/>
      <c r="BI19" s="587"/>
      <c r="BJ19" s="587"/>
      <c r="BK19" s="587"/>
      <c r="BL19" s="587"/>
      <c r="BM19" s="587"/>
      <c r="BN19" s="588"/>
      <c r="BO19" s="639">
        <v>6.3</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24828899</v>
      </c>
      <c r="S20" s="587"/>
      <c r="T20" s="587"/>
      <c r="U20" s="587"/>
      <c r="V20" s="587"/>
      <c r="W20" s="587"/>
      <c r="X20" s="587"/>
      <c r="Y20" s="588"/>
      <c r="Z20" s="639">
        <v>60.9</v>
      </c>
      <c r="AA20" s="639"/>
      <c r="AB20" s="639"/>
      <c r="AC20" s="639"/>
      <c r="AD20" s="640">
        <v>23268266</v>
      </c>
      <c r="AE20" s="640"/>
      <c r="AF20" s="640"/>
      <c r="AG20" s="640"/>
      <c r="AH20" s="640"/>
      <c r="AI20" s="640"/>
      <c r="AJ20" s="640"/>
      <c r="AK20" s="640"/>
      <c r="AL20" s="609">
        <v>99.1</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1317338</v>
      </c>
      <c r="BH20" s="587"/>
      <c r="BI20" s="587"/>
      <c r="BJ20" s="587"/>
      <c r="BK20" s="587"/>
      <c r="BL20" s="587"/>
      <c r="BM20" s="587"/>
      <c r="BN20" s="588"/>
      <c r="BO20" s="639">
        <v>6.3</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39168112</v>
      </c>
      <c r="CS20" s="587"/>
      <c r="CT20" s="587"/>
      <c r="CU20" s="587"/>
      <c r="CV20" s="587"/>
      <c r="CW20" s="587"/>
      <c r="CX20" s="587"/>
      <c r="CY20" s="588"/>
      <c r="CZ20" s="639">
        <v>100</v>
      </c>
      <c r="DA20" s="639"/>
      <c r="DB20" s="639"/>
      <c r="DC20" s="639"/>
      <c r="DD20" s="592">
        <v>4017648</v>
      </c>
      <c r="DE20" s="587"/>
      <c r="DF20" s="587"/>
      <c r="DG20" s="587"/>
      <c r="DH20" s="587"/>
      <c r="DI20" s="587"/>
      <c r="DJ20" s="587"/>
      <c r="DK20" s="587"/>
      <c r="DL20" s="587"/>
      <c r="DM20" s="587"/>
      <c r="DN20" s="587"/>
      <c r="DO20" s="587"/>
      <c r="DP20" s="588"/>
      <c r="DQ20" s="592">
        <v>27677846</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21825</v>
      </c>
      <c r="S21" s="587"/>
      <c r="T21" s="587"/>
      <c r="U21" s="587"/>
      <c r="V21" s="587"/>
      <c r="W21" s="587"/>
      <c r="X21" s="587"/>
      <c r="Y21" s="588"/>
      <c r="Z21" s="639">
        <v>0.1</v>
      </c>
      <c r="AA21" s="639"/>
      <c r="AB21" s="639"/>
      <c r="AC21" s="639"/>
      <c r="AD21" s="640">
        <v>21825</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456645</v>
      </c>
      <c r="S22" s="587"/>
      <c r="T22" s="587"/>
      <c r="U22" s="587"/>
      <c r="V22" s="587"/>
      <c r="W22" s="587"/>
      <c r="X22" s="587"/>
      <c r="Y22" s="588"/>
      <c r="Z22" s="639">
        <v>1.1000000000000001</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558440</v>
      </c>
      <c r="S23" s="587"/>
      <c r="T23" s="587"/>
      <c r="U23" s="587"/>
      <c r="V23" s="587"/>
      <c r="W23" s="587"/>
      <c r="X23" s="587"/>
      <c r="Y23" s="588"/>
      <c r="Z23" s="639">
        <v>1.4</v>
      </c>
      <c r="AA23" s="639"/>
      <c r="AB23" s="639"/>
      <c r="AC23" s="639"/>
      <c r="AD23" s="640">
        <v>105117</v>
      </c>
      <c r="AE23" s="640"/>
      <c r="AF23" s="640"/>
      <c r="AG23" s="640"/>
      <c r="AH23" s="640"/>
      <c r="AI23" s="640"/>
      <c r="AJ23" s="640"/>
      <c r="AK23" s="640"/>
      <c r="AL23" s="609">
        <v>0.4</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1317338</v>
      </c>
      <c r="BH23" s="587"/>
      <c r="BI23" s="587"/>
      <c r="BJ23" s="587"/>
      <c r="BK23" s="587"/>
      <c r="BL23" s="587"/>
      <c r="BM23" s="587"/>
      <c r="BN23" s="588"/>
      <c r="BO23" s="639">
        <v>6.3</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228979</v>
      </c>
      <c r="S24" s="587"/>
      <c r="T24" s="587"/>
      <c r="U24" s="587"/>
      <c r="V24" s="587"/>
      <c r="W24" s="587"/>
      <c r="X24" s="587"/>
      <c r="Y24" s="588"/>
      <c r="Z24" s="639">
        <v>0.6</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18695844</v>
      </c>
      <c r="CS24" s="637"/>
      <c r="CT24" s="637"/>
      <c r="CU24" s="637"/>
      <c r="CV24" s="637"/>
      <c r="CW24" s="637"/>
      <c r="CX24" s="637"/>
      <c r="CY24" s="684"/>
      <c r="CZ24" s="688">
        <v>47.7</v>
      </c>
      <c r="DA24" s="689"/>
      <c r="DB24" s="689"/>
      <c r="DC24" s="690"/>
      <c r="DD24" s="683">
        <v>12257995</v>
      </c>
      <c r="DE24" s="637"/>
      <c r="DF24" s="637"/>
      <c r="DG24" s="637"/>
      <c r="DH24" s="637"/>
      <c r="DI24" s="637"/>
      <c r="DJ24" s="637"/>
      <c r="DK24" s="684"/>
      <c r="DL24" s="683">
        <v>12257102</v>
      </c>
      <c r="DM24" s="637"/>
      <c r="DN24" s="637"/>
      <c r="DO24" s="637"/>
      <c r="DP24" s="637"/>
      <c r="DQ24" s="637"/>
      <c r="DR24" s="637"/>
      <c r="DS24" s="637"/>
      <c r="DT24" s="637"/>
      <c r="DU24" s="637"/>
      <c r="DV24" s="684"/>
      <c r="DW24" s="685">
        <v>48</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5861230</v>
      </c>
      <c r="S25" s="587"/>
      <c r="T25" s="587"/>
      <c r="U25" s="587"/>
      <c r="V25" s="587"/>
      <c r="W25" s="587"/>
      <c r="X25" s="587"/>
      <c r="Y25" s="588"/>
      <c r="Z25" s="639">
        <v>14.4</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6658377</v>
      </c>
      <c r="CS25" s="605"/>
      <c r="CT25" s="605"/>
      <c r="CU25" s="605"/>
      <c r="CV25" s="605"/>
      <c r="CW25" s="605"/>
      <c r="CX25" s="605"/>
      <c r="CY25" s="606"/>
      <c r="CZ25" s="589">
        <v>17</v>
      </c>
      <c r="DA25" s="607"/>
      <c r="DB25" s="607"/>
      <c r="DC25" s="608"/>
      <c r="DD25" s="592">
        <v>6148280</v>
      </c>
      <c r="DE25" s="605"/>
      <c r="DF25" s="605"/>
      <c r="DG25" s="605"/>
      <c r="DH25" s="605"/>
      <c r="DI25" s="605"/>
      <c r="DJ25" s="605"/>
      <c r="DK25" s="606"/>
      <c r="DL25" s="592">
        <v>6147899</v>
      </c>
      <c r="DM25" s="605"/>
      <c r="DN25" s="605"/>
      <c r="DO25" s="605"/>
      <c r="DP25" s="605"/>
      <c r="DQ25" s="605"/>
      <c r="DR25" s="605"/>
      <c r="DS25" s="605"/>
      <c r="DT25" s="605"/>
      <c r="DU25" s="605"/>
      <c r="DV25" s="606"/>
      <c r="DW25" s="609">
        <v>24.1</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v>54148</v>
      </c>
      <c r="S26" s="587"/>
      <c r="T26" s="587"/>
      <c r="U26" s="587"/>
      <c r="V26" s="587"/>
      <c r="W26" s="587"/>
      <c r="X26" s="587"/>
      <c r="Y26" s="588"/>
      <c r="Z26" s="639">
        <v>0.1</v>
      </c>
      <c r="AA26" s="639"/>
      <c r="AB26" s="639"/>
      <c r="AC26" s="639"/>
      <c r="AD26" s="640">
        <v>54148</v>
      </c>
      <c r="AE26" s="640"/>
      <c r="AF26" s="640"/>
      <c r="AG26" s="640"/>
      <c r="AH26" s="640"/>
      <c r="AI26" s="640"/>
      <c r="AJ26" s="640"/>
      <c r="AK26" s="640"/>
      <c r="AL26" s="609">
        <v>0.2</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4499704</v>
      </c>
      <c r="CS26" s="587"/>
      <c r="CT26" s="587"/>
      <c r="CU26" s="587"/>
      <c r="CV26" s="587"/>
      <c r="CW26" s="587"/>
      <c r="CX26" s="587"/>
      <c r="CY26" s="588"/>
      <c r="CZ26" s="589">
        <v>11.5</v>
      </c>
      <c r="DA26" s="607"/>
      <c r="DB26" s="607"/>
      <c r="DC26" s="608"/>
      <c r="DD26" s="592">
        <v>4010409</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1985882</v>
      </c>
      <c r="S27" s="587"/>
      <c r="T27" s="587"/>
      <c r="U27" s="587"/>
      <c r="V27" s="587"/>
      <c r="W27" s="587"/>
      <c r="X27" s="587"/>
      <c r="Y27" s="588"/>
      <c r="Z27" s="639">
        <v>4.9000000000000004</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21063752</v>
      </c>
      <c r="BH27" s="587"/>
      <c r="BI27" s="587"/>
      <c r="BJ27" s="587"/>
      <c r="BK27" s="587"/>
      <c r="BL27" s="587"/>
      <c r="BM27" s="587"/>
      <c r="BN27" s="588"/>
      <c r="BO27" s="639">
        <v>100</v>
      </c>
      <c r="BP27" s="639"/>
      <c r="BQ27" s="639"/>
      <c r="BR27" s="639"/>
      <c r="BS27" s="592">
        <v>85695</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9187901</v>
      </c>
      <c r="CS27" s="605"/>
      <c r="CT27" s="605"/>
      <c r="CU27" s="605"/>
      <c r="CV27" s="605"/>
      <c r="CW27" s="605"/>
      <c r="CX27" s="605"/>
      <c r="CY27" s="606"/>
      <c r="CZ27" s="589">
        <v>23.5</v>
      </c>
      <c r="DA27" s="607"/>
      <c r="DB27" s="607"/>
      <c r="DC27" s="608"/>
      <c r="DD27" s="592">
        <v>3275652</v>
      </c>
      <c r="DE27" s="605"/>
      <c r="DF27" s="605"/>
      <c r="DG27" s="605"/>
      <c r="DH27" s="605"/>
      <c r="DI27" s="605"/>
      <c r="DJ27" s="605"/>
      <c r="DK27" s="606"/>
      <c r="DL27" s="592">
        <v>3275140</v>
      </c>
      <c r="DM27" s="605"/>
      <c r="DN27" s="605"/>
      <c r="DO27" s="605"/>
      <c r="DP27" s="605"/>
      <c r="DQ27" s="605"/>
      <c r="DR27" s="605"/>
      <c r="DS27" s="605"/>
      <c r="DT27" s="605"/>
      <c r="DU27" s="605"/>
      <c r="DV27" s="606"/>
      <c r="DW27" s="609">
        <v>12.8</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552734</v>
      </c>
      <c r="S28" s="587"/>
      <c r="T28" s="587"/>
      <c r="U28" s="587"/>
      <c r="V28" s="587"/>
      <c r="W28" s="587"/>
      <c r="X28" s="587"/>
      <c r="Y28" s="588"/>
      <c r="Z28" s="639">
        <v>1.4</v>
      </c>
      <c r="AA28" s="639"/>
      <c r="AB28" s="639"/>
      <c r="AC28" s="639"/>
      <c r="AD28" s="640">
        <v>30969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2849566</v>
      </c>
      <c r="CS28" s="587"/>
      <c r="CT28" s="587"/>
      <c r="CU28" s="587"/>
      <c r="CV28" s="587"/>
      <c r="CW28" s="587"/>
      <c r="CX28" s="587"/>
      <c r="CY28" s="588"/>
      <c r="CZ28" s="589">
        <v>7.3</v>
      </c>
      <c r="DA28" s="607"/>
      <c r="DB28" s="607"/>
      <c r="DC28" s="608"/>
      <c r="DD28" s="592">
        <v>2834063</v>
      </c>
      <c r="DE28" s="587"/>
      <c r="DF28" s="587"/>
      <c r="DG28" s="587"/>
      <c r="DH28" s="587"/>
      <c r="DI28" s="587"/>
      <c r="DJ28" s="587"/>
      <c r="DK28" s="588"/>
      <c r="DL28" s="592">
        <v>2834063</v>
      </c>
      <c r="DM28" s="587"/>
      <c r="DN28" s="587"/>
      <c r="DO28" s="587"/>
      <c r="DP28" s="587"/>
      <c r="DQ28" s="587"/>
      <c r="DR28" s="587"/>
      <c r="DS28" s="587"/>
      <c r="DT28" s="587"/>
      <c r="DU28" s="587"/>
      <c r="DV28" s="588"/>
      <c r="DW28" s="609">
        <v>11.1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54992</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2849523</v>
      </c>
      <c r="CS29" s="605"/>
      <c r="CT29" s="605"/>
      <c r="CU29" s="605"/>
      <c r="CV29" s="605"/>
      <c r="CW29" s="605"/>
      <c r="CX29" s="605"/>
      <c r="CY29" s="606"/>
      <c r="CZ29" s="589">
        <v>7.3</v>
      </c>
      <c r="DA29" s="607"/>
      <c r="DB29" s="607"/>
      <c r="DC29" s="608"/>
      <c r="DD29" s="592">
        <v>2834020</v>
      </c>
      <c r="DE29" s="605"/>
      <c r="DF29" s="605"/>
      <c r="DG29" s="605"/>
      <c r="DH29" s="605"/>
      <c r="DI29" s="605"/>
      <c r="DJ29" s="605"/>
      <c r="DK29" s="606"/>
      <c r="DL29" s="592">
        <v>2834020</v>
      </c>
      <c r="DM29" s="605"/>
      <c r="DN29" s="605"/>
      <c r="DO29" s="605"/>
      <c r="DP29" s="605"/>
      <c r="DQ29" s="605"/>
      <c r="DR29" s="605"/>
      <c r="DS29" s="605"/>
      <c r="DT29" s="605"/>
      <c r="DU29" s="605"/>
      <c r="DV29" s="606"/>
      <c r="DW29" s="609">
        <v>11.1</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126258</v>
      </c>
      <c r="S30" s="587"/>
      <c r="T30" s="587"/>
      <c r="U30" s="587"/>
      <c r="V30" s="587"/>
      <c r="W30" s="587"/>
      <c r="X30" s="587"/>
      <c r="Y30" s="588"/>
      <c r="Z30" s="639">
        <v>0.3</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98.2</v>
      </c>
      <c r="BH30" s="653"/>
      <c r="BI30" s="653"/>
      <c r="BJ30" s="653"/>
      <c r="BK30" s="653"/>
      <c r="BL30" s="653"/>
      <c r="BM30" s="654">
        <v>92.4</v>
      </c>
      <c r="BN30" s="653"/>
      <c r="BO30" s="653"/>
      <c r="BP30" s="653"/>
      <c r="BQ30" s="655"/>
      <c r="BR30" s="652">
        <v>98</v>
      </c>
      <c r="BS30" s="653"/>
      <c r="BT30" s="653"/>
      <c r="BU30" s="653"/>
      <c r="BV30" s="653"/>
      <c r="BW30" s="653"/>
      <c r="BX30" s="654">
        <v>91.2</v>
      </c>
      <c r="BY30" s="653"/>
      <c r="BZ30" s="653"/>
      <c r="CA30" s="653"/>
      <c r="CB30" s="655"/>
      <c r="CD30" s="658"/>
      <c r="CE30" s="659"/>
      <c r="CF30" s="623" t="s">
        <v>290</v>
      </c>
      <c r="CG30" s="620"/>
      <c r="CH30" s="620"/>
      <c r="CI30" s="620"/>
      <c r="CJ30" s="620"/>
      <c r="CK30" s="620"/>
      <c r="CL30" s="620"/>
      <c r="CM30" s="620"/>
      <c r="CN30" s="620"/>
      <c r="CO30" s="620"/>
      <c r="CP30" s="620"/>
      <c r="CQ30" s="621"/>
      <c r="CR30" s="586">
        <v>2479501</v>
      </c>
      <c r="CS30" s="587"/>
      <c r="CT30" s="587"/>
      <c r="CU30" s="587"/>
      <c r="CV30" s="587"/>
      <c r="CW30" s="587"/>
      <c r="CX30" s="587"/>
      <c r="CY30" s="588"/>
      <c r="CZ30" s="589">
        <v>6.3</v>
      </c>
      <c r="DA30" s="607"/>
      <c r="DB30" s="607"/>
      <c r="DC30" s="608"/>
      <c r="DD30" s="592">
        <v>2465226</v>
      </c>
      <c r="DE30" s="587"/>
      <c r="DF30" s="587"/>
      <c r="DG30" s="587"/>
      <c r="DH30" s="587"/>
      <c r="DI30" s="587"/>
      <c r="DJ30" s="587"/>
      <c r="DK30" s="588"/>
      <c r="DL30" s="592">
        <v>2465226</v>
      </c>
      <c r="DM30" s="587"/>
      <c r="DN30" s="587"/>
      <c r="DO30" s="587"/>
      <c r="DP30" s="587"/>
      <c r="DQ30" s="587"/>
      <c r="DR30" s="587"/>
      <c r="DS30" s="587"/>
      <c r="DT30" s="587"/>
      <c r="DU30" s="587"/>
      <c r="DV30" s="588"/>
      <c r="DW30" s="609">
        <v>9.6</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1386493</v>
      </c>
      <c r="S31" s="587"/>
      <c r="T31" s="587"/>
      <c r="U31" s="587"/>
      <c r="V31" s="587"/>
      <c r="W31" s="587"/>
      <c r="X31" s="587"/>
      <c r="Y31" s="588"/>
      <c r="Z31" s="639">
        <v>3.4</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98.1</v>
      </c>
      <c r="BH31" s="605"/>
      <c r="BI31" s="605"/>
      <c r="BJ31" s="605"/>
      <c r="BK31" s="605"/>
      <c r="BL31" s="605"/>
      <c r="BM31" s="641">
        <v>91.9</v>
      </c>
      <c r="BN31" s="651"/>
      <c r="BO31" s="651"/>
      <c r="BP31" s="651"/>
      <c r="BQ31" s="615"/>
      <c r="BR31" s="650">
        <v>97.8</v>
      </c>
      <c r="BS31" s="605"/>
      <c r="BT31" s="605"/>
      <c r="BU31" s="605"/>
      <c r="BV31" s="605"/>
      <c r="BW31" s="605"/>
      <c r="BX31" s="641">
        <v>91.1</v>
      </c>
      <c r="BY31" s="651"/>
      <c r="BZ31" s="651"/>
      <c r="CA31" s="651"/>
      <c r="CB31" s="615"/>
      <c r="CD31" s="658"/>
      <c r="CE31" s="659"/>
      <c r="CF31" s="623" t="s">
        <v>294</v>
      </c>
      <c r="CG31" s="620"/>
      <c r="CH31" s="620"/>
      <c r="CI31" s="620"/>
      <c r="CJ31" s="620"/>
      <c r="CK31" s="620"/>
      <c r="CL31" s="620"/>
      <c r="CM31" s="620"/>
      <c r="CN31" s="620"/>
      <c r="CO31" s="620"/>
      <c r="CP31" s="620"/>
      <c r="CQ31" s="621"/>
      <c r="CR31" s="586">
        <v>370022</v>
      </c>
      <c r="CS31" s="605"/>
      <c r="CT31" s="605"/>
      <c r="CU31" s="605"/>
      <c r="CV31" s="605"/>
      <c r="CW31" s="605"/>
      <c r="CX31" s="605"/>
      <c r="CY31" s="606"/>
      <c r="CZ31" s="589">
        <v>0.9</v>
      </c>
      <c r="DA31" s="607"/>
      <c r="DB31" s="607"/>
      <c r="DC31" s="608"/>
      <c r="DD31" s="592">
        <v>368794</v>
      </c>
      <c r="DE31" s="605"/>
      <c r="DF31" s="605"/>
      <c r="DG31" s="605"/>
      <c r="DH31" s="605"/>
      <c r="DI31" s="605"/>
      <c r="DJ31" s="605"/>
      <c r="DK31" s="606"/>
      <c r="DL31" s="592">
        <v>368794</v>
      </c>
      <c r="DM31" s="605"/>
      <c r="DN31" s="605"/>
      <c r="DO31" s="605"/>
      <c r="DP31" s="605"/>
      <c r="DQ31" s="605"/>
      <c r="DR31" s="605"/>
      <c r="DS31" s="605"/>
      <c r="DT31" s="605"/>
      <c r="DU31" s="605"/>
      <c r="DV31" s="606"/>
      <c r="DW31" s="609">
        <v>1.4</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893615</v>
      </c>
      <c r="S32" s="587"/>
      <c r="T32" s="587"/>
      <c r="U32" s="587"/>
      <c r="V32" s="587"/>
      <c r="W32" s="587"/>
      <c r="X32" s="587"/>
      <c r="Y32" s="588"/>
      <c r="Z32" s="639">
        <v>2.2000000000000002</v>
      </c>
      <c r="AA32" s="639"/>
      <c r="AB32" s="639"/>
      <c r="AC32" s="639"/>
      <c r="AD32" s="640">
        <v>3190</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98.2</v>
      </c>
      <c r="BH32" s="571"/>
      <c r="BI32" s="571"/>
      <c r="BJ32" s="571"/>
      <c r="BK32" s="571"/>
      <c r="BL32" s="571"/>
      <c r="BM32" s="634">
        <v>92.3</v>
      </c>
      <c r="BN32" s="571"/>
      <c r="BO32" s="571"/>
      <c r="BP32" s="571"/>
      <c r="BQ32" s="628"/>
      <c r="BR32" s="649">
        <v>98</v>
      </c>
      <c r="BS32" s="571"/>
      <c r="BT32" s="571"/>
      <c r="BU32" s="571"/>
      <c r="BV32" s="571"/>
      <c r="BW32" s="571"/>
      <c r="BX32" s="634">
        <v>90.9</v>
      </c>
      <c r="BY32" s="571"/>
      <c r="BZ32" s="571"/>
      <c r="CA32" s="571"/>
      <c r="CB32" s="628"/>
      <c r="CD32" s="660"/>
      <c r="CE32" s="661"/>
      <c r="CF32" s="623" t="s">
        <v>297</v>
      </c>
      <c r="CG32" s="620"/>
      <c r="CH32" s="620"/>
      <c r="CI32" s="620"/>
      <c r="CJ32" s="620"/>
      <c r="CK32" s="620"/>
      <c r="CL32" s="620"/>
      <c r="CM32" s="620"/>
      <c r="CN32" s="620"/>
      <c r="CO32" s="620"/>
      <c r="CP32" s="620"/>
      <c r="CQ32" s="621"/>
      <c r="CR32" s="586">
        <v>43</v>
      </c>
      <c r="CS32" s="587"/>
      <c r="CT32" s="587"/>
      <c r="CU32" s="587"/>
      <c r="CV32" s="587"/>
      <c r="CW32" s="587"/>
      <c r="CX32" s="587"/>
      <c r="CY32" s="588"/>
      <c r="CZ32" s="589">
        <v>0</v>
      </c>
      <c r="DA32" s="607"/>
      <c r="DB32" s="607"/>
      <c r="DC32" s="608"/>
      <c r="DD32" s="592">
        <v>43</v>
      </c>
      <c r="DE32" s="587"/>
      <c r="DF32" s="587"/>
      <c r="DG32" s="587"/>
      <c r="DH32" s="587"/>
      <c r="DI32" s="587"/>
      <c r="DJ32" s="587"/>
      <c r="DK32" s="588"/>
      <c r="DL32" s="592">
        <v>43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3756499</v>
      </c>
      <c r="S33" s="587"/>
      <c r="T33" s="587"/>
      <c r="U33" s="587"/>
      <c r="V33" s="587"/>
      <c r="W33" s="587"/>
      <c r="X33" s="587"/>
      <c r="Y33" s="588"/>
      <c r="Z33" s="639">
        <v>9.1999999999999993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16454620</v>
      </c>
      <c r="CS33" s="605"/>
      <c r="CT33" s="605"/>
      <c r="CU33" s="605"/>
      <c r="CV33" s="605"/>
      <c r="CW33" s="605"/>
      <c r="CX33" s="605"/>
      <c r="CY33" s="606"/>
      <c r="CZ33" s="589">
        <v>42</v>
      </c>
      <c r="DA33" s="607"/>
      <c r="DB33" s="607"/>
      <c r="DC33" s="608"/>
      <c r="DD33" s="592">
        <v>14666443</v>
      </c>
      <c r="DE33" s="605"/>
      <c r="DF33" s="605"/>
      <c r="DG33" s="605"/>
      <c r="DH33" s="605"/>
      <c r="DI33" s="605"/>
      <c r="DJ33" s="605"/>
      <c r="DK33" s="606"/>
      <c r="DL33" s="592">
        <v>10734132</v>
      </c>
      <c r="DM33" s="605"/>
      <c r="DN33" s="605"/>
      <c r="DO33" s="605"/>
      <c r="DP33" s="605"/>
      <c r="DQ33" s="605"/>
      <c r="DR33" s="605"/>
      <c r="DS33" s="605"/>
      <c r="DT33" s="605"/>
      <c r="DU33" s="605"/>
      <c r="DV33" s="606"/>
      <c r="DW33" s="609">
        <v>42</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6221154</v>
      </c>
      <c r="CS34" s="587"/>
      <c r="CT34" s="587"/>
      <c r="CU34" s="587"/>
      <c r="CV34" s="587"/>
      <c r="CW34" s="587"/>
      <c r="CX34" s="587"/>
      <c r="CY34" s="588"/>
      <c r="CZ34" s="589">
        <v>15.9</v>
      </c>
      <c r="DA34" s="607"/>
      <c r="DB34" s="607"/>
      <c r="DC34" s="608"/>
      <c r="DD34" s="592">
        <v>5147567</v>
      </c>
      <c r="DE34" s="587"/>
      <c r="DF34" s="587"/>
      <c r="DG34" s="587"/>
      <c r="DH34" s="587"/>
      <c r="DI34" s="587"/>
      <c r="DJ34" s="587"/>
      <c r="DK34" s="588"/>
      <c r="DL34" s="592">
        <v>5027974</v>
      </c>
      <c r="DM34" s="587"/>
      <c r="DN34" s="587"/>
      <c r="DO34" s="587"/>
      <c r="DP34" s="587"/>
      <c r="DQ34" s="587"/>
      <c r="DR34" s="587"/>
      <c r="DS34" s="587"/>
      <c r="DT34" s="587"/>
      <c r="DU34" s="587"/>
      <c r="DV34" s="588"/>
      <c r="DW34" s="609">
        <v>19.7</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2075299</v>
      </c>
      <c r="S35" s="587"/>
      <c r="T35" s="587"/>
      <c r="U35" s="587"/>
      <c r="V35" s="587"/>
      <c r="W35" s="587"/>
      <c r="X35" s="587"/>
      <c r="Y35" s="588"/>
      <c r="Z35" s="639">
        <v>5.0999999999999996</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5150083</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314120</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381632</v>
      </c>
      <c r="CS35" s="605"/>
      <c r="CT35" s="605"/>
      <c r="CU35" s="605"/>
      <c r="CV35" s="605"/>
      <c r="CW35" s="605"/>
      <c r="CX35" s="605"/>
      <c r="CY35" s="606"/>
      <c r="CZ35" s="589">
        <v>1</v>
      </c>
      <c r="DA35" s="607"/>
      <c r="DB35" s="607"/>
      <c r="DC35" s="608"/>
      <c r="DD35" s="592">
        <v>373449</v>
      </c>
      <c r="DE35" s="605"/>
      <c r="DF35" s="605"/>
      <c r="DG35" s="605"/>
      <c r="DH35" s="605"/>
      <c r="DI35" s="605"/>
      <c r="DJ35" s="605"/>
      <c r="DK35" s="606"/>
      <c r="DL35" s="592">
        <v>373449</v>
      </c>
      <c r="DM35" s="605"/>
      <c r="DN35" s="605"/>
      <c r="DO35" s="605"/>
      <c r="DP35" s="605"/>
      <c r="DQ35" s="605"/>
      <c r="DR35" s="605"/>
      <c r="DS35" s="605"/>
      <c r="DT35" s="605"/>
      <c r="DU35" s="605"/>
      <c r="DV35" s="606"/>
      <c r="DW35" s="609">
        <v>1.5</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40766639</v>
      </c>
      <c r="S36" s="627"/>
      <c r="T36" s="627"/>
      <c r="U36" s="627"/>
      <c r="V36" s="627"/>
      <c r="W36" s="627"/>
      <c r="X36" s="627"/>
      <c r="Y36" s="630"/>
      <c r="Z36" s="631">
        <v>100</v>
      </c>
      <c r="AA36" s="631"/>
      <c r="AB36" s="631"/>
      <c r="AC36" s="631"/>
      <c r="AD36" s="632">
        <v>23483515</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551098</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-1235359</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3556394</v>
      </c>
      <c r="CS36" s="587"/>
      <c r="CT36" s="587"/>
      <c r="CU36" s="587"/>
      <c r="CV36" s="587"/>
      <c r="CW36" s="587"/>
      <c r="CX36" s="587"/>
      <c r="CY36" s="588"/>
      <c r="CZ36" s="589">
        <v>9.1</v>
      </c>
      <c r="DA36" s="607"/>
      <c r="DB36" s="607"/>
      <c r="DC36" s="608"/>
      <c r="DD36" s="592">
        <v>3227643</v>
      </c>
      <c r="DE36" s="587"/>
      <c r="DF36" s="587"/>
      <c r="DG36" s="587"/>
      <c r="DH36" s="587"/>
      <c r="DI36" s="587"/>
      <c r="DJ36" s="587"/>
      <c r="DK36" s="588"/>
      <c r="DL36" s="592">
        <v>2830056</v>
      </c>
      <c r="DM36" s="587"/>
      <c r="DN36" s="587"/>
      <c r="DO36" s="587"/>
      <c r="DP36" s="587"/>
      <c r="DQ36" s="587"/>
      <c r="DR36" s="587"/>
      <c r="DS36" s="587"/>
      <c r="DT36" s="587"/>
      <c r="DU36" s="587"/>
      <c r="DV36" s="588"/>
      <c r="DW36" s="609">
        <v>11.1</v>
      </c>
      <c r="DX36" s="610"/>
      <c r="DY36" s="610"/>
      <c r="DZ36" s="610"/>
      <c r="EA36" s="610"/>
      <c r="EB36" s="610"/>
      <c r="EC36" s="611"/>
    </row>
    <row r="37" spans="2:133" ht="11.25" customHeight="1">
      <c r="AQ37" s="612" t="s">
        <v>312</v>
      </c>
      <c r="AR37" s="613"/>
      <c r="AS37" s="613"/>
      <c r="AT37" s="613"/>
      <c r="AU37" s="613"/>
      <c r="AV37" s="613"/>
      <c r="AW37" s="613"/>
      <c r="AX37" s="613"/>
      <c r="AY37" s="614"/>
      <c r="AZ37" s="586">
        <v>464056</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25192</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1942120</v>
      </c>
      <c r="CS37" s="605"/>
      <c r="CT37" s="605"/>
      <c r="CU37" s="605"/>
      <c r="CV37" s="605"/>
      <c r="CW37" s="605"/>
      <c r="CX37" s="605"/>
      <c r="CY37" s="606"/>
      <c r="CZ37" s="589">
        <v>5</v>
      </c>
      <c r="DA37" s="607"/>
      <c r="DB37" s="607"/>
      <c r="DC37" s="608"/>
      <c r="DD37" s="592">
        <v>1942120</v>
      </c>
      <c r="DE37" s="605"/>
      <c r="DF37" s="605"/>
      <c r="DG37" s="605"/>
      <c r="DH37" s="605"/>
      <c r="DI37" s="605"/>
      <c r="DJ37" s="605"/>
      <c r="DK37" s="606"/>
      <c r="DL37" s="592">
        <v>1942120</v>
      </c>
      <c r="DM37" s="605"/>
      <c r="DN37" s="605"/>
      <c r="DO37" s="605"/>
      <c r="DP37" s="605"/>
      <c r="DQ37" s="605"/>
      <c r="DR37" s="605"/>
      <c r="DS37" s="605"/>
      <c r="DT37" s="605"/>
      <c r="DU37" s="605"/>
      <c r="DV37" s="606"/>
      <c r="DW37" s="609">
        <v>7.6</v>
      </c>
      <c r="DX37" s="610"/>
      <c r="DY37" s="610"/>
      <c r="DZ37" s="610"/>
      <c r="EA37" s="610"/>
      <c r="EB37" s="610"/>
      <c r="EC37" s="611"/>
    </row>
    <row r="38" spans="2:133" ht="11.25" customHeight="1">
      <c r="AQ38" s="612" t="s">
        <v>315</v>
      </c>
      <c r="AR38" s="613"/>
      <c r="AS38" s="613"/>
      <c r="AT38" s="613"/>
      <c r="AU38" s="613"/>
      <c r="AV38" s="613"/>
      <c r="AW38" s="613"/>
      <c r="AX38" s="613"/>
      <c r="AY38" s="614"/>
      <c r="AZ38" s="586" t="s">
        <v>111</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44941</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5150083</v>
      </c>
      <c r="CS38" s="587"/>
      <c r="CT38" s="587"/>
      <c r="CU38" s="587"/>
      <c r="CV38" s="587"/>
      <c r="CW38" s="587"/>
      <c r="CX38" s="587"/>
      <c r="CY38" s="588"/>
      <c r="CZ38" s="589">
        <v>13.1</v>
      </c>
      <c r="DA38" s="607"/>
      <c r="DB38" s="607"/>
      <c r="DC38" s="608"/>
      <c r="DD38" s="592">
        <v>4904874</v>
      </c>
      <c r="DE38" s="587"/>
      <c r="DF38" s="587"/>
      <c r="DG38" s="587"/>
      <c r="DH38" s="587"/>
      <c r="DI38" s="587"/>
      <c r="DJ38" s="587"/>
      <c r="DK38" s="588"/>
      <c r="DL38" s="592">
        <v>2502653</v>
      </c>
      <c r="DM38" s="587"/>
      <c r="DN38" s="587"/>
      <c r="DO38" s="587"/>
      <c r="DP38" s="587"/>
      <c r="DQ38" s="587"/>
      <c r="DR38" s="587"/>
      <c r="DS38" s="587"/>
      <c r="DT38" s="587"/>
      <c r="DU38" s="587"/>
      <c r="DV38" s="588"/>
      <c r="DW38" s="609">
        <v>9.8000000000000007</v>
      </c>
      <c r="DX38" s="610"/>
      <c r="DY38" s="610"/>
      <c r="DZ38" s="610"/>
      <c r="EA38" s="610"/>
      <c r="EB38" s="610"/>
      <c r="EC38" s="611"/>
    </row>
    <row r="39" spans="2:133" ht="11.25" customHeight="1">
      <c r="AQ39" s="612" t="s">
        <v>318</v>
      </c>
      <c r="AR39" s="613"/>
      <c r="AS39" s="613"/>
      <c r="AT39" s="613"/>
      <c r="AU39" s="613"/>
      <c r="AV39" s="613"/>
      <c r="AW39" s="613"/>
      <c r="AX39" s="613"/>
      <c r="AY39" s="614"/>
      <c r="AZ39" s="586" t="s">
        <v>111</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78</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1015357</v>
      </c>
      <c r="CS39" s="605"/>
      <c r="CT39" s="605"/>
      <c r="CU39" s="605"/>
      <c r="CV39" s="605"/>
      <c r="CW39" s="605"/>
      <c r="CX39" s="605"/>
      <c r="CY39" s="606"/>
      <c r="CZ39" s="589">
        <v>2.6</v>
      </c>
      <c r="DA39" s="607"/>
      <c r="DB39" s="607"/>
      <c r="DC39" s="608"/>
      <c r="DD39" s="592">
        <v>1012910</v>
      </c>
      <c r="DE39" s="605"/>
      <c r="DF39" s="605"/>
      <c r="DG39" s="605"/>
      <c r="DH39" s="605"/>
      <c r="DI39" s="605"/>
      <c r="DJ39" s="605"/>
      <c r="DK39" s="606"/>
      <c r="DL39" s="592" t="s">
        <v>111</v>
      </c>
      <c r="DM39" s="605"/>
      <c r="DN39" s="605"/>
      <c r="DO39" s="605"/>
      <c r="DP39" s="605"/>
      <c r="DQ39" s="605"/>
      <c r="DR39" s="605"/>
      <c r="DS39" s="605"/>
      <c r="DT39" s="605"/>
      <c r="DU39" s="605"/>
      <c r="DV39" s="606"/>
      <c r="DW39" s="609" t="s">
        <v>111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1891380</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77</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130000</v>
      </c>
      <c r="CS40" s="587"/>
      <c r="CT40" s="587"/>
      <c r="CU40" s="587"/>
      <c r="CV40" s="587"/>
      <c r="CW40" s="587"/>
      <c r="CX40" s="587"/>
      <c r="CY40" s="588"/>
      <c r="CZ40" s="589">
        <v>0.3</v>
      </c>
      <c r="DA40" s="607"/>
      <c r="DB40" s="607"/>
      <c r="DC40" s="608"/>
      <c r="DD40" s="592" t="s">
        <v>111</v>
      </c>
      <c r="DE40" s="587"/>
      <c r="DF40" s="587"/>
      <c r="DG40" s="587"/>
      <c r="DH40" s="587"/>
      <c r="DI40" s="587"/>
      <c r="DJ40" s="587"/>
      <c r="DK40" s="588"/>
      <c r="DL40" s="592" t="s">
        <v>111</v>
      </c>
      <c r="DM40" s="587"/>
      <c r="DN40" s="587"/>
      <c r="DO40" s="587"/>
      <c r="DP40" s="587"/>
      <c r="DQ40" s="587"/>
      <c r="DR40" s="587"/>
      <c r="DS40" s="587"/>
      <c r="DT40" s="587"/>
      <c r="DU40" s="587"/>
      <c r="DV40" s="588"/>
      <c r="DW40" s="609" t="s">
        <v>111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2243549</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249</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214</v>
      </c>
      <c r="CS41" s="605"/>
      <c r="CT41" s="605"/>
      <c r="CU41" s="605"/>
      <c r="CV41" s="605"/>
      <c r="CW41" s="605"/>
      <c r="CX41" s="605"/>
      <c r="CY41" s="606"/>
      <c r="CZ41" s="589" t="s">
        <v>214</v>
      </c>
      <c r="DA41" s="607"/>
      <c r="DB41" s="607"/>
      <c r="DC41" s="608"/>
      <c r="DD41" s="592" t="s">
        <v>214</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329</v>
      </c>
      <c r="CE42" s="584"/>
      <c r="CF42" s="584"/>
      <c r="CG42" s="584"/>
      <c r="CH42" s="584"/>
      <c r="CI42" s="584"/>
      <c r="CJ42" s="584"/>
      <c r="CK42" s="584"/>
      <c r="CL42" s="584"/>
      <c r="CM42" s="584"/>
      <c r="CN42" s="584"/>
      <c r="CO42" s="584"/>
      <c r="CP42" s="584"/>
      <c r="CQ42" s="585"/>
      <c r="CR42" s="586">
        <v>4017648</v>
      </c>
      <c r="CS42" s="587"/>
      <c r="CT42" s="587"/>
      <c r="CU42" s="587"/>
      <c r="CV42" s="587"/>
      <c r="CW42" s="587"/>
      <c r="CX42" s="587"/>
      <c r="CY42" s="588"/>
      <c r="CZ42" s="589">
        <v>10.3</v>
      </c>
      <c r="DA42" s="590"/>
      <c r="DB42" s="590"/>
      <c r="DC42" s="591"/>
      <c r="DD42" s="592">
        <v>753408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331</v>
      </c>
      <c r="CE43" s="584"/>
      <c r="CF43" s="584"/>
      <c r="CG43" s="584"/>
      <c r="CH43" s="584"/>
      <c r="CI43" s="584"/>
      <c r="CJ43" s="584"/>
      <c r="CK43" s="584"/>
      <c r="CL43" s="584"/>
      <c r="CM43" s="584"/>
      <c r="CN43" s="584"/>
      <c r="CO43" s="584"/>
      <c r="CP43" s="584"/>
      <c r="CQ43" s="585"/>
      <c r="CR43" s="586">
        <v>170969</v>
      </c>
      <c r="CS43" s="605"/>
      <c r="CT43" s="605"/>
      <c r="CU43" s="605"/>
      <c r="CV43" s="605"/>
      <c r="CW43" s="605"/>
      <c r="CX43" s="605"/>
      <c r="CY43" s="606"/>
      <c r="CZ43" s="589">
        <v>0.4</v>
      </c>
      <c r="DA43" s="607"/>
      <c r="DB43" s="607"/>
      <c r="DC43" s="608"/>
      <c r="DD43" s="592">
        <v>170969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332</v>
      </c>
      <c r="CD44" s="599" t="s">
        <v>286</v>
      </c>
      <c r="CE44" s="600"/>
      <c r="CF44" s="583" t="s">
        <v>333</v>
      </c>
      <c r="CG44" s="584"/>
      <c r="CH44" s="584"/>
      <c r="CI44" s="584"/>
      <c r="CJ44" s="584"/>
      <c r="CK44" s="584"/>
      <c r="CL44" s="584"/>
      <c r="CM44" s="584"/>
      <c r="CN44" s="584"/>
      <c r="CO44" s="584"/>
      <c r="CP44" s="584"/>
      <c r="CQ44" s="585"/>
      <c r="CR44" s="586">
        <v>4017648</v>
      </c>
      <c r="CS44" s="587"/>
      <c r="CT44" s="587"/>
      <c r="CU44" s="587"/>
      <c r="CV44" s="587"/>
      <c r="CW44" s="587"/>
      <c r="CX44" s="587"/>
      <c r="CY44" s="588"/>
      <c r="CZ44" s="589">
        <v>10.3</v>
      </c>
      <c r="DA44" s="590"/>
      <c r="DB44" s="590"/>
      <c r="DC44" s="591"/>
      <c r="DD44" s="592">
        <v>753408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334</v>
      </c>
      <c r="CG45" s="584"/>
      <c r="CH45" s="584"/>
      <c r="CI45" s="584"/>
      <c r="CJ45" s="584"/>
      <c r="CK45" s="584"/>
      <c r="CL45" s="584"/>
      <c r="CM45" s="584"/>
      <c r="CN45" s="584"/>
      <c r="CO45" s="584"/>
      <c r="CP45" s="584"/>
      <c r="CQ45" s="585"/>
      <c r="CR45" s="586">
        <v>2380213</v>
      </c>
      <c r="CS45" s="605"/>
      <c r="CT45" s="605"/>
      <c r="CU45" s="605"/>
      <c r="CV45" s="605"/>
      <c r="CW45" s="605"/>
      <c r="CX45" s="605"/>
      <c r="CY45" s="606"/>
      <c r="CZ45" s="589">
        <v>6.1</v>
      </c>
      <c r="DA45" s="607"/>
      <c r="DB45" s="607"/>
      <c r="DC45" s="608"/>
      <c r="DD45" s="592">
        <v>94439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335</v>
      </c>
      <c r="CG46" s="584"/>
      <c r="CH46" s="584"/>
      <c r="CI46" s="584"/>
      <c r="CJ46" s="584"/>
      <c r="CK46" s="584"/>
      <c r="CL46" s="584"/>
      <c r="CM46" s="584"/>
      <c r="CN46" s="584"/>
      <c r="CO46" s="584"/>
      <c r="CP46" s="584"/>
      <c r="CQ46" s="585"/>
      <c r="CR46" s="586">
        <v>1637435</v>
      </c>
      <c r="CS46" s="587"/>
      <c r="CT46" s="587"/>
      <c r="CU46" s="587"/>
      <c r="CV46" s="587"/>
      <c r="CW46" s="587"/>
      <c r="CX46" s="587"/>
      <c r="CY46" s="588"/>
      <c r="CZ46" s="589">
        <v>4.2</v>
      </c>
      <c r="DA46" s="590"/>
      <c r="DB46" s="590"/>
      <c r="DC46" s="591"/>
      <c r="DD46" s="592">
        <v>658969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336</v>
      </c>
      <c r="CG47" s="584"/>
      <c r="CH47" s="584"/>
      <c r="CI47" s="584"/>
      <c r="CJ47" s="584"/>
      <c r="CK47" s="584"/>
      <c r="CL47" s="584"/>
      <c r="CM47" s="584"/>
      <c r="CN47" s="584"/>
      <c r="CO47" s="584"/>
      <c r="CP47" s="584"/>
      <c r="CQ47" s="585"/>
      <c r="CR47" s="586" t="s">
        <v>337</v>
      </c>
      <c r="CS47" s="605"/>
      <c r="CT47" s="605"/>
      <c r="CU47" s="605"/>
      <c r="CV47" s="605"/>
      <c r="CW47" s="605"/>
      <c r="CX47" s="605"/>
      <c r="CY47" s="606"/>
      <c r="CZ47" s="589" t="s">
        <v>337</v>
      </c>
      <c r="DA47" s="607"/>
      <c r="DB47" s="607"/>
      <c r="DC47" s="608"/>
      <c r="DD47" s="592" t="s">
        <v>337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337</v>
      </c>
      <c r="CS48" s="587"/>
      <c r="CT48" s="587"/>
      <c r="CU48" s="587"/>
      <c r="CV48" s="587"/>
      <c r="CW48" s="587"/>
      <c r="CX48" s="587"/>
      <c r="CY48" s="588"/>
      <c r="CZ48" s="589" t="s">
        <v>337</v>
      </c>
      <c r="DA48" s="590"/>
      <c r="DB48" s="590"/>
      <c r="DC48" s="591"/>
      <c r="DD48" s="592" t="s">
        <v>337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39168112</v>
      </c>
      <c r="CS49" s="571"/>
      <c r="CT49" s="571"/>
      <c r="CU49" s="571"/>
      <c r="CV49" s="571"/>
      <c r="CW49" s="571"/>
      <c r="CX49" s="571"/>
      <c r="CY49" s="572"/>
      <c r="CZ49" s="573">
        <v>100</v>
      </c>
      <c r="DA49" s="574"/>
      <c r="DB49" s="574"/>
      <c r="DC49" s="575"/>
      <c r="DD49" s="576">
        <v>27677846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Q23" sqref="Q23:U2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362</v>
      </c>
      <c r="C7" s="1045"/>
      <c r="D7" s="1045"/>
      <c r="E7" s="1045"/>
      <c r="F7" s="1045"/>
      <c r="G7" s="1045"/>
      <c r="H7" s="1045"/>
      <c r="I7" s="1045"/>
      <c r="J7" s="1045"/>
      <c r="K7" s="1045"/>
      <c r="L7" s="1045"/>
      <c r="M7" s="1045"/>
      <c r="N7" s="1045"/>
      <c r="O7" s="1045"/>
      <c r="P7" s="1046"/>
      <c r="Q7" s="1098">
        <v>40513</v>
      </c>
      <c r="R7" s="1099"/>
      <c r="S7" s="1099"/>
      <c r="T7" s="1099"/>
      <c r="U7" s="1099"/>
      <c r="V7" s="1099">
        <v>38914</v>
      </c>
      <c r="W7" s="1099"/>
      <c r="X7" s="1099"/>
      <c r="Y7" s="1099"/>
      <c r="Z7" s="1099"/>
      <c r="AA7" s="1099">
        <v>1599</v>
      </c>
      <c r="AB7" s="1099"/>
      <c r="AC7" s="1099"/>
      <c r="AD7" s="1099"/>
      <c r="AE7" s="1100"/>
      <c r="AF7" s="1101">
        <v>1364</v>
      </c>
      <c r="AG7" s="1102"/>
      <c r="AH7" s="1102"/>
      <c r="AI7" s="1102"/>
      <c r="AJ7" s="1103"/>
      <c r="AK7" s="1085">
        <v>171</v>
      </c>
      <c r="AL7" s="1086"/>
      <c r="AM7" s="1086"/>
      <c r="AN7" s="1086"/>
      <c r="AO7" s="1086"/>
      <c r="AP7" s="1086">
        <v>32003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552</v>
      </c>
      <c r="BT7" s="1090"/>
      <c r="BU7" s="1090"/>
      <c r="BV7" s="1090"/>
      <c r="BW7" s="1090"/>
      <c r="BX7" s="1090"/>
      <c r="BY7" s="1090"/>
      <c r="BZ7" s="1090"/>
      <c r="CA7" s="1090"/>
      <c r="CB7" s="1090"/>
      <c r="CC7" s="1090"/>
      <c r="CD7" s="1090"/>
      <c r="CE7" s="1090"/>
      <c r="CF7" s="1090"/>
      <c r="CG7" s="1091"/>
      <c r="CH7" s="1082">
        <v>-1</v>
      </c>
      <c r="CI7" s="1083"/>
      <c r="CJ7" s="1083"/>
      <c r="CK7" s="1083"/>
      <c r="CL7" s="1084"/>
      <c r="CM7" s="1082">
        <v>1285</v>
      </c>
      <c r="CN7" s="1083"/>
      <c r="CO7" s="1083"/>
      <c r="CP7" s="1083"/>
      <c r="CQ7" s="1084"/>
      <c r="CR7" s="1082">
        <v>557</v>
      </c>
      <c r="CS7" s="1083"/>
      <c r="CT7" s="1083"/>
      <c r="CU7" s="1083"/>
      <c r="CV7" s="1084"/>
      <c r="CW7" s="1082" t="s">
        <v>547</v>
      </c>
      <c r="CX7" s="1083"/>
      <c r="CY7" s="1083"/>
      <c r="CZ7" s="1083"/>
      <c r="DA7" s="1084"/>
      <c r="DB7" s="1082" t="s">
        <v>547</v>
      </c>
      <c r="DC7" s="1083"/>
      <c r="DD7" s="1083"/>
      <c r="DE7" s="1083"/>
      <c r="DF7" s="1084"/>
      <c r="DG7" s="1082" t="s">
        <v>547</v>
      </c>
      <c r="DH7" s="1083"/>
      <c r="DI7" s="1083"/>
      <c r="DJ7" s="1083"/>
      <c r="DK7" s="1084"/>
      <c r="DL7" s="1082" t="s">
        <v>547</v>
      </c>
      <c r="DM7" s="1083"/>
      <c r="DN7" s="1083"/>
      <c r="DO7" s="1083"/>
      <c r="DP7" s="1084"/>
      <c r="DQ7" s="1082" t="s">
        <v>547</v>
      </c>
      <c r="DR7" s="1083"/>
      <c r="DS7" s="1083"/>
      <c r="DT7" s="1083"/>
      <c r="DU7" s="1084"/>
      <c r="DV7" s="1109"/>
      <c r="DW7" s="1110"/>
      <c r="DX7" s="1110"/>
      <c r="DY7" s="1110"/>
      <c r="DZ7" s="1111"/>
      <c r="EA7" s="205"/>
    </row>
    <row r="8" spans="1:131" s="206" customFormat="1" ht="26.25" customHeight="1">
      <c r="A8" s="212">
        <v>2</v>
      </c>
      <c r="B8" s="1031" t="s">
        <v>363</v>
      </c>
      <c r="C8" s="1032"/>
      <c r="D8" s="1032"/>
      <c r="E8" s="1032"/>
      <c r="F8" s="1032"/>
      <c r="G8" s="1032"/>
      <c r="H8" s="1032"/>
      <c r="I8" s="1032"/>
      <c r="J8" s="1032"/>
      <c r="K8" s="1032"/>
      <c r="L8" s="1032"/>
      <c r="M8" s="1032"/>
      <c r="N8" s="1032"/>
      <c r="O8" s="1032"/>
      <c r="P8" s="1033"/>
      <c r="Q8" s="1037">
        <v>135</v>
      </c>
      <c r="R8" s="1038"/>
      <c r="S8" s="1038"/>
      <c r="T8" s="1038"/>
      <c r="U8" s="1038"/>
      <c r="V8" s="1038">
        <v>93</v>
      </c>
      <c r="W8" s="1038"/>
      <c r="X8" s="1038"/>
      <c r="Y8" s="1038"/>
      <c r="Z8" s="1038"/>
      <c r="AA8" s="1038">
        <v>42</v>
      </c>
      <c r="AB8" s="1038"/>
      <c r="AC8" s="1038"/>
      <c r="AD8" s="1038"/>
      <c r="AE8" s="1039"/>
      <c r="AF8" s="1013">
        <v>4</v>
      </c>
      <c r="AG8" s="1014"/>
      <c r="AH8" s="1014"/>
      <c r="AI8" s="1014"/>
      <c r="AJ8" s="1015"/>
      <c r="AK8" s="1080">
        <v>104</v>
      </c>
      <c r="AL8" s="1081"/>
      <c r="AM8" s="1081"/>
      <c r="AN8" s="1081"/>
      <c r="AO8" s="1081"/>
      <c r="AP8" s="1081" t="s">
        <v>550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548</v>
      </c>
      <c r="BT8" s="1009"/>
      <c r="BU8" s="1009"/>
      <c r="BV8" s="1009"/>
      <c r="BW8" s="1009"/>
      <c r="BX8" s="1009"/>
      <c r="BY8" s="1009"/>
      <c r="BZ8" s="1009"/>
      <c r="CA8" s="1009"/>
      <c r="CB8" s="1009"/>
      <c r="CC8" s="1009"/>
      <c r="CD8" s="1009"/>
      <c r="CE8" s="1009"/>
      <c r="CF8" s="1009"/>
      <c r="CG8" s="1010"/>
      <c r="CH8" s="983">
        <v>-28</v>
      </c>
      <c r="CI8" s="984"/>
      <c r="CJ8" s="984"/>
      <c r="CK8" s="984"/>
      <c r="CL8" s="985"/>
      <c r="CM8" s="983">
        <v>818</v>
      </c>
      <c r="CN8" s="984"/>
      <c r="CO8" s="984"/>
      <c r="CP8" s="984"/>
      <c r="CQ8" s="985"/>
      <c r="CR8" s="983">
        <v>5</v>
      </c>
      <c r="CS8" s="984"/>
      <c r="CT8" s="984"/>
      <c r="CU8" s="984"/>
      <c r="CV8" s="985"/>
      <c r="CW8" s="983" t="s">
        <v>547</v>
      </c>
      <c r="CX8" s="984"/>
      <c r="CY8" s="984"/>
      <c r="CZ8" s="984"/>
      <c r="DA8" s="985"/>
      <c r="DB8" s="983" t="s">
        <v>547</v>
      </c>
      <c r="DC8" s="984"/>
      <c r="DD8" s="984"/>
      <c r="DE8" s="984"/>
      <c r="DF8" s="985"/>
      <c r="DG8" s="983">
        <v>115</v>
      </c>
      <c r="DH8" s="984"/>
      <c r="DI8" s="984"/>
      <c r="DJ8" s="984"/>
      <c r="DK8" s="985"/>
      <c r="DL8" s="983" t="s">
        <v>547</v>
      </c>
      <c r="DM8" s="984"/>
      <c r="DN8" s="984"/>
      <c r="DO8" s="984"/>
      <c r="DP8" s="985"/>
      <c r="DQ8" s="983" t="s">
        <v>547</v>
      </c>
      <c r="DR8" s="984"/>
      <c r="DS8" s="984"/>
      <c r="DT8" s="984"/>
      <c r="DU8" s="985"/>
      <c r="DV8" s="986"/>
      <c r="DW8" s="987"/>
      <c r="DX8" s="987"/>
      <c r="DY8" s="987"/>
      <c r="DZ8" s="988"/>
      <c r="EA8" s="205"/>
    </row>
    <row r="9" spans="1:131" s="206" customFormat="1" ht="26.25" customHeight="1">
      <c r="A9" s="212">
        <v>3</v>
      </c>
      <c r="B9" s="1031" t="s">
        <v>364</v>
      </c>
      <c r="C9" s="1032"/>
      <c r="D9" s="1032"/>
      <c r="E9" s="1032"/>
      <c r="F9" s="1032"/>
      <c r="G9" s="1032"/>
      <c r="H9" s="1032"/>
      <c r="I9" s="1032"/>
      <c r="J9" s="1032"/>
      <c r="K9" s="1032"/>
      <c r="L9" s="1032"/>
      <c r="M9" s="1032"/>
      <c r="N9" s="1032"/>
      <c r="O9" s="1032"/>
      <c r="P9" s="1033"/>
      <c r="Q9" s="1037">
        <v>708</v>
      </c>
      <c r="R9" s="1038"/>
      <c r="S9" s="1038"/>
      <c r="T9" s="1038"/>
      <c r="U9" s="1038"/>
      <c r="V9" s="1038">
        <v>600</v>
      </c>
      <c r="W9" s="1038"/>
      <c r="X9" s="1038"/>
      <c r="Y9" s="1038"/>
      <c r="Z9" s="1038"/>
      <c r="AA9" s="1038">
        <v>108</v>
      </c>
      <c r="AB9" s="1038"/>
      <c r="AC9" s="1038"/>
      <c r="AD9" s="1038"/>
      <c r="AE9" s="1039"/>
      <c r="AF9" s="1013">
        <v>38</v>
      </c>
      <c r="AG9" s="1014"/>
      <c r="AH9" s="1014"/>
      <c r="AI9" s="1014"/>
      <c r="AJ9" s="1015"/>
      <c r="AK9" s="1080">
        <v>298</v>
      </c>
      <c r="AL9" s="1081"/>
      <c r="AM9" s="1081"/>
      <c r="AN9" s="1081"/>
      <c r="AO9" s="1081"/>
      <c r="AP9" s="1081" t="s">
        <v>551</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t="s">
        <v>365</v>
      </c>
      <c r="C10" s="1032"/>
      <c r="D10" s="1032"/>
      <c r="E10" s="1032"/>
      <c r="F10" s="1032"/>
      <c r="G10" s="1032"/>
      <c r="H10" s="1032"/>
      <c r="I10" s="1032"/>
      <c r="J10" s="1032"/>
      <c r="K10" s="1032"/>
      <c r="L10" s="1032"/>
      <c r="M10" s="1032"/>
      <c r="N10" s="1032"/>
      <c r="O10" s="1032"/>
      <c r="P10" s="1033"/>
      <c r="Q10" s="1037">
        <v>545</v>
      </c>
      <c r="R10" s="1038"/>
      <c r="S10" s="1038"/>
      <c r="T10" s="1038"/>
      <c r="U10" s="1038"/>
      <c r="V10" s="1038">
        <v>497</v>
      </c>
      <c r="W10" s="1038"/>
      <c r="X10" s="1038"/>
      <c r="Y10" s="1038"/>
      <c r="Z10" s="1038"/>
      <c r="AA10" s="1038">
        <v>47</v>
      </c>
      <c r="AB10" s="1038"/>
      <c r="AC10" s="1038"/>
      <c r="AD10" s="1038"/>
      <c r="AE10" s="1039"/>
      <c r="AF10" s="1013">
        <v>26</v>
      </c>
      <c r="AG10" s="1014"/>
      <c r="AH10" s="1014"/>
      <c r="AI10" s="1014"/>
      <c r="AJ10" s="1015"/>
      <c r="AK10" s="1080">
        <v>353</v>
      </c>
      <c r="AL10" s="1081"/>
      <c r="AM10" s="1081"/>
      <c r="AN10" s="1081"/>
      <c r="AO10" s="1081"/>
      <c r="AP10" s="1081" t="s">
        <v>551</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t="s">
        <v>366</v>
      </c>
      <c r="C11" s="1032"/>
      <c r="D11" s="1032"/>
      <c r="E11" s="1032"/>
      <c r="F11" s="1032"/>
      <c r="G11" s="1032"/>
      <c r="H11" s="1032"/>
      <c r="I11" s="1032"/>
      <c r="J11" s="1032"/>
      <c r="K11" s="1032"/>
      <c r="L11" s="1032"/>
      <c r="M11" s="1032"/>
      <c r="N11" s="1032"/>
      <c r="O11" s="1032"/>
      <c r="P11" s="1033"/>
      <c r="Q11" s="1037">
        <v>292</v>
      </c>
      <c r="R11" s="1038"/>
      <c r="S11" s="1038"/>
      <c r="T11" s="1038"/>
      <c r="U11" s="1038"/>
      <c r="V11" s="1038">
        <v>264</v>
      </c>
      <c r="W11" s="1038"/>
      <c r="X11" s="1038"/>
      <c r="Y11" s="1038"/>
      <c r="Z11" s="1038"/>
      <c r="AA11" s="1038">
        <v>28</v>
      </c>
      <c r="AB11" s="1038"/>
      <c r="AC11" s="1038"/>
      <c r="AD11" s="1038"/>
      <c r="AE11" s="1039"/>
      <c r="AF11" s="1013">
        <v>15</v>
      </c>
      <c r="AG11" s="1014"/>
      <c r="AH11" s="1014"/>
      <c r="AI11" s="1014"/>
      <c r="AJ11" s="1015"/>
      <c r="AK11" s="1080">
        <v>482</v>
      </c>
      <c r="AL11" s="1081"/>
      <c r="AM11" s="1081"/>
      <c r="AN11" s="1081"/>
      <c r="AO11" s="1081"/>
      <c r="AP11" s="1081">
        <v>119</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41389</v>
      </c>
      <c r="R23" s="1063"/>
      <c r="S23" s="1063"/>
      <c r="T23" s="1063"/>
      <c r="U23" s="1063"/>
      <c r="V23" s="1063">
        <v>39565</v>
      </c>
      <c r="W23" s="1063"/>
      <c r="X23" s="1063"/>
      <c r="Y23" s="1063"/>
      <c r="Z23" s="1063"/>
      <c r="AA23" s="1063">
        <v>1824</v>
      </c>
      <c r="AB23" s="1063"/>
      <c r="AC23" s="1063"/>
      <c r="AD23" s="1063"/>
      <c r="AE23" s="1064"/>
      <c r="AF23" s="1065">
        <v>1448</v>
      </c>
      <c r="AG23" s="1063"/>
      <c r="AH23" s="1063"/>
      <c r="AI23" s="1063"/>
      <c r="AJ23" s="1066"/>
      <c r="AK23" s="1067"/>
      <c r="AL23" s="1068"/>
      <c r="AM23" s="1068"/>
      <c r="AN23" s="1068"/>
      <c r="AO23" s="1068"/>
      <c r="AP23" s="1063">
        <v>32122</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345</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17480</v>
      </c>
      <c r="R28" s="1048"/>
      <c r="S28" s="1048"/>
      <c r="T28" s="1048"/>
      <c r="U28" s="1048"/>
      <c r="V28" s="1048">
        <v>17166</v>
      </c>
      <c r="W28" s="1048"/>
      <c r="X28" s="1048"/>
      <c r="Y28" s="1048"/>
      <c r="Z28" s="1048"/>
      <c r="AA28" s="1048">
        <v>314</v>
      </c>
      <c r="AB28" s="1048"/>
      <c r="AC28" s="1048"/>
      <c r="AD28" s="1048"/>
      <c r="AE28" s="1049"/>
      <c r="AF28" s="1050">
        <v>314</v>
      </c>
      <c r="AG28" s="1048"/>
      <c r="AH28" s="1048"/>
      <c r="AI28" s="1048"/>
      <c r="AJ28" s="1051"/>
      <c r="AK28" s="1052">
        <v>1750</v>
      </c>
      <c r="AL28" s="1040"/>
      <c r="AM28" s="1040"/>
      <c r="AN28" s="1040"/>
      <c r="AO28" s="1040"/>
      <c r="AP28" s="1040" t="s">
        <v>549</v>
      </c>
      <c r="AQ28" s="1040"/>
      <c r="AR28" s="1040"/>
      <c r="AS28" s="1040"/>
      <c r="AT28" s="1040"/>
      <c r="AU28" s="1040" t="s">
        <v>547</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7553</v>
      </c>
      <c r="R29" s="1038"/>
      <c r="S29" s="1038"/>
      <c r="T29" s="1038"/>
      <c r="U29" s="1038"/>
      <c r="V29" s="1038">
        <v>7260</v>
      </c>
      <c r="W29" s="1038"/>
      <c r="X29" s="1038"/>
      <c r="Y29" s="1038"/>
      <c r="Z29" s="1038"/>
      <c r="AA29" s="1038">
        <v>294</v>
      </c>
      <c r="AB29" s="1038"/>
      <c r="AC29" s="1038"/>
      <c r="AD29" s="1038"/>
      <c r="AE29" s="1039"/>
      <c r="AF29" s="1013">
        <v>294</v>
      </c>
      <c r="AG29" s="1014"/>
      <c r="AH29" s="1014"/>
      <c r="AI29" s="1014"/>
      <c r="AJ29" s="1015"/>
      <c r="AK29" s="974">
        <v>1227</v>
      </c>
      <c r="AL29" s="965"/>
      <c r="AM29" s="965"/>
      <c r="AN29" s="965"/>
      <c r="AO29" s="965"/>
      <c r="AP29" s="965" t="s">
        <v>547</v>
      </c>
      <c r="AQ29" s="965"/>
      <c r="AR29" s="965"/>
      <c r="AS29" s="965"/>
      <c r="AT29" s="965"/>
      <c r="AU29" s="965" t="s">
        <v>547</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1304</v>
      </c>
      <c r="R30" s="1038"/>
      <c r="S30" s="1038"/>
      <c r="T30" s="1038"/>
      <c r="U30" s="1038"/>
      <c r="V30" s="1038">
        <v>1298</v>
      </c>
      <c r="W30" s="1038"/>
      <c r="X30" s="1038"/>
      <c r="Y30" s="1038"/>
      <c r="Z30" s="1038"/>
      <c r="AA30" s="1038">
        <v>6</v>
      </c>
      <c r="AB30" s="1038"/>
      <c r="AC30" s="1038"/>
      <c r="AD30" s="1038"/>
      <c r="AE30" s="1039"/>
      <c r="AF30" s="1013">
        <v>6</v>
      </c>
      <c r="AG30" s="1014"/>
      <c r="AH30" s="1014"/>
      <c r="AI30" s="1014"/>
      <c r="AJ30" s="1015"/>
      <c r="AK30" s="974">
        <v>205</v>
      </c>
      <c r="AL30" s="965"/>
      <c r="AM30" s="965"/>
      <c r="AN30" s="965"/>
      <c r="AO30" s="965"/>
      <c r="AP30" s="965" t="s">
        <v>547</v>
      </c>
      <c r="AQ30" s="965"/>
      <c r="AR30" s="965"/>
      <c r="AS30" s="965"/>
      <c r="AT30" s="965"/>
      <c r="AU30" s="965" t="s">
        <v>547</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2682</v>
      </c>
      <c r="R31" s="1038"/>
      <c r="S31" s="1038"/>
      <c r="T31" s="1038"/>
      <c r="U31" s="1038"/>
      <c r="V31" s="1038">
        <v>2566</v>
      </c>
      <c r="W31" s="1038"/>
      <c r="X31" s="1038"/>
      <c r="Y31" s="1038"/>
      <c r="Z31" s="1038"/>
      <c r="AA31" s="1038">
        <v>116</v>
      </c>
      <c r="AB31" s="1038"/>
      <c r="AC31" s="1038"/>
      <c r="AD31" s="1038"/>
      <c r="AE31" s="1039"/>
      <c r="AF31" s="1013">
        <v>3629</v>
      </c>
      <c r="AG31" s="1014"/>
      <c r="AH31" s="1014"/>
      <c r="AI31" s="1014"/>
      <c r="AJ31" s="1015"/>
      <c r="AK31" s="974" t="s">
        <v>547</v>
      </c>
      <c r="AL31" s="965"/>
      <c r="AM31" s="965"/>
      <c r="AN31" s="965"/>
      <c r="AO31" s="965"/>
      <c r="AP31" s="965">
        <v>3149</v>
      </c>
      <c r="AQ31" s="965"/>
      <c r="AR31" s="965"/>
      <c r="AS31" s="965"/>
      <c r="AT31" s="965"/>
      <c r="AU31" s="965">
        <v>82</v>
      </c>
      <c r="AV31" s="965"/>
      <c r="AW31" s="965"/>
      <c r="AX31" s="965"/>
      <c r="AY31" s="965"/>
      <c r="AZ31" s="1036"/>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2172</v>
      </c>
      <c r="R32" s="1038"/>
      <c r="S32" s="1038"/>
      <c r="T32" s="1038"/>
      <c r="U32" s="1038"/>
      <c r="V32" s="1038">
        <v>2094</v>
      </c>
      <c r="W32" s="1038"/>
      <c r="X32" s="1038"/>
      <c r="Y32" s="1038"/>
      <c r="Z32" s="1038"/>
      <c r="AA32" s="1038">
        <v>78</v>
      </c>
      <c r="AB32" s="1038"/>
      <c r="AC32" s="1038"/>
      <c r="AD32" s="1038"/>
      <c r="AE32" s="1039"/>
      <c r="AF32" s="1013">
        <v>78</v>
      </c>
      <c r="AG32" s="1014"/>
      <c r="AH32" s="1014"/>
      <c r="AI32" s="1014"/>
      <c r="AJ32" s="1015"/>
      <c r="AK32" s="974">
        <v>551</v>
      </c>
      <c r="AL32" s="965"/>
      <c r="AM32" s="965"/>
      <c r="AN32" s="965"/>
      <c r="AO32" s="965"/>
      <c r="AP32" s="965">
        <v>10406</v>
      </c>
      <c r="AQ32" s="965"/>
      <c r="AR32" s="965"/>
      <c r="AS32" s="965"/>
      <c r="AT32" s="965"/>
      <c r="AU32" s="965">
        <v>2955</v>
      </c>
      <c r="AV32" s="965"/>
      <c r="AW32" s="965"/>
      <c r="AX32" s="965"/>
      <c r="AY32" s="965"/>
      <c r="AZ32" s="1036"/>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4320</v>
      </c>
      <c r="AG63" s="953"/>
      <c r="AH63" s="953"/>
      <c r="AI63" s="953"/>
      <c r="AJ63" s="1024"/>
      <c r="AK63" s="1025"/>
      <c r="AL63" s="957"/>
      <c r="AM63" s="957"/>
      <c r="AN63" s="957"/>
      <c r="AO63" s="957"/>
      <c r="AP63" s="953">
        <f>AP31+AP32</f>
        <v>13555</v>
      </c>
      <c r="AQ63" s="953"/>
      <c r="AR63" s="953"/>
      <c r="AS63" s="953"/>
      <c r="AT63" s="953"/>
      <c r="AU63" s="953"/>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391</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233</v>
      </c>
      <c r="R68" s="976"/>
      <c r="S68" s="976"/>
      <c r="T68" s="976"/>
      <c r="U68" s="976"/>
      <c r="V68" s="976">
        <v>216</v>
      </c>
      <c r="W68" s="976"/>
      <c r="X68" s="976"/>
      <c r="Y68" s="976"/>
      <c r="Z68" s="976"/>
      <c r="AA68" s="976">
        <v>18</v>
      </c>
      <c r="AB68" s="976"/>
      <c r="AC68" s="976"/>
      <c r="AD68" s="976"/>
      <c r="AE68" s="976"/>
      <c r="AF68" s="976">
        <v>18</v>
      </c>
      <c r="AG68" s="976"/>
      <c r="AH68" s="976"/>
      <c r="AI68" s="976"/>
      <c r="AJ68" s="976"/>
      <c r="AK68" s="976" t="s">
        <v>536</v>
      </c>
      <c r="AL68" s="976"/>
      <c r="AM68" s="976"/>
      <c r="AN68" s="976"/>
      <c r="AO68" s="976"/>
      <c r="AP68" s="976" t="s">
        <v>536</v>
      </c>
      <c r="AQ68" s="976"/>
      <c r="AR68" s="976"/>
      <c r="AS68" s="976"/>
      <c r="AT68" s="976"/>
      <c r="AU68" s="976" t="s">
        <v>536</v>
      </c>
      <c r="AV68" s="976"/>
      <c r="AW68" s="976"/>
      <c r="AX68" s="976"/>
      <c r="AY68" s="976"/>
      <c r="AZ68" s="977" t="s">
        <v>537</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1">
        <v>430</v>
      </c>
      <c r="R69" s="965"/>
      <c r="S69" s="965"/>
      <c r="T69" s="965"/>
      <c r="U69" s="965"/>
      <c r="V69" s="965">
        <v>408</v>
      </c>
      <c r="W69" s="965"/>
      <c r="X69" s="965"/>
      <c r="Y69" s="965"/>
      <c r="Z69" s="965"/>
      <c r="AA69" s="965">
        <v>22</v>
      </c>
      <c r="AB69" s="965"/>
      <c r="AC69" s="965"/>
      <c r="AD69" s="965"/>
      <c r="AE69" s="965"/>
      <c r="AF69" s="965">
        <v>22</v>
      </c>
      <c r="AG69" s="965"/>
      <c r="AH69" s="965"/>
      <c r="AI69" s="965"/>
      <c r="AJ69" s="965"/>
      <c r="AK69" s="965" t="s">
        <v>536</v>
      </c>
      <c r="AL69" s="965"/>
      <c r="AM69" s="965"/>
      <c r="AN69" s="965"/>
      <c r="AO69" s="965"/>
      <c r="AP69" s="965">
        <v>1048</v>
      </c>
      <c r="AQ69" s="965"/>
      <c r="AR69" s="965"/>
      <c r="AS69" s="965"/>
      <c r="AT69" s="965"/>
      <c r="AU69" s="965">
        <v>398</v>
      </c>
      <c r="AV69" s="965"/>
      <c r="AW69" s="965"/>
      <c r="AX69" s="965"/>
      <c r="AY69" s="965"/>
      <c r="AZ69" s="966" t="s">
        <v>537</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539</v>
      </c>
      <c r="C70" s="969"/>
      <c r="D70" s="969"/>
      <c r="E70" s="969"/>
      <c r="F70" s="969"/>
      <c r="G70" s="969"/>
      <c r="H70" s="969"/>
      <c r="I70" s="969"/>
      <c r="J70" s="969"/>
      <c r="K70" s="969"/>
      <c r="L70" s="969"/>
      <c r="M70" s="969"/>
      <c r="N70" s="969"/>
      <c r="O70" s="969"/>
      <c r="P70" s="970"/>
      <c r="Q70" s="971">
        <v>1324</v>
      </c>
      <c r="R70" s="965"/>
      <c r="S70" s="965"/>
      <c r="T70" s="965"/>
      <c r="U70" s="965"/>
      <c r="V70" s="965">
        <v>1281</v>
      </c>
      <c r="W70" s="965"/>
      <c r="X70" s="965"/>
      <c r="Y70" s="965"/>
      <c r="Z70" s="965"/>
      <c r="AA70" s="965">
        <v>44</v>
      </c>
      <c r="AB70" s="965"/>
      <c r="AC70" s="965"/>
      <c r="AD70" s="965"/>
      <c r="AE70" s="965"/>
      <c r="AF70" s="965">
        <v>44</v>
      </c>
      <c r="AG70" s="965"/>
      <c r="AH70" s="965"/>
      <c r="AI70" s="965"/>
      <c r="AJ70" s="965"/>
      <c r="AK70" s="965" t="s">
        <v>536</v>
      </c>
      <c r="AL70" s="965"/>
      <c r="AM70" s="965"/>
      <c r="AN70" s="965"/>
      <c r="AO70" s="965"/>
      <c r="AP70" s="965" t="s">
        <v>536</v>
      </c>
      <c r="AQ70" s="965"/>
      <c r="AR70" s="965"/>
      <c r="AS70" s="965"/>
      <c r="AT70" s="965"/>
      <c r="AU70" s="965" t="s">
        <v>536</v>
      </c>
      <c r="AV70" s="965"/>
      <c r="AW70" s="965"/>
      <c r="AX70" s="965"/>
      <c r="AY70" s="965"/>
      <c r="AZ70" s="966" t="s">
        <v>537</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564001</v>
      </c>
      <c r="R71" s="965"/>
      <c r="S71" s="965"/>
      <c r="T71" s="965"/>
      <c r="U71" s="965"/>
      <c r="V71" s="965">
        <v>544673</v>
      </c>
      <c r="W71" s="965"/>
      <c r="X71" s="965"/>
      <c r="Y71" s="965"/>
      <c r="Z71" s="965"/>
      <c r="AA71" s="965">
        <v>19328</v>
      </c>
      <c r="AB71" s="965"/>
      <c r="AC71" s="965"/>
      <c r="AD71" s="965"/>
      <c r="AE71" s="965"/>
      <c r="AF71" s="965">
        <v>19328</v>
      </c>
      <c r="AG71" s="965"/>
      <c r="AH71" s="965"/>
      <c r="AI71" s="965"/>
      <c r="AJ71" s="965"/>
      <c r="AK71" s="965">
        <v>10124</v>
      </c>
      <c r="AL71" s="965"/>
      <c r="AM71" s="965"/>
      <c r="AN71" s="965"/>
      <c r="AO71" s="965"/>
      <c r="AP71" s="965" t="s">
        <v>536</v>
      </c>
      <c r="AQ71" s="965"/>
      <c r="AR71" s="965"/>
      <c r="AS71" s="965"/>
      <c r="AT71" s="965"/>
      <c r="AU71" s="965" t="s">
        <v>536</v>
      </c>
      <c r="AV71" s="965"/>
      <c r="AW71" s="965"/>
      <c r="AX71" s="965"/>
      <c r="AY71" s="965"/>
      <c r="AZ71" s="966" t="s">
        <v>540</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541</v>
      </c>
      <c r="C72" s="969"/>
      <c r="D72" s="969"/>
      <c r="E72" s="969"/>
      <c r="F72" s="969"/>
      <c r="G72" s="969"/>
      <c r="H72" s="969"/>
      <c r="I72" s="969"/>
      <c r="J72" s="969"/>
      <c r="K72" s="969"/>
      <c r="L72" s="969"/>
      <c r="M72" s="969"/>
      <c r="N72" s="969"/>
      <c r="O72" s="969"/>
      <c r="P72" s="970"/>
      <c r="Q72" s="971">
        <v>37035</v>
      </c>
      <c r="R72" s="965"/>
      <c r="S72" s="965"/>
      <c r="T72" s="965"/>
      <c r="U72" s="965"/>
      <c r="V72" s="965">
        <v>36721</v>
      </c>
      <c r="W72" s="965"/>
      <c r="X72" s="965"/>
      <c r="Y72" s="965"/>
      <c r="Z72" s="965"/>
      <c r="AA72" s="965">
        <v>314</v>
      </c>
      <c r="AB72" s="965"/>
      <c r="AC72" s="965"/>
      <c r="AD72" s="965"/>
      <c r="AE72" s="965"/>
      <c r="AF72" s="965">
        <v>314</v>
      </c>
      <c r="AG72" s="965"/>
      <c r="AH72" s="965"/>
      <c r="AI72" s="965"/>
      <c r="AJ72" s="965"/>
      <c r="AK72" s="965">
        <v>25</v>
      </c>
      <c r="AL72" s="965"/>
      <c r="AM72" s="965"/>
      <c r="AN72" s="965"/>
      <c r="AO72" s="965"/>
      <c r="AP72" s="965" t="s">
        <v>536</v>
      </c>
      <c r="AQ72" s="965"/>
      <c r="AR72" s="965"/>
      <c r="AS72" s="965"/>
      <c r="AT72" s="965"/>
      <c r="AU72" s="965" t="s">
        <v>536</v>
      </c>
      <c r="AV72" s="965"/>
      <c r="AW72" s="965"/>
      <c r="AX72" s="965"/>
      <c r="AY72" s="965"/>
      <c r="AZ72" s="966" t="s">
        <v>537</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384</v>
      </c>
      <c r="R73" s="965"/>
      <c r="S73" s="965"/>
      <c r="T73" s="965"/>
      <c r="U73" s="965"/>
      <c r="V73" s="965">
        <v>183</v>
      </c>
      <c r="W73" s="965"/>
      <c r="X73" s="965"/>
      <c r="Y73" s="965"/>
      <c r="Z73" s="965"/>
      <c r="AA73" s="965">
        <v>201</v>
      </c>
      <c r="AB73" s="965"/>
      <c r="AC73" s="965"/>
      <c r="AD73" s="965"/>
      <c r="AE73" s="965"/>
      <c r="AF73" s="965">
        <v>201</v>
      </c>
      <c r="AG73" s="965"/>
      <c r="AH73" s="965"/>
      <c r="AI73" s="965"/>
      <c r="AJ73" s="965"/>
      <c r="AK73" s="965" t="s">
        <v>536</v>
      </c>
      <c r="AL73" s="965"/>
      <c r="AM73" s="965"/>
      <c r="AN73" s="965"/>
      <c r="AO73" s="965"/>
      <c r="AP73" s="965" t="s">
        <v>536</v>
      </c>
      <c r="AQ73" s="965"/>
      <c r="AR73" s="965"/>
      <c r="AS73" s="965"/>
      <c r="AT73" s="965"/>
      <c r="AU73" s="965" t="s">
        <v>536</v>
      </c>
      <c r="AV73" s="965"/>
      <c r="AW73" s="965"/>
      <c r="AX73" s="965"/>
      <c r="AY73" s="965"/>
      <c r="AZ73" s="966" t="s">
        <v>542</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543</v>
      </c>
      <c r="C74" s="969"/>
      <c r="D74" s="969"/>
      <c r="E74" s="969"/>
      <c r="F74" s="969"/>
      <c r="G74" s="969"/>
      <c r="H74" s="969"/>
      <c r="I74" s="969"/>
      <c r="J74" s="969"/>
      <c r="K74" s="969"/>
      <c r="L74" s="969"/>
      <c r="M74" s="969"/>
      <c r="N74" s="969"/>
      <c r="O74" s="969"/>
      <c r="P74" s="970"/>
      <c r="Q74" s="971">
        <v>386</v>
      </c>
      <c r="R74" s="965"/>
      <c r="S74" s="965"/>
      <c r="T74" s="965"/>
      <c r="U74" s="965"/>
      <c r="V74" s="965">
        <v>376</v>
      </c>
      <c r="W74" s="965"/>
      <c r="X74" s="965"/>
      <c r="Y74" s="965"/>
      <c r="Z74" s="965"/>
      <c r="AA74" s="965">
        <v>10</v>
      </c>
      <c r="AB74" s="965"/>
      <c r="AC74" s="965"/>
      <c r="AD74" s="965"/>
      <c r="AE74" s="965"/>
      <c r="AF74" s="965">
        <v>10</v>
      </c>
      <c r="AG74" s="965"/>
      <c r="AH74" s="965"/>
      <c r="AI74" s="965"/>
      <c r="AJ74" s="965"/>
      <c r="AK74" s="965">
        <v>92</v>
      </c>
      <c r="AL74" s="965"/>
      <c r="AM74" s="965"/>
      <c r="AN74" s="965"/>
      <c r="AO74" s="965"/>
      <c r="AP74" s="965" t="s">
        <v>536</v>
      </c>
      <c r="AQ74" s="965"/>
      <c r="AR74" s="965"/>
      <c r="AS74" s="965"/>
      <c r="AT74" s="965"/>
      <c r="AU74" s="965" t="s">
        <v>536</v>
      </c>
      <c r="AV74" s="965"/>
      <c r="AW74" s="965"/>
      <c r="AX74" s="965"/>
      <c r="AY74" s="965"/>
      <c r="AZ74" s="966" t="s">
        <v>537</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544</v>
      </c>
      <c r="C75" s="969"/>
      <c r="D75" s="969"/>
      <c r="E75" s="969"/>
      <c r="F75" s="969"/>
      <c r="G75" s="969"/>
      <c r="H75" s="969"/>
      <c r="I75" s="969"/>
      <c r="J75" s="969"/>
      <c r="K75" s="969"/>
      <c r="L75" s="969"/>
      <c r="M75" s="969"/>
      <c r="N75" s="969"/>
      <c r="O75" s="969"/>
      <c r="P75" s="970"/>
      <c r="Q75" s="972">
        <v>61032</v>
      </c>
      <c r="R75" s="973"/>
      <c r="S75" s="973"/>
      <c r="T75" s="973"/>
      <c r="U75" s="974"/>
      <c r="V75" s="975">
        <v>58635</v>
      </c>
      <c r="W75" s="973"/>
      <c r="X75" s="973"/>
      <c r="Y75" s="973"/>
      <c r="Z75" s="974"/>
      <c r="AA75" s="975">
        <v>2398</v>
      </c>
      <c r="AB75" s="973"/>
      <c r="AC75" s="973"/>
      <c r="AD75" s="973"/>
      <c r="AE75" s="974"/>
      <c r="AF75" s="975">
        <v>2398</v>
      </c>
      <c r="AG75" s="973"/>
      <c r="AH75" s="973"/>
      <c r="AI75" s="973"/>
      <c r="AJ75" s="974"/>
      <c r="AK75" s="975" t="s">
        <v>536</v>
      </c>
      <c r="AL75" s="973"/>
      <c r="AM75" s="973"/>
      <c r="AN75" s="973"/>
      <c r="AO75" s="974"/>
      <c r="AP75" s="965" t="s">
        <v>536</v>
      </c>
      <c r="AQ75" s="965"/>
      <c r="AR75" s="965"/>
      <c r="AS75" s="965"/>
      <c r="AT75" s="965"/>
      <c r="AU75" s="975" t="s">
        <v>536</v>
      </c>
      <c r="AV75" s="973"/>
      <c r="AW75" s="973"/>
      <c r="AX75" s="973"/>
      <c r="AY75" s="974"/>
      <c r="AZ75" s="966" t="s">
        <v>545</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546</v>
      </c>
      <c r="C76" s="969"/>
      <c r="D76" s="969"/>
      <c r="E76" s="969"/>
      <c r="F76" s="969"/>
      <c r="G76" s="969"/>
      <c r="H76" s="969"/>
      <c r="I76" s="969"/>
      <c r="J76" s="969"/>
      <c r="K76" s="969"/>
      <c r="L76" s="969"/>
      <c r="M76" s="969"/>
      <c r="N76" s="969"/>
      <c r="O76" s="969"/>
      <c r="P76" s="970"/>
      <c r="Q76" s="972">
        <v>9266</v>
      </c>
      <c r="R76" s="973"/>
      <c r="S76" s="973"/>
      <c r="T76" s="973"/>
      <c r="U76" s="974"/>
      <c r="V76" s="975">
        <v>8889</v>
      </c>
      <c r="W76" s="973"/>
      <c r="X76" s="973"/>
      <c r="Y76" s="973"/>
      <c r="Z76" s="974"/>
      <c r="AA76" s="975">
        <v>377</v>
      </c>
      <c r="AB76" s="973"/>
      <c r="AC76" s="973"/>
      <c r="AD76" s="973"/>
      <c r="AE76" s="974"/>
      <c r="AF76" s="975">
        <v>377</v>
      </c>
      <c r="AG76" s="973"/>
      <c r="AH76" s="973"/>
      <c r="AI76" s="973"/>
      <c r="AJ76" s="974"/>
      <c r="AK76" s="975" t="s">
        <v>547</v>
      </c>
      <c r="AL76" s="973"/>
      <c r="AM76" s="973"/>
      <c r="AN76" s="973"/>
      <c r="AO76" s="974"/>
      <c r="AP76" s="975">
        <v>2133</v>
      </c>
      <c r="AQ76" s="973"/>
      <c r="AR76" s="973"/>
      <c r="AS76" s="973"/>
      <c r="AT76" s="974"/>
      <c r="AU76" s="975" t="s">
        <v>547</v>
      </c>
      <c r="AV76" s="973"/>
      <c r="AW76" s="973"/>
      <c r="AX76" s="973"/>
      <c r="AY76" s="974"/>
      <c r="AZ76" s="966" t="s">
        <v>537</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AF68+AF69+AF70+AF71+AF72+AF73+AF74+AF75+AF76</f>
        <v>22712</v>
      </c>
      <c r="AG88" s="953"/>
      <c r="AH88" s="953"/>
      <c r="AI88" s="953"/>
      <c r="AJ88" s="953"/>
      <c r="AK88" s="957"/>
      <c r="AL88" s="957"/>
      <c r="AM88" s="957"/>
      <c r="AN88" s="957"/>
      <c r="AO88" s="957"/>
      <c r="AP88" s="953">
        <f>AP69+AP76</f>
        <v>3181</v>
      </c>
      <c r="AQ88" s="953"/>
      <c r="AR88" s="953"/>
      <c r="AS88" s="953"/>
      <c r="AT88" s="953"/>
      <c r="AU88" s="953">
        <f>AU69</f>
        <v>398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CR7+CR8</f>
        <v>562</v>
      </c>
      <c r="CS102" s="945"/>
      <c r="CT102" s="945"/>
      <c r="CU102" s="945"/>
      <c r="CV102" s="946"/>
      <c r="CW102" s="944"/>
      <c r="CX102" s="945"/>
      <c r="CY102" s="945"/>
      <c r="CZ102" s="945"/>
      <c r="DA102" s="946"/>
      <c r="DB102" s="944"/>
      <c r="DC102" s="945"/>
      <c r="DD102" s="945"/>
      <c r="DE102" s="945"/>
      <c r="DF102" s="946"/>
      <c r="DG102" s="944">
        <f>DG8</f>
        <v>115</v>
      </c>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285</v>
      </c>
      <c r="AG109" s="886"/>
      <c r="AH109" s="886"/>
      <c r="AI109" s="886"/>
      <c r="AJ109" s="887"/>
      <c r="AK109" s="888" t="s">
        <v>284</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285</v>
      </c>
      <c r="BW109" s="886"/>
      <c r="BX109" s="886"/>
      <c r="BY109" s="886"/>
      <c r="BZ109" s="887"/>
      <c r="CA109" s="888" t="s">
        <v>284</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285</v>
      </c>
      <c r="DM109" s="886"/>
      <c r="DN109" s="886"/>
      <c r="DO109" s="886"/>
      <c r="DP109" s="887"/>
      <c r="DQ109" s="888" t="s">
        <v>284</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3195916</v>
      </c>
      <c r="AB110" s="871"/>
      <c r="AC110" s="871"/>
      <c r="AD110" s="871"/>
      <c r="AE110" s="872"/>
      <c r="AF110" s="873">
        <v>3142982</v>
      </c>
      <c r="AG110" s="871"/>
      <c r="AH110" s="871"/>
      <c r="AI110" s="871"/>
      <c r="AJ110" s="872"/>
      <c r="AK110" s="873">
        <v>2969057</v>
      </c>
      <c r="AL110" s="871"/>
      <c r="AM110" s="871"/>
      <c r="AN110" s="871"/>
      <c r="AO110" s="872"/>
      <c r="AP110" s="874">
        <v>13.3</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30259094</v>
      </c>
      <c r="BR110" s="798"/>
      <c r="BS110" s="798"/>
      <c r="BT110" s="798"/>
      <c r="BU110" s="798"/>
      <c r="BV110" s="798">
        <v>31220323</v>
      </c>
      <c r="BW110" s="798"/>
      <c r="BX110" s="798"/>
      <c r="BY110" s="798"/>
      <c r="BZ110" s="798"/>
      <c r="CA110" s="798">
        <v>32121850</v>
      </c>
      <c r="CB110" s="798"/>
      <c r="CC110" s="798"/>
      <c r="CD110" s="798"/>
      <c r="CE110" s="798"/>
      <c r="CF110" s="859">
        <v>143.80000000000001</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394620</v>
      </c>
      <c r="BR111" s="769"/>
      <c r="BS111" s="769"/>
      <c r="BT111" s="769"/>
      <c r="BU111" s="769"/>
      <c r="BV111" s="769">
        <v>359497</v>
      </c>
      <c r="BW111" s="769"/>
      <c r="BX111" s="769"/>
      <c r="BY111" s="769"/>
      <c r="BZ111" s="769"/>
      <c r="CA111" s="769">
        <v>176853</v>
      </c>
      <c r="CB111" s="769"/>
      <c r="CC111" s="769"/>
      <c r="CD111" s="769"/>
      <c r="CE111" s="769"/>
      <c r="CF111" s="846">
        <v>0.8</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4222833</v>
      </c>
      <c r="BR112" s="769"/>
      <c r="BS112" s="769"/>
      <c r="BT112" s="769"/>
      <c r="BU112" s="769"/>
      <c r="BV112" s="769">
        <v>3635621</v>
      </c>
      <c r="BW112" s="769"/>
      <c r="BX112" s="769"/>
      <c r="BY112" s="769"/>
      <c r="BZ112" s="769"/>
      <c r="CA112" s="769">
        <v>3037319</v>
      </c>
      <c r="CB112" s="769"/>
      <c r="CC112" s="769"/>
      <c r="CD112" s="769"/>
      <c r="CE112" s="769"/>
      <c r="CF112" s="846">
        <v>13.6</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276963</v>
      </c>
      <c r="AB113" s="907"/>
      <c r="AC113" s="907"/>
      <c r="AD113" s="907"/>
      <c r="AE113" s="908"/>
      <c r="AF113" s="909">
        <v>403902</v>
      </c>
      <c r="AG113" s="907"/>
      <c r="AH113" s="907"/>
      <c r="AI113" s="907"/>
      <c r="AJ113" s="908"/>
      <c r="AK113" s="909">
        <v>362582</v>
      </c>
      <c r="AL113" s="907"/>
      <c r="AM113" s="907"/>
      <c r="AN113" s="907"/>
      <c r="AO113" s="908"/>
      <c r="AP113" s="910">
        <v>1.6</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565368</v>
      </c>
      <c r="BR113" s="769"/>
      <c r="BS113" s="769"/>
      <c r="BT113" s="769"/>
      <c r="BU113" s="769"/>
      <c r="BV113" s="769">
        <v>452833</v>
      </c>
      <c r="BW113" s="769"/>
      <c r="BX113" s="769"/>
      <c r="BY113" s="769"/>
      <c r="BZ113" s="769"/>
      <c r="CA113" s="769">
        <v>685444</v>
      </c>
      <c r="CB113" s="769"/>
      <c r="CC113" s="769"/>
      <c r="CD113" s="769"/>
      <c r="CE113" s="769"/>
      <c r="CF113" s="846">
        <v>3.1</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162627</v>
      </c>
      <c r="AB114" s="782"/>
      <c r="AC114" s="782"/>
      <c r="AD114" s="782"/>
      <c r="AE114" s="783"/>
      <c r="AF114" s="784">
        <v>103463</v>
      </c>
      <c r="AG114" s="782"/>
      <c r="AH114" s="782"/>
      <c r="AI114" s="782"/>
      <c r="AJ114" s="783"/>
      <c r="AK114" s="784">
        <v>60428</v>
      </c>
      <c r="AL114" s="782"/>
      <c r="AM114" s="782"/>
      <c r="AN114" s="782"/>
      <c r="AO114" s="783"/>
      <c r="AP114" s="752">
        <v>0.3</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8279527</v>
      </c>
      <c r="BR114" s="769"/>
      <c r="BS114" s="769"/>
      <c r="BT114" s="769"/>
      <c r="BU114" s="769"/>
      <c r="BV114" s="769">
        <v>6080684</v>
      </c>
      <c r="BW114" s="769"/>
      <c r="BX114" s="769"/>
      <c r="BY114" s="769"/>
      <c r="BZ114" s="769"/>
      <c r="CA114" s="769">
        <v>5599798</v>
      </c>
      <c r="CB114" s="769"/>
      <c r="CC114" s="769"/>
      <c r="CD114" s="769"/>
      <c r="CE114" s="769"/>
      <c r="CF114" s="846">
        <v>25.1</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39941</v>
      </c>
      <c r="AB115" s="907"/>
      <c r="AC115" s="907"/>
      <c r="AD115" s="907"/>
      <c r="AE115" s="908"/>
      <c r="AF115" s="909">
        <v>188222</v>
      </c>
      <c r="AG115" s="907"/>
      <c r="AH115" s="907"/>
      <c r="AI115" s="907"/>
      <c r="AJ115" s="908"/>
      <c r="AK115" s="909">
        <v>220018</v>
      </c>
      <c r="AL115" s="907"/>
      <c r="AM115" s="907"/>
      <c r="AN115" s="907"/>
      <c r="AO115" s="908"/>
      <c r="AP115" s="910">
        <v>1</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91582</v>
      </c>
      <c r="BR115" s="769"/>
      <c r="BS115" s="769"/>
      <c r="BT115" s="769"/>
      <c r="BU115" s="769"/>
      <c r="BV115" s="769">
        <v>76481</v>
      </c>
      <c r="BW115" s="769"/>
      <c r="BX115" s="769"/>
      <c r="BY115" s="769"/>
      <c r="BZ115" s="769"/>
      <c r="CA115" s="769">
        <v>58740</v>
      </c>
      <c r="CB115" s="769"/>
      <c r="CC115" s="769"/>
      <c r="CD115" s="769"/>
      <c r="CE115" s="769"/>
      <c r="CF115" s="846">
        <v>0.3</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394620</v>
      </c>
      <c r="DH115" s="782"/>
      <c r="DI115" s="782"/>
      <c r="DJ115" s="782"/>
      <c r="DK115" s="783"/>
      <c r="DL115" s="784">
        <v>359497</v>
      </c>
      <c r="DM115" s="782"/>
      <c r="DN115" s="782"/>
      <c r="DO115" s="782"/>
      <c r="DP115" s="783"/>
      <c r="DQ115" s="784">
        <v>176853</v>
      </c>
      <c r="DR115" s="782"/>
      <c r="DS115" s="782"/>
      <c r="DT115" s="782"/>
      <c r="DU115" s="783"/>
      <c r="DV115" s="752">
        <v>0.8</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3675447</v>
      </c>
      <c r="AB117" s="893"/>
      <c r="AC117" s="893"/>
      <c r="AD117" s="893"/>
      <c r="AE117" s="894"/>
      <c r="AF117" s="896">
        <v>3838569</v>
      </c>
      <c r="AG117" s="893"/>
      <c r="AH117" s="893"/>
      <c r="AI117" s="893"/>
      <c r="AJ117" s="894"/>
      <c r="AK117" s="896">
        <v>3612085</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285</v>
      </c>
      <c r="AG118" s="886"/>
      <c r="AH118" s="886"/>
      <c r="AI118" s="886"/>
      <c r="AJ118" s="887"/>
      <c r="AK118" s="888" t="s">
        <v>284</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43813024</v>
      </c>
      <c r="BR118" s="856"/>
      <c r="BS118" s="856"/>
      <c r="BT118" s="856"/>
      <c r="BU118" s="856"/>
      <c r="BV118" s="856">
        <v>41825439</v>
      </c>
      <c r="BW118" s="856"/>
      <c r="BX118" s="856"/>
      <c r="BY118" s="856"/>
      <c r="BZ118" s="856"/>
      <c r="CA118" s="856">
        <v>41680004</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2519617</v>
      </c>
      <c r="BR119" s="798"/>
      <c r="BS119" s="798"/>
      <c r="BT119" s="798"/>
      <c r="BU119" s="798"/>
      <c r="BV119" s="798">
        <v>1518501</v>
      </c>
      <c r="BW119" s="798"/>
      <c r="BX119" s="798"/>
      <c r="BY119" s="798"/>
      <c r="BZ119" s="798"/>
      <c r="CA119" s="798">
        <v>2494115</v>
      </c>
      <c r="CB119" s="798"/>
      <c r="CC119" s="798"/>
      <c r="CD119" s="798"/>
      <c r="CE119" s="798"/>
      <c r="CF119" s="859">
        <v>11.2</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7409156</v>
      </c>
      <c r="BR120" s="769"/>
      <c r="BS120" s="769"/>
      <c r="BT120" s="769"/>
      <c r="BU120" s="769"/>
      <c r="BV120" s="769">
        <v>7421701</v>
      </c>
      <c r="BW120" s="769"/>
      <c r="BX120" s="769"/>
      <c r="BY120" s="769"/>
      <c r="BZ120" s="769"/>
      <c r="CA120" s="769">
        <v>7720626</v>
      </c>
      <c r="CB120" s="769"/>
      <c r="CC120" s="769"/>
      <c r="CD120" s="769"/>
      <c r="CE120" s="769"/>
      <c r="CF120" s="846">
        <v>34.6</v>
      </c>
      <c r="CG120" s="847"/>
      <c r="CH120" s="847"/>
      <c r="CI120" s="847"/>
      <c r="CJ120" s="847"/>
      <c r="CK120" s="848" t="s">
        <v>436</v>
      </c>
      <c r="CL120" s="808"/>
      <c r="CM120" s="808"/>
      <c r="CN120" s="808"/>
      <c r="CO120" s="809"/>
      <c r="CP120" s="852" t="s">
        <v>437</v>
      </c>
      <c r="CQ120" s="853"/>
      <c r="CR120" s="853"/>
      <c r="CS120" s="853"/>
      <c r="CT120" s="853"/>
      <c r="CU120" s="853"/>
      <c r="CV120" s="853"/>
      <c r="CW120" s="853"/>
      <c r="CX120" s="853"/>
      <c r="CY120" s="853"/>
      <c r="CZ120" s="853"/>
      <c r="DA120" s="853"/>
      <c r="DB120" s="853"/>
      <c r="DC120" s="853"/>
      <c r="DD120" s="853"/>
      <c r="DE120" s="853"/>
      <c r="DF120" s="854"/>
      <c r="DG120" s="797">
        <v>4134682</v>
      </c>
      <c r="DH120" s="798"/>
      <c r="DI120" s="798"/>
      <c r="DJ120" s="798"/>
      <c r="DK120" s="798"/>
      <c r="DL120" s="798">
        <v>3543404</v>
      </c>
      <c r="DM120" s="798"/>
      <c r="DN120" s="798"/>
      <c r="DO120" s="798"/>
      <c r="DP120" s="798"/>
      <c r="DQ120" s="798">
        <v>2955444</v>
      </c>
      <c r="DR120" s="798"/>
      <c r="DS120" s="798"/>
      <c r="DT120" s="798"/>
      <c r="DU120" s="798"/>
      <c r="DV120" s="799">
        <v>13.2</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28117416</v>
      </c>
      <c r="BR121" s="856"/>
      <c r="BS121" s="856"/>
      <c r="BT121" s="856"/>
      <c r="BU121" s="856"/>
      <c r="BV121" s="856">
        <v>28466847</v>
      </c>
      <c r="BW121" s="856"/>
      <c r="BX121" s="856"/>
      <c r="BY121" s="856"/>
      <c r="BZ121" s="856"/>
      <c r="CA121" s="856">
        <v>29401646</v>
      </c>
      <c r="CB121" s="856"/>
      <c r="CC121" s="856"/>
      <c r="CD121" s="856"/>
      <c r="CE121" s="856"/>
      <c r="CF121" s="857">
        <v>131.6</v>
      </c>
      <c r="CG121" s="858"/>
      <c r="CH121" s="858"/>
      <c r="CI121" s="858"/>
      <c r="CJ121" s="858"/>
      <c r="CK121" s="849"/>
      <c r="CL121" s="810"/>
      <c r="CM121" s="810"/>
      <c r="CN121" s="810"/>
      <c r="CO121" s="811"/>
      <c r="CP121" s="826" t="s">
        <v>440</v>
      </c>
      <c r="CQ121" s="827"/>
      <c r="CR121" s="827"/>
      <c r="CS121" s="827"/>
      <c r="CT121" s="827"/>
      <c r="CU121" s="827"/>
      <c r="CV121" s="827"/>
      <c r="CW121" s="827"/>
      <c r="CX121" s="827"/>
      <c r="CY121" s="827"/>
      <c r="CZ121" s="827"/>
      <c r="DA121" s="827"/>
      <c r="DB121" s="827"/>
      <c r="DC121" s="827"/>
      <c r="DD121" s="827"/>
      <c r="DE121" s="827"/>
      <c r="DF121" s="828"/>
      <c r="DG121" s="768">
        <v>88151</v>
      </c>
      <c r="DH121" s="769"/>
      <c r="DI121" s="769"/>
      <c r="DJ121" s="769"/>
      <c r="DK121" s="769"/>
      <c r="DL121" s="769">
        <v>92217</v>
      </c>
      <c r="DM121" s="769"/>
      <c r="DN121" s="769"/>
      <c r="DO121" s="769"/>
      <c r="DP121" s="769"/>
      <c r="DQ121" s="769">
        <v>81875</v>
      </c>
      <c r="DR121" s="769"/>
      <c r="DS121" s="769"/>
      <c r="DT121" s="769"/>
      <c r="DU121" s="769"/>
      <c r="DV121" s="821">
        <v>0.4</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441</v>
      </c>
      <c r="BP122" s="836"/>
      <c r="BQ122" s="837">
        <v>38046189</v>
      </c>
      <c r="BR122" s="838"/>
      <c r="BS122" s="838"/>
      <c r="BT122" s="838"/>
      <c r="BU122" s="838"/>
      <c r="BV122" s="838">
        <v>37407049</v>
      </c>
      <c r="BW122" s="838"/>
      <c r="BX122" s="838"/>
      <c r="BY122" s="838"/>
      <c r="BZ122" s="838"/>
      <c r="CA122" s="838">
        <v>39616387</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25.7</v>
      </c>
      <c r="BR123" s="830"/>
      <c r="BS123" s="830"/>
      <c r="BT123" s="830"/>
      <c r="BU123" s="830"/>
      <c r="BV123" s="830">
        <v>19.8</v>
      </c>
      <c r="BW123" s="830"/>
      <c r="BX123" s="830"/>
      <c r="BY123" s="830"/>
      <c r="BZ123" s="830"/>
      <c r="CA123" s="830">
        <v>9.1999999999999993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39941</v>
      </c>
      <c r="AB126" s="782"/>
      <c r="AC126" s="782"/>
      <c r="AD126" s="782"/>
      <c r="AE126" s="783"/>
      <c r="AF126" s="784">
        <v>188222</v>
      </c>
      <c r="AG126" s="782"/>
      <c r="AH126" s="782"/>
      <c r="AI126" s="782"/>
      <c r="AJ126" s="783"/>
      <c r="AK126" s="784">
        <v>220018</v>
      </c>
      <c r="AL126" s="782"/>
      <c r="AM126" s="782"/>
      <c r="AN126" s="782"/>
      <c r="AO126" s="783"/>
      <c r="AP126" s="752">
        <v>1</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12.08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v>91582</v>
      </c>
      <c r="DH127" s="818"/>
      <c r="DI127" s="818"/>
      <c r="DJ127" s="818"/>
      <c r="DK127" s="818"/>
      <c r="DL127" s="818">
        <v>76481</v>
      </c>
      <c r="DM127" s="818"/>
      <c r="DN127" s="818"/>
      <c r="DO127" s="818"/>
      <c r="DP127" s="818"/>
      <c r="DQ127" s="818">
        <v>58740</v>
      </c>
      <c r="DR127" s="818"/>
      <c r="DS127" s="818"/>
      <c r="DT127" s="818"/>
      <c r="DU127" s="818"/>
      <c r="DV127" s="819">
        <v>0.3</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857529</v>
      </c>
      <c r="AB128" s="722"/>
      <c r="AC128" s="722"/>
      <c r="AD128" s="722"/>
      <c r="AE128" s="723"/>
      <c r="AF128" s="724">
        <v>682621</v>
      </c>
      <c r="AG128" s="722"/>
      <c r="AH128" s="722"/>
      <c r="AI128" s="722"/>
      <c r="AJ128" s="723"/>
      <c r="AK128" s="724">
        <v>792428</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17.079999999999998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24999442</v>
      </c>
      <c r="AB129" s="782"/>
      <c r="AC129" s="782"/>
      <c r="AD129" s="782"/>
      <c r="AE129" s="783"/>
      <c r="AF129" s="784">
        <v>24870194</v>
      </c>
      <c r="AG129" s="782"/>
      <c r="AH129" s="782"/>
      <c r="AI129" s="782"/>
      <c r="AJ129" s="783"/>
      <c r="AK129" s="784">
        <v>25008067</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2593408</v>
      </c>
      <c r="AB130" s="782"/>
      <c r="AC130" s="782"/>
      <c r="AD130" s="782"/>
      <c r="AE130" s="783"/>
      <c r="AF130" s="784">
        <v>2570837</v>
      </c>
      <c r="AG130" s="782"/>
      <c r="AH130" s="782"/>
      <c r="AI130" s="782"/>
      <c r="AJ130" s="783"/>
      <c r="AK130" s="784">
        <v>2665797</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9.1999999999999993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22406034</v>
      </c>
      <c r="AB131" s="715"/>
      <c r="AC131" s="715"/>
      <c r="AD131" s="715"/>
      <c r="AE131" s="716"/>
      <c r="AF131" s="717">
        <v>22299357</v>
      </c>
      <c r="AG131" s="715"/>
      <c r="AH131" s="715"/>
      <c r="AI131" s="715"/>
      <c r="AJ131" s="716"/>
      <c r="AK131" s="717">
        <v>22342270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1.00200687</v>
      </c>
      <c r="AB132" s="738"/>
      <c r="AC132" s="738"/>
      <c r="AD132" s="738"/>
      <c r="AE132" s="739"/>
      <c r="AF132" s="740">
        <v>2.6238918010000001</v>
      </c>
      <c r="AG132" s="738"/>
      <c r="AH132" s="738"/>
      <c r="AI132" s="738"/>
      <c r="AJ132" s="739"/>
      <c r="AK132" s="740">
        <v>0.68864981000000003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2.5</v>
      </c>
      <c r="AB133" s="747"/>
      <c r="AC133" s="747"/>
      <c r="AD133" s="747"/>
      <c r="AE133" s="748"/>
      <c r="AF133" s="746">
        <v>2.1</v>
      </c>
      <c r="AG133" s="747"/>
      <c r="AH133" s="747"/>
      <c r="AI133" s="747"/>
      <c r="AJ133" s="748"/>
      <c r="AK133" s="746">
        <v>1.4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7" zoomScale="75" zoomScaleNormal="85" zoomScaleSheetLayoutView="75" workbookViewId="0">
      <selection activeCell="CO34" sqref="CO34:CP3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election activeCell="CO34" sqref="CO34:CP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zoomScale="75" zoomScaleSheetLayoutView="75" workbookViewId="0">
      <selection activeCell="CO34" sqref="CO34:CP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6658377</v>
      </c>
      <c r="L9" s="264">
        <v>44325</v>
      </c>
      <c r="M9" s="265">
        <v>58402</v>
      </c>
      <c r="N9" s="266">
        <v>-24.1</v>
      </c>
    </row>
    <row r="10" spans="1:16">
      <c r="A10" s="248"/>
      <c r="B10" s="244"/>
      <c r="C10" s="244"/>
      <c r="D10" s="244"/>
      <c r="E10" s="244"/>
      <c r="F10" s="244"/>
      <c r="G10" s="1131" t="s">
        <v>474</v>
      </c>
      <c r="H10" s="1132"/>
      <c r="I10" s="1132"/>
      <c r="J10" s="1133"/>
      <c r="K10" s="267">
        <v>1007515</v>
      </c>
      <c r="L10" s="268">
        <v>6707</v>
      </c>
      <c r="M10" s="269">
        <v>4003</v>
      </c>
      <c r="N10" s="270">
        <v>67.5</v>
      </c>
    </row>
    <row r="11" spans="1:16" ht="13.5" customHeight="1">
      <c r="A11" s="248"/>
      <c r="B11" s="244"/>
      <c r="C11" s="244"/>
      <c r="D11" s="244"/>
      <c r="E11" s="244"/>
      <c r="F11" s="244"/>
      <c r="G11" s="1131" t="s">
        <v>475</v>
      </c>
      <c r="H11" s="1132"/>
      <c r="I11" s="1132"/>
      <c r="J11" s="1133"/>
      <c r="K11" s="267">
        <v>1511224</v>
      </c>
      <c r="L11" s="268">
        <v>10060</v>
      </c>
      <c r="M11" s="269">
        <v>3781</v>
      </c>
      <c r="N11" s="270">
        <v>166.1</v>
      </c>
    </row>
    <row r="12" spans="1:16" ht="13.5" customHeight="1">
      <c r="A12" s="248"/>
      <c r="B12" s="244"/>
      <c r="C12" s="244"/>
      <c r="D12" s="244"/>
      <c r="E12" s="244"/>
      <c r="F12" s="244"/>
      <c r="G12" s="1131" t="s">
        <v>476</v>
      </c>
      <c r="H12" s="1132"/>
      <c r="I12" s="1132"/>
      <c r="J12" s="1133"/>
      <c r="K12" s="267" t="s">
        <v>477</v>
      </c>
      <c r="L12" s="268" t="s">
        <v>477</v>
      </c>
      <c r="M12" s="269">
        <v>598</v>
      </c>
      <c r="N12" s="270" t="s">
        <v>477</v>
      </c>
    </row>
    <row r="13" spans="1:16" ht="13.5" customHeight="1">
      <c r="A13" s="248"/>
      <c r="B13" s="244"/>
      <c r="C13" s="244"/>
      <c r="D13" s="244"/>
      <c r="E13" s="244"/>
      <c r="F13" s="244"/>
      <c r="G13" s="1131" t="s">
        <v>478</v>
      </c>
      <c r="H13" s="1132"/>
      <c r="I13" s="1132"/>
      <c r="J13" s="1133"/>
      <c r="K13" s="267" t="s">
        <v>477</v>
      </c>
      <c r="L13" s="268" t="s">
        <v>477</v>
      </c>
      <c r="M13" s="269">
        <v>1</v>
      </c>
      <c r="N13" s="270" t="s">
        <v>477</v>
      </c>
    </row>
    <row r="14" spans="1:16" ht="13.5" customHeight="1">
      <c r="A14" s="248"/>
      <c r="B14" s="244"/>
      <c r="C14" s="244"/>
      <c r="D14" s="244"/>
      <c r="E14" s="244"/>
      <c r="F14" s="244"/>
      <c r="G14" s="1131" t="s">
        <v>479</v>
      </c>
      <c r="H14" s="1132"/>
      <c r="I14" s="1132"/>
      <c r="J14" s="1133"/>
      <c r="K14" s="267">
        <v>542843</v>
      </c>
      <c r="L14" s="268">
        <v>3614</v>
      </c>
      <c r="M14" s="269">
        <v>2386</v>
      </c>
      <c r="N14" s="270">
        <v>51.5</v>
      </c>
    </row>
    <row r="15" spans="1:16" ht="13.5" customHeight="1">
      <c r="A15" s="248"/>
      <c r="B15" s="244"/>
      <c r="C15" s="244"/>
      <c r="D15" s="244"/>
      <c r="E15" s="244"/>
      <c r="F15" s="244"/>
      <c r="G15" s="1131" t="s">
        <v>480</v>
      </c>
      <c r="H15" s="1132"/>
      <c r="I15" s="1132"/>
      <c r="J15" s="1133"/>
      <c r="K15" s="267">
        <v>170969</v>
      </c>
      <c r="L15" s="268">
        <v>1138</v>
      </c>
      <c r="M15" s="269">
        <v>1344</v>
      </c>
      <c r="N15" s="270">
        <v>-15.3</v>
      </c>
    </row>
    <row r="16" spans="1:16">
      <c r="A16" s="248"/>
      <c r="B16" s="244"/>
      <c r="C16" s="244"/>
      <c r="D16" s="244"/>
      <c r="E16" s="244"/>
      <c r="F16" s="244"/>
      <c r="G16" s="1134" t="s">
        <v>481</v>
      </c>
      <c r="H16" s="1135"/>
      <c r="I16" s="1135"/>
      <c r="J16" s="1136"/>
      <c r="K16" s="268">
        <v>-796735</v>
      </c>
      <c r="L16" s="268">
        <v>-5304</v>
      </c>
      <c r="M16" s="269">
        <v>-6701</v>
      </c>
      <c r="N16" s="270">
        <v>-20.8</v>
      </c>
    </row>
    <row r="17" spans="1:16">
      <c r="A17" s="248"/>
      <c r="B17" s="244"/>
      <c r="C17" s="244"/>
      <c r="D17" s="244"/>
      <c r="E17" s="244"/>
      <c r="F17" s="244"/>
      <c r="G17" s="1134" t="s">
        <v>169</v>
      </c>
      <c r="H17" s="1135"/>
      <c r="I17" s="1135"/>
      <c r="J17" s="1136"/>
      <c r="K17" s="268">
        <v>9094193</v>
      </c>
      <c r="L17" s="268">
        <v>60541</v>
      </c>
      <c r="M17" s="269">
        <v>63814</v>
      </c>
      <c r="N17" s="270">
        <v>-5.0999999999999996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5.03</v>
      </c>
      <c r="L21" s="281">
        <v>6.4</v>
      </c>
      <c r="M21" s="282">
        <v>-1.37</v>
      </c>
      <c r="N21" s="249"/>
      <c r="O21" s="283"/>
      <c r="P21" s="279"/>
    </row>
    <row r="22" spans="1:16" s="284" customFormat="1">
      <c r="A22" s="279"/>
      <c r="B22" s="249"/>
      <c r="C22" s="249"/>
      <c r="D22" s="249"/>
      <c r="E22" s="249"/>
      <c r="F22" s="249"/>
      <c r="G22" s="1128" t="s">
        <v>487</v>
      </c>
      <c r="H22" s="1129"/>
      <c r="I22" s="1129"/>
      <c r="J22" s="1130"/>
      <c r="K22" s="285">
        <v>101.8</v>
      </c>
      <c r="L22" s="286">
        <v>98.9</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2969057</v>
      </c>
      <c r="L32" s="294">
        <v>19765</v>
      </c>
      <c r="M32" s="295">
        <v>38473</v>
      </c>
      <c r="N32" s="296">
        <v>-48.6</v>
      </c>
    </row>
    <row r="33" spans="1:16" ht="13.5" customHeight="1">
      <c r="A33" s="248"/>
      <c r="B33" s="244"/>
      <c r="C33" s="244"/>
      <c r="D33" s="244"/>
      <c r="E33" s="244"/>
      <c r="F33" s="244"/>
      <c r="G33" s="1119" t="s">
        <v>492</v>
      </c>
      <c r="H33" s="1120"/>
      <c r="I33" s="1120"/>
      <c r="J33" s="1121"/>
      <c r="K33" s="294" t="s">
        <v>477</v>
      </c>
      <c r="L33" s="294" t="s">
        <v>477</v>
      </c>
      <c r="M33" s="295" t="s">
        <v>477</v>
      </c>
      <c r="N33" s="296" t="s">
        <v>477</v>
      </c>
    </row>
    <row r="34" spans="1:16" ht="27" customHeight="1">
      <c r="A34" s="248"/>
      <c r="B34" s="244"/>
      <c r="C34" s="244"/>
      <c r="D34" s="244"/>
      <c r="E34" s="244"/>
      <c r="F34" s="244"/>
      <c r="G34" s="1119" t="s">
        <v>493</v>
      </c>
      <c r="H34" s="1120"/>
      <c r="I34" s="1120"/>
      <c r="J34" s="1121"/>
      <c r="K34" s="294" t="s">
        <v>477</v>
      </c>
      <c r="L34" s="294" t="s">
        <v>477</v>
      </c>
      <c r="M34" s="295">
        <v>31</v>
      </c>
      <c r="N34" s="296" t="s">
        <v>477</v>
      </c>
    </row>
    <row r="35" spans="1:16" ht="27" customHeight="1">
      <c r="A35" s="248"/>
      <c r="B35" s="244"/>
      <c r="C35" s="244"/>
      <c r="D35" s="244"/>
      <c r="E35" s="244"/>
      <c r="F35" s="244"/>
      <c r="G35" s="1119" t="s">
        <v>494</v>
      </c>
      <c r="H35" s="1120"/>
      <c r="I35" s="1120"/>
      <c r="J35" s="1121"/>
      <c r="K35" s="294">
        <v>362582</v>
      </c>
      <c r="L35" s="294">
        <v>2414</v>
      </c>
      <c r="M35" s="295">
        <v>10015</v>
      </c>
      <c r="N35" s="296">
        <v>-75.900000000000006</v>
      </c>
    </row>
    <row r="36" spans="1:16" ht="27" customHeight="1">
      <c r="A36" s="248"/>
      <c r="B36" s="244"/>
      <c r="C36" s="244"/>
      <c r="D36" s="244"/>
      <c r="E36" s="244"/>
      <c r="F36" s="244"/>
      <c r="G36" s="1119" t="s">
        <v>495</v>
      </c>
      <c r="H36" s="1120"/>
      <c r="I36" s="1120"/>
      <c r="J36" s="1121"/>
      <c r="K36" s="294">
        <v>60428</v>
      </c>
      <c r="L36" s="294">
        <v>402</v>
      </c>
      <c r="M36" s="295">
        <v>1507</v>
      </c>
      <c r="N36" s="296">
        <v>-73.3</v>
      </c>
    </row>
    <row r="37" spans="1:16" ht="13.5" customHeight="1">
      <c r="A37" s="248"/>
      <c r="B37" s="244"/>
      <c r="C37" s="244"/>
      <c r="D37" s="244"/>
      <c r="E37" s="244"/>
      <c r="F37" s="244"/>
      <c r="G37" s="1119" t="s">
        <v>496</v>
      </c>
      <c r="H37" s="1120"/>
      <c r="I37" s="1120"/>
      <c r="J37" s="1121"/>
      <c r="K37" s="294">
        <v>220018</v>
      </c>
      <c r="L37" s="294">
        <v>1465</v>
      </c>
      <c r="M37" s="295">
        <v>1079</v>
      </c>
      <c r="N37" s="296">
        <v>35.799999999999997</v>
      </c>
    </row>
    <row r="38" spans="1:16" ht="27" customHeight="1">
      <c r="A38" s="248"/>
      <c r="B38" s="244"/>
      <c r="C38" s="244"/>
      <c r="D38" s="244"/>
      <c r="E38" s="244"/>
      <c r="F38" s="244"/>
      <c r="G38" s="1122" t="s">
        <v>497</v>
      </c>
      <c r="H38" s="1123"/>
      <c r="I38" s="1123"/>
      <c r="J38" s="1124"/>
      <c r="K38" s="297" t="s">
        <v>477</v>
      </c>
      <c r="L38" s="297" t="s">
        <v>477</v>
      </c>
      <c r="M38" s="298">
        <v>5</v>
      </c>
      <c r="N38" s="299" t="s">
        <v>477</v>
      </c>
      <c r="O38" s="293"/>
    </row>
    <row r="39" spans="1:16">
      <c r="A39" s="248"/>
      <c r="B39" s="244"/>
      <c r="C39" s="244"/>
      <c r="D39" s="244"/>
      <c r="E39" s="244"/>
      <c r="F39" s="244"/>
      <c r="G39" s="1122" t="s">
        <v>498</v>
      </c>
      <c r="H39" s="1123"/>
      <c r="I39" s="1123"/>
      <c r="J39" s="1124"/>
      <c r="K39" s="300">
        <v>-792428</v>
      </c>
      <c r="L39" s="300">
        <v>-5275</v>
      </c>
      <c r="M39" s="301">
        <v>-7129</v>
      </c>
      <c r="N39" s="302">
        <v>-26</v>
      </c>
      <c r="O39" s="293"/>
    </row>
    <row r="40" spans="1:16" ht="27" customHeight="1">
      <c r="A40" s="248"/>
      <c r="B40" s="244"/>
      <c r="C40" s="244"/>
      <c r="D40" s="244"/>
      <c r="E40" s="244"/>
      <c r="F40" s="244"/>
      <c r="G40" s="1119" t="s">
        <v>499</v>
      </c>
      <c r="H40" s="1120"/>
      <c r="I40" s="1120"/>
      <c r="J40" s="1121"/>
      <c r="K40" s="300">
        <v>-2665797</v>
      </c>
      <c r="L40" s="300">
        <v>-17746</v>
      </c>
      <c r="M40" s="301">
        <v>-30363</v>
      </c>
      <c r="N40" s="302">
        <v>-41.6</v>
      </c>
      <c r="O40" s="293"/>
    </row>
    <row r="41" spans="1:16">
      <c r="A41" s="248"/>
      <c r="B41" s="244"/>
      <c r="C41" s="244"/>
      <c r="D41" s="244"/>
      <c r="E41" s="244"/>
      <c r="F41" s="244"/>
      <c r="G41" s="1125" t="s">
        <v>279</v>
      </c>
      <c r="H41" s="1126"/>
      <c r="I41" s="1126"/>
      <c r="J41" s="1127"/>
      <c r="K41" s="294">
        <v>153860</v>
      </c>
      <c r="L41" s="300">
        <v>1024</v>
      </c>
      <c r="M41" s="301">
        <v>13618</v>
      </c>
      <c r="N41" s="302">
        <v>-92.5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3163970</v>
      </c>
      <c r="J51" s="320">
        <v>21221</v>
      </c>
      <c r="K51" s="321">
        <v>-3.2</v>
      </c>
      <c r="L51" s="322">
        <v>34366</v>
      </c>
      <c r="M51" s="323">
        <v>2.2000000000000002</v>
      </c>
      <c r="N51" s="324">
        <v>-5.4</v>
      </c>
    </row>
    <row r="52" spans="1:14">
      <c r="A52" s="248"/>
      <c r="B52" s="244"/>
      <c r="C52" s="244"/>
      <c r="D52" s="244"/>
      <c r="E52" s="244"/>
      <c r="F52" s="244"/>
      <c r="G52" s="325"/>
      <c r="H52" s="326" t="s">
        <v>510</v>
      </c>
      <c r="I52" s="327">
        <v>2369305</v>
      </c>
      <c r="J52" s="328">
        <v>15891</v>
      </c>
      <c r="K52" s="329">
        <v>-8</v>
      </c>
      <c r="L52" s="330">
        <v>19822</v>
      </c>
      <c r="M52" s="331">
        <v>5.0999999999999996</v>
      </c>
      <c r="N52" s="332">
        <v>-13.1</v>
      </c>
    </row>
    <row r="53" spans="1:14">
      <c r="A53" s="248"/>
      <c r="B53" s="244"/>
      <c r="C53" s="244"/>
      <c r="D53" s="244"/>
      <c r="E53" s="244"/>
      <c r="F53" s="244"/>
      <c r="G53" s="310" t="s">
        <v>511</v>
      </c>
      <c r="H53" s="311"/>
      <c r="I53" s="319">
        <v>4128703</v>
      </c>
      <c r="J53" s="320">
        <v>27685</v>
      </c>
      <c r="K53" s="321">
        <v>30.5</v>
      </c>
      <c r="L53" s="322">
        <v>35965</v>
      </c>
      <c r="M53" s="323">
        <v>4.7</v>
      </c>
      <c r="N53" s="324">
        <v>25.8</v>
      </c>
    </row>
    <row r="54" spans="1:14">
      <c r="A54" s="248"/>
      <c r="B54" s="244"/>
      <c r="C54" s="244"/>
      <c r="D54" s="244"/>
      <c r="E54" s="244"/>
      <c r="F54" s="244"/>
      <c r="G54" s="325"/>
      <c r="H54" s="326" t="s">
        <v>510</v>
      </c>
      <c r="I54" s="327">
        <v>2389617</v>
      </c>
      <c r="J54" s="328">
        <v>16023</v>
      </c>
      <c r="K54" s="329">
        <v>0.8</v>
      </c>
      <c r="L54" s="330">
        <v>20136</v>
      </c>
      <c r="M54" s="331">
        <v>1.6</v>
      </c>
      <c r="N54" s="332">
        <v>-0.8</v>
      </c>
    </row>
    <row r="55" spans="1:14">
      <c r="A55" s="248"/>
      <c r="B55" s="244"/>
      <c r="C55" s="244"/>
      <c r="D55" s="244"/>
      <c r="E55" s="244"/>
      <c r="F55" s="244"/>
      <c r="G55" s="310" t="s">
        <v>512</v>
      </c>
      <c r="H55" s="311"/>
      <c r="I55" s="319">
        <v>3769856</v>
      </c>
      <c r="J55" s="320">
        <v>25333</v>
      </c>
      <c r="K55" s="321">
        <v>-8.5</v>
      </c>
      <c r="L55" s="322">
        <v>41433</v>
      </c>
      <c r="M55" s="323">
        <v>15.2</v>
      </c>
      <c r="N55" s="324">
        <v>-23.7</v>
      </c>
    </row>
    <row r="56" spans="1:14">
      <c r="A56" s="248"/>
      <c r="B56" s="244"/>
      <c r="C56" s="244"/>
      <c r="D56" s="244"/>
      <c r="E56" s="244"/>
      <c r="F56" s="244"/>
      <c r="G56" s="325"/>
      <c r="H56" s="326" t="s">
        <v>510</v>
      </c>
      <c r="I56" s="327">
        <v>2839565</v>
      </c>
      <c r="J56" s="328">
        <v>19082</v>
      </c>
      <c r="K56" s="329">
        <v>19.100000000000001</v>
      </c>
      <c r="L56" s="330">
        <v>22351</v>
      </c>
      <c r="M56" s="331">
        <v>11</v>
      </c>
      <c r="N56" s="332">
        <v>8.1</v>
      </c>
    </row>
    <row r="57" spans="1:14">
      <c r="A57" s="248"/>
      <c r="B57" s="244"/>
      <c r="C57" s="244"/>
      <c r="D57" s="244"/>
      <c r="E57" s="244"/>
      <c r="F57" s="244"/>
      <c r="G57" s="310" t="s">
        <v>513</v>
      </c>
      <c r="H57" s="311"/>
      <c r="I57" s="319">
        <v>3828658</v>
      </c>
      <c r="J57" s="320">
        <v>25511</v>
      </c>
      <c r="K57" s="321">
        <v>0.7</v>
      </c>
      <c r="L57" s="322">
        <v>43493</v>
      </c>
      <c r="M57" s="323">
        <v>5</v>
      </c>
      <c r="N57" s="324">
        <v>-4.3</v>
      </c>
    </row>
    <row r="58" spans="1:14">
      <c r="A58" s="248"/>
      <c r="B58" s="244"/>
      <c r="C58" s="244"/>
      <c r="D58" s="244"/>
      <c r="E58" s="244"/>
      <c r="F58" s="244"/>
      <c r="G58" s="325"/>
      <c r="H58" s="326" t="s">
        <v>510</v>
      </c>
      <c r="I58" s="327">
        <v>2075659</v>
      </c>
      <c r="J58" s="328">
        <v>13831</v>
      </c>
      <c r="K58" s="329">
        <v>-27.5</v>
      </c>
      <c r="L58" s="330">
        <v>23254</v>
      </c>
      <c r="M58" s="331">
        <v>4</v>
      </c>
      <c r="N58" s="332">
        <v>-31.5</v>
      </c>
    </row>
    <row r="59" spans="1:14">
      <c r="A59" s="248"/>
      <c r="B59" s="244"/>
      <c r="C59" s="244"/>
      <c r="D59" s="244"/>
      <c r="E59" s="244"/>
      <c r="F59" s="244"/>
      <c r="G59" s="310" t="s">
        <v>514</v>
      </c>
      <c r="H59" s="311"/>
      <c r="I59" s="319">
        <v>4017648</v>
      </c>
      <c r="J59" s="320">
        <v>26746</v>
      </c>
      <c r="K59" s="321">
        <v>4.8</v>
      </c>
      <c r="L59" s="322">
        <v>50840</v>
      </c>
      <c r="M59" s="323">
        <v>16.899999999999999</v>
      </c>
      <c r="N59" s="324">
        <v>-12.1</v>
      </c>
    </row>
    <row r="60" spans="1:14">
      <c r="A60" s="248"/>
      <c r="B60" s="244"/>
      <c r="C60" s="244"/>
      <c r="D60" s="244"/>
      <c r="E60" s="244"/>
      <c r="F60" s="244"/>
      <c r="G60" s="325"/>
      <c r="H60" s="326" t="s">
        <v>510</v>
      </c>
      <c r="I60" s="333">
        <v>1637435</v>
      </c>
      <c r="J60" s="328">
        <v>10901</v>
      </c>
      <c r="K60" s="329">
        <v>-21.2</v>
      </c>
      <c r="L60" s="330">
        <v>25367</v>
      </c>
      <c r="M60" s="331">
        <v>9.1</v>
      </c>
      <c r="N60" s="332">
        <v>-30.3</v>
      </c>
    </row>
    <row r="61" spans="1:14">
      <c r="A61" s="248"/>
      <c r="B61" s="244"/>
      <c r="C61" s="244"/>
      <c r="D61" s="244"/>
      <c r="E61" s="244"/>
      <c r="F61" s="244"/>
      <c r="G61" s="310" t="s">
        <v>515</v>
      </c>
      <c r="H61" s="334"/>
      <c r="I61" s="335">
        <v>3781767</v>
      </c>
      <c r="J61" s="336">
        <v>25299</v>
      </c>
      <c r="K61" s="337">
        <v>4.9000000000000004</v>
      </c>
      <c r="L61" s="338">
        <v>41219</v>
      </c>
      <c r="M61" s="339">
        <v>8.8000000000000007</v>
      </c>
      <c r="N61" s="324">
        <v>-3.9</v>
      </c>
    </row>
    <row r="62" spans="1:14">
      <c r="A62" s="248"/>
      <c r="B62" s="244"/>
      <c r="C62" s="244"/>
      <c r="D62" s="244"/>
      <c r="E62" s="244"/>
      <c r="F62" s="244"/>
      <c r="G62" s="325"/>
      <c r="H62" s="326" t="s">
        <v>510</v>
      </c>
      <c r="I62" s="327">
        <v>2262316</v>
      </c>
      <c r="J62" s="328">
        <v>15146</v>
      </c>
      <c r="K62" s="329">
        <v>-7.4</v>
      </c>
      <c r="L62" s="330">
        <v>22186</v>
      </c>
      <c r="M62" s="331">
        <v>6.2</v>
      </c>
      <c r="N62" s="332">
        <v>-13.6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25" zoomScale="75" zoomScaleNormal="75" zoomScaleSheetLayoutView="100" workbookViewId="0">
      <selection activeCell="CO34" sqref="CO34:CP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4.03</v>
      </c>
      <c r="G47" s="12">
        <v>7.6</v>
      </c>
      <c r="H47" s="12">
        <v>7.43</v>
      </c>
      <c r="I47" s="12">
        <v>3.72</v>
      </c>
      <c r="J47" s="13">
        <v>7.39</v>
      </c>
    </row>
    <row r="48" spans="2:10" ht="57.75" customHeight="1">
      <c r="B48" s="14"/>
      <c r="C48" s="1139" t="s">
        <v>4</v>
      </c>
      <c r="D48" s="1139"/>
      <c r="E48" s="1140"/>
      <c r="F48" s="15">
        <v>3.97</v>
      </c>
      <c r="G48" s="16">
        <v>3.82</v>
      </c>
      <c r="H48" s="16">
        <v>3.17</v>
      </c>
      <c r="I48" s="16">
        <v>4.24</v>
      </c>
      <c r="J48" s="17">
        <v>5.46</v>
      </c>
    </row>
    <row r="49" spans="2:10" ht="57.75" customHeight="1" thickBot="1">
      <c r="B49" s="18"/>
      <c r="C49" s="1141" t="s">
        <v>5</v>
      </c>
      <c r="D49" s="1141"/>
      <c r="E49" s="1142"/>
      <c r="F49" s="19" t="s">
        <v>522</v>
      </c>
      <c r="G49" s="20">
        <v>3.46</v>
      </c>
      <c r="H49" s="20" t="s">
        <v>523</v>
      </c>
      <c r="I49" s="20" t="s">
        <v>524</v>
      </c>
      <c r="J49" s="21">
        <v>4.9400000000000004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4" zoomScaleSheetLayoutView="100" workbookViewId="0">
      <selection activeCell="CO34" sqref="CO34:C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525</v>
      </c>
      <c r="D34" s="1149"/>
      <c r="E34" s="1150"/>
      <c r="F34" s="32">
        <v>6.38</v>
      </c>
      <c r="G34" s="33">
        <v>10.02</v>
      </c>
      <c r="H34" s="33">
        <v>12.18</v>
      </c>
      <c r="I34" s="33">
        <v>13.7</v>
      </c>
      <c r="J34" s="34">
        <v>14.51</v>
      </c>
      <c r="K34" s="22"/>
      <c r="L34" s="22"/>
      <c r="M34" s="22"/>
      <c r="N34" s="22"/>
      <c r="O34" s="22"/>
      <c r="P34" s="22"/>
    </row>
    <row r="35" spans="1:16" ht="39" customHeight="1">
      <c r="A35" s="22"/>
      <c r="B35" s="35"/>
      <c r="C35" s="1143" t="s">
        <v>526</v>
      </c>
      <c r="D35" s="1144"/>
      <c r="E35" s="1145"/>
      <c r="F35" s="36">
        <v>3.97</v>
      </c>
      <c r="G35" s="37">
        <v>3.82</v>
      </c>
      <c r="H35" s="37">
        <v>3.17</v>
      </c>
      <c r="I35" s="37">
        <v>4.24</v>
      </c>
      <c r="J35" s="38">
        <v>5.46</v>
      </c>
      <c r="K35" s="22"/>
      <c r="L35" s="22"/>
      <c r="M35" s="22"/>
      <c r="N35" s="22"/>
      <c r="O35" s="22"/>
      <c r="P35" s="22"/>
    </row>
    <row r="36" spans="1:16" ht="39" customHeight="1">
      <c r="A36" s="22"/>
      <c r="B36" s="35"/>
      <c r="C36" s="1143" t="s">
        <v>527</v>
      </c>
      <c r="D36" s="1144"/>
      <c r="E36" s="1145"/>
      <c r="F36" s="36">
        <v>2.76</v>
      </c>
      <c r="G36" s="37">
        <v>0.81</v>
      </c>
      <c r="H36" s="37">
        <v>0.65</v>
      </c>
      <c r="I36" s="37">
        <v>1.39</v>
      </c>
      <c r="J36" s="38">
        <v>1.26</v>
      </c>
      <c r="K36" s="22"/>
      <c r="L36" s="22"/>
      <c r="M36" s="22"/>
      <c r="N36" s="22"/>
      <c r="O36" s="22"/>
      <c r="P36" s="22"/>
    </row>
    <row r="37" spans="1:16" ht="39" customHeight="1">
      <c r="A37" s="22"/>
      <c r="B37" s="35"/>
      <c r="C37" s="1143" t="s">
        <v>528</v>
      </c>
      <c r="D37" s="1144"/>
      <c r="E37" s="1145"/>
      <c r="F37" s="36">
        <v>1.04</v>
      </c>
      <c r="G37" s="37">
        <v>0.87</v>
      </c>
      <c r="H37" s="37">
        <v>0.71</v>
      </c>
      <c r="I37" s="37">
        <v>0.97</v>
      </c>
      <c r="J37" s="38">
        <v>1.17</v>
      </c>
      <c r="K37" s="22"/>
      <c r="L37" s="22"/>
      <c r="M37" s="22"/>
      <c r="N37" s="22"/>
      <c r="O37" s="22"/>
      <c r="P37" s="22"/>
    </row>
    <row r="38" spans="1:16" ht="39" customHeight="1">
      <c r="A38" s="22"/>
      <c r="B38" s="35"/>
      <c r="C38" s="1143" t="s">
        <v>529</v>
      </c>
      <c r="D38" s="1144"/>
      <c r="E38" s="1145"/>
      <c r="F38" s="36">
        <v>0.49</v>
      </c>
      <c r="G38" s="37">
        <v>0.57999999999999996</v>
      </c>
      <c r="H38" s="37">
        <v>0.31</v>
      </c>
      <c r="I38" s="37">
        <v>0.36</v>
      </c>
      <c r="J38" s="38">
        <v>0.31</v>
      </c>
      <c r="K38" s="22"/>
      <c r="L38" s="22"/>
      <c r="M38" s="22"/>
      <c r="N38" s="22"/>
      <c r="O38" s="22"/>
      <c r="P38" s="22"/>
    </row>
    <row r="39" spans="1:16" ht="39" customHeight="1">
      <c r="A39" s="22"/>
      <c r="B39" s="35"/>
      <c r="C39" s="1143" t="s">
        <v>530</v>
      </c>
      <c r="D39" s="1144"/>
      <c r="E39" s="1145"/>
      <c r="F39" s="36">
        <v>0.11</v>
      </c>
      <c r="G39" s="37">
        <v>0.14000000000000001</v>
      </c>
      <c r="H39" s="37">
        <v>0.17</v>
      </c>
      <c r="I39" s="37">
        <v>0.2</v>
      </c>
      <c r="J39" s="38">
        <v>0.15</v>
      </c>
      <c r="K39" s="22"/>
      <c r="L39" s="22"/>
      <c r="M39" s="22"/>
      <c r="N39" s="22"/>
      <c r="O39" s="22"/>
      <c r="P39" s="22"/>
    </row>
    <row r="40" spans="1:16" ht="39" customHeight="1">
      <c r="A40" s="22"/>
      <c r="B40" s="35"/>
      <c r="C40" s="1143" t="s">
        <v>531</v>
      </c>
      <c r="D40" s="1144"/>
      <c r="E40" s="1145"/>
      <c r="F40" s="36">
        <v>0.06</v>
      </c>
      <c r="G40" s="37">
        <v>0.03</v>
      </c>
      <c r="H40" s="37">
        <v>0.08</v>
      </c>
      <c r="I40" s="37">
        <v>0.13</v>
      </c>
      <c r="J40" s="38">
        <v>0.1</v>
      </c>
      <c r="K40" s="22"/>
      <c r="L40" s="22"/>
      <c r="M40" s="22"/>
      <c r="N40" s="22"/>
      <c r="O40" s="22"/>
      <c r="P40" s="22"/>
    </row>
    <row r="41" spans="1:16" ht="39" customHeight="1">
      <c r="A41" s="22"/>
      <c r="B41" s="35"/>
      <c r="C41" s="1143" t="s">
        <v>532</v>
      </c>
      <c r="D41" s="1144"/>
      <c r="E41" s="1145"/>
      <c r="F41" s="36">
        <v>0.05</v>
      </c>
      <c r="G41" s="37">
        <v>7.0000000000000007E-2</v>
      </c>
      <c r="H41" s="37">
        <v>0.14000000000000001</v>
      </c>
      <c r="I41" s="37">
        <v>0.14000000000000001</v>
      </c>
      <c r="J41" s="38">
        <v>0.06</v>
      </c>
      <c r="K41" s="22"/>
      <c r="L41" s="22"/>
      <c r="M41" s="22"/>
      <c r="N41" s="22"/>
      <c r="O41" s="22"/>
      <c r="P41" s="22"/>
    </row>
    <row r="42" spans="1:16" ht="39" customHeight="1">
      <c r="A42" s="22"/>
      <c r="B42" s="39"/>
      <c r="C42" s="1143" t="s">
        <v>533</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534</v>
      </c>
      <c r="D43" s="1147"/>
      <c r="E43" s="1148"/>
      <c r="F43" s="41">
        <v>0.26</v>
      </c>
      <c r="G43" s="42">
        <v>0.23</v>
      </c>
      <c r="H43" s="42">
        <v>0.25</v>
      </c>
      <c r="I43" s="42">
        <v>0.14000000000000001</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CO34" sqref="CO34:CP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3618</v>
      </c>
      <c r="L45" s="60">
        <v>3494</v>
      </c>
      <c r="M45" s="60">
        <v>3196</v>
      </c>
      <c r="N45" s="60">
        <v>3143</v>
      </c>
      <c r="O45" s="61">
        <v>2969</v>
      </c>
      <c r="P45" s="48"/>
      <c r="Q45" s="48"/>
      <c r="R45" s="48"/>
      <c r="S45" s="48"/>
      <c r="T45" s="48"/>
      <c r="U45" s="48"/>
    </row>
    <row r="46" spans="1:21" ht="30.75" customHeight="1">
      <c r="A46" s="48"/>
      <c r="B46" s="1161"/>
      <c r="C46" s="1162"/>
      <c r="D46" s="62"/>
      <c r="E46" s="1153" t="s">
        <v>13</v>
      </c>
      <c r="F46" s="1153"/>
      <c r="G46" s="1153"/>
      <c r="H46" s="1153"/>
      <c r="I46" s="1153"/>
      <c r="J46" s="1154"/>
      <c r="K46" s="63">
        <v>75</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v>45</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572</v>
      </c>
      <c r="L48" s="64">
        <v>531</v>
      </c>
      <c r="M48" s="64">
        <v>277</v>
      </c>
      <c r="N48" s="64">
        <v>404</v>
      </c>
      <c r="O48" s="65">
        <v>363</v>
      </c>
      <c r="P48" s="48"/>
      <c r="Q48" s="48"/>
      <c r="R48" s="48"/>
      <c r="S48" s="48"/>
      <c r="T48" s="48"/>
      <c r="U48" s="48"/>
    </row>
    <row r="49" spans="1:21" ht="30.75" customHeight="1">
      <c r="A49" s="48"/>
      <c r="B49" s="1161"/>
      <c r="C49" s="1162"/>
      <c r="D49" s="62"/>
      <c r="E49" s="1153" t="s">
        <v>16</v>
      </c>
      <c r="F49" s="1153"/>
      <c r="G49" s="1153"/>
      <c r="H49" s="1153"/>
      <c r="I49" s="1153"/>
      <c r="J49" s="1154"/>
      <c r="K49" s="63">
        <v>181</v>
      </c>
      <c r="L49" s="64">
        <v>174</v>
      </c>
      <c r="M49" s="64">
        <v>163</v>
      </c>
      <c r="N49" s="64">
        <v>103</v>
      </c>
      <c r="O49" s="65">
        <v>60</v>
      </c>
      <c r="P49" s="48"/>
      <c r="Q49" s="48"/>
      <c r="R49" s="48"/>
      <c r="S49" s="48"/>
      <c r="T49" s="48"/>
      <c r="U49" s="48"/>
    </row>
    <row r="50" spans="1:21" ht="30.75" customHeight="1">
      <c r="A50" s="48"/>
      <c r="B50" s="1161"/>
      <c r="C50" s="1162"/>
      <c r="D50" s="62"/>
      <c r="E50" s="1153" t="s">
        <v>17</v>
      </c>
      <c r="F50" s="1153"/>
      <c r="G50" s="1153"/>
      <c r="H50" s="1153"/>
      <c r="I50" s="1153"/>
      <c r="J50" s="1154"/>
      <c r="K50" s="63">
        <v>111</v>
      </c>
      <c r="L50" s="64">
        <v>93</v>
      </c>
      <c r="M50" s="64">
        <v>40</v>
      </c>
      <c r="N50" s="64">
        <v>188</v>
      </c>
      <c r="O50" s="65">
        <v>220</v>
      </c>
      <c r="P50" s="48"/>
      <c r="Q50" s="48"/>
      <c r="R50" s="48"/>
      <c r="S50" s="48"/>
      <c r="T50" s="48"/>
      <c r="U50" s="48"/>
    </row>
    <row r="51" spans="1:21" ht="30.75" customHeight="1">
      <c r="A51" s="48"/>
      <c r="B51" s="1163"/>
      <c r="C51" s="1164"/>
      <c r="D51" s="66"/>
      <c r="E51" s="1153" t="s">
        <v>18</v>
      </c>
      <c r="F51" s="1153"/>
      <c r="G51" s="1153"/>
      <c r="H51" s="1153"/>
      <c r="I51" s="1153"/>
      <c r="J51" s="1154"/>
      <c r="K51" s="63">
        <v>3</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3715</v>
      </c>
      <c r="L52" s="64">
        <v>3696</v>
      </c>
      <c r="M52" s="64">
        <v>3452</v>
      </c>
      <c r="N52" s="64">
        <v>3254</v>
      </c>
      <c r="O52" s="65">
        <v>3458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890</v>
      </c>
      <c r="L53" s="69">
        <v>596</v>
      </c>
      <c r="M53" s="69">
        <v>224</v>
      </c>
      <c r="N53" s="69">
        <v>584</v>
      </c>
      <c r="O53" s="70">
        <v>154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2015-04-23T06:42:13Z</cp:lastPrinted>
  <dcterms:created xsi:type="dcterms:W3CDTF">2015-02-17T06:23:46Z</dcterms:created>
  <dcterms:modified xsi:type="dcterms:W3CDTF">2015-04-23T06:42:17Z</dcterms:modified>
</cp:coreProperties>
</file>