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CR102" i="11"/>
  <c r="AU88" i="11"/>
  <c r="AP88" i="11"/>
  <c r="AF88" i="11"/>
  <c r="AU63" i="11"/>
  <c r="AP63" i="11"/>
  <c r="AP23" i="11"/>
  <c r="AA23" i="11"/>
  <c r="V23" i="11"/>
  <c r="Q2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BE35" i="9"/>
  <c r="AM35" i="9"/>
  <c r="C35" i="9"/>
  <c r="CO34" i="9"/>
  <c r="CO35" i="9" s="1"/>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<sst xmlns="http://schemas.openxmlformats.org/spreadsheetml/2006/main" count="979" uniqueCount="542">
  <si>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</si>
  <si>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</si>
  <si>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</si>
  <si>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</si>
  <si>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</si>
  <si>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</si>
  <si>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</si>
  <si>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</si>
  <si>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</si>
  <si>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</si>
  <si>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</si>
  <si>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</si>
  <si>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</si>
  <si>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</si>
  <si>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</si>
  <si>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</si>
  <si>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</si>
  <si>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</si>
  <si>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</si>
  <si>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</si>
  <si>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</si>
  <si>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</si>
  <si>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</si>
  <si>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</si>
  <si>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</si>
  <si>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</si>
  <si>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</si>
  <si>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</si>
  <si>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</si>
  <si>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</si>
  <si>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</si>
  <si>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</si>
  <si>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</si>
  <si>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</si>
  <si>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</si>
  <si>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</si>
  <si>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</si>
  <si>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</si>
  <si>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</si>
  <si>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</si>
  <si>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</si>
  <si>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</si>
  <si>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</si>
  <si>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</si>
  <si>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</si>
  <si>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</si>
  <si>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</si>
  <si>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</si>
  <si>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</si>
  <si>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</si>
  <si>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</si>
  <si>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</si>
  <si>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</si>
  <si>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</si>
  <si>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</si>
  <si>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</si>
  <si>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</si>
  <si>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</si>
  <si>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</si>
  <si>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</si>
  <si>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</si>
  <si>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</si>
  <si>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</si>
  <si>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</si>
  <si>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</si>
  <si>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</si>
  <si>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</si>
  <si>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</si>
  <si>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</si>
  <si>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</si>
  <si>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</si>
  <si>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</si>
  <si>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</si>
  <si>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</si>
  <si>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</si>
  <si>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</si>
  <si>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</si>
  <si>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</si>
  <si>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</si>
  <si>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</si>
  <si>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</si>
  <si>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朝霞市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</si>
  <si>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</si>
  <si>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</si>
  <si>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</si>
  <si>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</si>
  <si>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</si>
  <si>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</si>
  <si>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</si>
  <si>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</si>
  <si>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</si>
  <si>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</si>
  <si>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</si>
  <si>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</si>
  <si>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</si>
  <si>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</si>
  <si>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</si>
  <si>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</si>
  <si>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</si>
  <si>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</si>
  <si>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</si>
  <si>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</si>
  <si>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</si>
  <si>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</si>
  <si>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</si>
  <si>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</si>
  <si>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</si>
  <si>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</si>
  <si>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</si>
  <si>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</si>
  <si>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</si>
  <si>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</si>
  <si>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</si>
  <si>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</si>
  <si>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</si>
  <si>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</si>
  <si>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</si>
  <si>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</si>
  <si>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</si>
  <si>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</si>
  <si>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</si>
  <si>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</si>
  <si>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</si>
  <si>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</si>
  <si>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</si>
  <si>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</si>
  <si>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</si>
  <si>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</si>
  <si>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</si>
  <si>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</si>
  <si>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</si>
  <si>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</si>
  <si>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</si>
  <si>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</si>
  <si>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</si>
  <si>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</si>
  <si>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</si>
  <si>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</si>
  <si>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</si>
  <si>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</si>
  <si>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</si>
  <si>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</si>
  <si>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</si>
  <si>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</si>
  <si>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</si>
  <si>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</si>
  <si>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</si>
  <si>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</si>
  <si>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</si>
  <si>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</si>
  <si>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</si>
  <si>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</si>
  <si>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</si>
  <si>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</si>
  <si>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</si>
  <si>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</si>
  <si>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</si>
  <si>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</si>
  <si>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</si>
  <si>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</si>
  <si>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</si>
  <si>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</si>
  <si>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</si>
  <si>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</si>
  <si>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</si>
  <si>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</si>
  <si>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</si>
  <si>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</si>
  <si>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</si>
  <si>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</si>
  <si>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</si>
  <si>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</si>
  <si>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</si>
  <si>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</si>
  <si>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</si>
  <si>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</si>
  <si>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</si>
  <si>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</si>
  <si>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</si>
  <si>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</si>
  <si>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</si>
  <si>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</si>
  <si>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</si>
  <si>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</si>
  <si>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</si>
  <si>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</si>
  <si>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</si>
  <si>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</si>
  <si>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</si>
  <si>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</si>
  <si>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</si>
  <si>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</si>
  <si>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</si>
  <si>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埼玉県朝霞市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</si>
  <si>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</si>
  <si>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</si>
  <si>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</si>
  <si>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</si>
  <si>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</si>
  <si>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</si>
  <si>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</si>
  <si>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</si>
  <si>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</si>
  <si>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</si>
  <si>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</si>
  <si>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</si>
  <si>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</si>
  <si>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</si>
  <si>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</si>
  <si>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</si>
  <si>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</si>
  <si>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</si>
  <si>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</si>
  <si>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</si>
  <si>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</si>
  <si>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</si>
  <si>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</si>
  <si>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</si>
  <si>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</si>
  <si>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</si>
  <si>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</si>
  <si>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</si>
  <si>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</si>
  <si>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</si>
  <si>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</si>
  <si>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</si>
  <si>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</si>
  <si>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</si>
  <si>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</si>
  <si>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</si>
  <si>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</si>
  <si>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</si>
  <si>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</si>
  <si>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</si>
  <si>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</si>
  <si>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</si>
  <si>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</si>
  <si>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</si>
  <si>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</si>
  <si>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</si>
  <si>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</si>
  <si>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</si>
  <si>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</si>
  <si>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</si>
  <si>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</si>
  <si>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</si>
  <si>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</si>
  <si>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</si>
  <si>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</si>
  <si>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</si>
  <si>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</si>
  <si>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</si>
  <si>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</si>
  <si>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</si>
  <si>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</si>
  <si>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</si>
  <si>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</si>
  <si>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</si>
  <si>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</si>
  <si>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</si>
  <si>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</si>
  <si>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</si>
  <si>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</si>
  <si>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</si>
  <si>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</si>
  <si>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</si>
  <si>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</si>
  <si>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</si>
  <si>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</si>
  <si>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</si>
  <si>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</si>
  <si>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</si>
  <si>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</si>
  <si>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</si>
  <si>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</si>
  <si>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</si>
  <si>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</si>
  <si>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</si>
  <si>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</si>
  <si>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</si>
  <si>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</si>
  <si>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</si>
  <si>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</si>
  <si>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</si>
  <si>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</si>
  <si>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</si>
  <si>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</si>
  <si>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</si>
  <si>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</si>
  <si>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</si>
  <si>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</si>
  <si>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</si>
  <si>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</si>
  <si>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</si>
  <si>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</si>
  <si>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</si>
  <si>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</si>
  <si>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</si>
  <si>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</si>
  <si>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</si>
  <si>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</si>
  <si>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</si>
  <si>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</si>
  <si>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</si>
  <si>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</si>
  <si>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</si>
  <si>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</si>
  <si>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</si>
  <si>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</si>
  <si>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</si>
  <si>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</si>
  <si>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</si>
  <si>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</si>
  <si>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</si>
  <si>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</si>
  <si>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</si>
  <si>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</si>
  <si>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</si>
  <si>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</si>
  <si>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</si>
  <si>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</si>
  <si>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</si>
  <si>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</si>
  <si>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</si>
  <si>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</si>
  <si>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</si>
  <si>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</si>
  <si>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</si>
  <si>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</si>
  <si>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</si>
  <si>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</si>
  <si>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</si>
  <si>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</si>
  <si>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</si>
  <si>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</si>
  <si>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</si>
  <si>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</si>
  <si>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</si>
  <si>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</si>
  <si>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</si>
  <si>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</si>
  <si>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</si>
  <si>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</si>
  <si>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埼玉県朝霞市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</si>
  <si>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</si>
  <si>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</si>
  <si>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</si>
  <si>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</si>
  <si>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</si>
  <si>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</si>
  <si>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</si>
  <si>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</si>
  <si>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</si>
  <si>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</si>
  <si>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</si>
  <si>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</si>
  <si>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</si>
  <si>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</si>
  <si>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</si>
  <si>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</si>
  <si>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</si>
  <si>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</si>
  <si>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</si>
  <si>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</si>
  <si>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</si>
  <si>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</si>
  <si>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</si>
  <si>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</si>
  <si>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</si>
  <si>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</si>
  <si>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</si>
  <si>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</si>
  <si>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</si>
  <si>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</si>
  <si>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</si>
  <si>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</si>
  <si>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</si>
  <si>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</si>
  <si>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</si>
  <si>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</si>
  <si>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</si>
  <si>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</si>
  <si>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朝霞都市計画下水道事業特別会計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</si>
  <si>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</si>
  <si>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</si>
  <si>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</si>
  <si>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</si>
  <si>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</si>
  <si>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</si>
  <si>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</si>
  <si>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</si>
  <si>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</si>
  <si>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</si>
  <si>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</si>
  <si>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</si>
  <si>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</si>
  <si>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</si>
  <si>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</si>
  <si>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</si>
  <si>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</si>
  <si>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</si>
  <si>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</si>
  <si>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</si>
  <si>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</si>
  <si>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</si>
  <si>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</si>
  <si>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</si>
  <si>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</si>
  <si>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</si>
  <si>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</si>
  <si>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</si>
  <si>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</si>
  <si>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</si>
  <si>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</si>
  <si>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</si>
  <si>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</si>
  <si>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</si>
  <si>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</si>
  <si>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</si>
  <si>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</si>
  <si>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</si>
  <si>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</si>
  <si>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</si>
  <si>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</si>
  <si>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</si>
  <si>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</si>
  <si>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</si>
  <si>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</si>
  <si>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</si>
  <si>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</si>
  <si>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</si>
  <si>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</si>
  <si>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</si>
  <si>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</si>
  <si>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</si>
  <si>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</si>
  <si>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</si>
  <si>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</si>
  <si>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</si>
  <si>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</si>
  <si>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</si>
  <si>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</si>
  <si>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</si>
  <si>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</si>
  <si>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</si>
  <si>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</si>
  <si>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</si>
  <si>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</si>
  <si>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</si>
  <si>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</si>
  <si>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</si>
  <si>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</si>
  <si>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</si>
  <si>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</si>
  <si>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</si>
  <si>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</si>
  <si>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</si>
  <si>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</si>
  <si>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</si>
  <si>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</si>
  <si>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</si>
  <si>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</si>
  <si>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</si>
  <si>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</si>
  <si>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</si>
  <si>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</si>
  <si>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</si>
  <si>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</si>
  <si>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</si>
  <si>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</si>
  <si>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</si>
  <si>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</si>
  <si>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</si>
  <si>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</si>
  <si>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</si>
  <si>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</si>
  <si>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</si>
  <si>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</si>
  <si>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</si>
  <si>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</si>
  <si>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</si>
  <si>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</si>
  <si>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</si>
  <si>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</si>
  <si>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</si>
  <si>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</si>
  <si>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</si>
  <si>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</si>
  <si>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</si>
  <si>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</si>
  <si>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</si>
  <si>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</si>
  <si>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</si>
  <si>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</si>
  <si>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</si>
  <si>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</si>
  <si>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</si>
  <si>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</si>
  <si>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</si>
  <si>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</si>
  <si>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</si>
  <si>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</si>
  <si>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</si>
  <si>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</si>
  <si>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</si>
  <si>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</si>
  <si>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</si>
  <si>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</si>
  <si>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</si>
  <si>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</si>
  <si>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</si>
  <si>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</si>
  <si>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</si>
  <si>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</si>
  <si>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</si>
  <si>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</si>
  <si>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</si>
  <si>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2.01</t>
  </si>
  <si>
    <t>▲ 1.89</t>
  </si>
  <si>
    <t>▲ 0.83</t>
  </si>
  <si>
    <t>水道事業会計</t>
  </si>
  <si>
    <t>一般会計</t>
  </si>
  <si>
    <t>国民健康保険特別会計</t>
  </si>
  <si>
    <t>介護保険特別会計</t>
  </si>
  <si>
    <t>朝霞都市計画下水道事業特別会計</t>
  </si>
  <si>
    <t>後期高齢者医療特別会計</t>
  </si>
  <si>
    <t>その他会計（赤字）</t>
  </si>
  <si>
    <t>その他会計（黒字）</t>
  </si>
  <si>
    <t>-</t>
    <phoneticPr fontId="2"/>
  </si>
  <si>
    <t>朝霞地区一部事務組合</t>
    <rPh sb="0" eb="2">
      <t>アサカ</t>
    </rPh>
    <rPh sb="2" eb="4">
      <t>チク</t>
    </rPh>
    <rPh sb="4" eb="6">
      <t>イチブ</t>
    </rPh>
    <rPh sb="6" eb="8">
      <t>ジム</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</si>
  <si>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</si>
  <si>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</si>
  <si>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</si>
  <si>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</si>
  <si>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</si>
  <si>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</si>
  <si>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</si>
  <si>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</si>
  <si>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公益財団法人朝霞市文化・スポーツ振興公社</t>
    <rPh sb="0" eb="2">
      <t>コウエキ</t>
    </rPh>
    <rPh sb="2" eb="4">
      <t>ザイダン</t>
    </rPh>
    <rPh sb="4" eb="6">
      <t>ホウジン</t>
    </rPh>
    <rPh sb="6" eb="9">
      <t>アサカシ</t>
    </rPh>
    <rPh sb="9" eb="11">
      <t>ブンカ</t>
    </rPh>
    <rPh sb="16" eb="18">
      <t>シンコウ</t>
    </rPh>
    <rPh sb="18" eb="20">
      <t>コウシャ</t>
    </rPh>
    <phoneticPr fontId="24"/>
  </si>
  <si>
    <t>朝霞市土地開発公社</t>
    <rPh sb="0" eb="3">
      <t>アサカシ</t>
    </rPh>
    <rPh sb="3" eb="5">
      <t>トチ</t>
    </rPh>
    <rPh sb="5" eb="7">
      <t>カイハツ</t>
    </rPh>
    <rPh sb="7" eb="9">
      <t>コウシャ</t>
    </rPh>
    <phoneticPr fontId="24"/>
  </si>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</sst>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49417</c:v>
                </c:pt>
                <c:pt idx="1">
                  <c:v>21926</c:v>
                </c:pt>
                <c:pt idx="2">
                  <c:v>22107</c:v>
                </c:pt>
                <c:pt idx="3">
                  <c:v>18054</c:v>
                </c:pt>
                <c:pt idx="4">
                  <c:v>12286</c:v>
                </c:pt>
              </c:numCache>
            </c:numRef>
          </c:val>
          <c:smooth val="0"/>
        </c:ser>
        <c:dLbls>
          <c:showLegendKey val="0"/>
          <c:showVal val="0"/>
          <c:showCatName val="0"/>
          <c:showSerName val="0"/>
          <c:showPercent val="0"/>
          <c:showBubbleSize val="0"/>
        </c:dLbls>
        <c:marker val="1"/>
        <c:smooth val="0"/>
        <c:axId val="108442752"/>
        <c:axId val="108444672"/>
      </c:lineChart>
      <c:catAx>
        <c:axId val="108442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44672"/>
        <c:crosses val="autoZero"/>
        <c:auto val="1"/>
        <c:lblAlgn val="ctr"/>
        <c:lblOffset val="100"/>
        <c:tickLblSkip val="1"/>
        <c:tickMarkSkip val="1"/>
        <c:noMultiLvlLbl val="0"/>
      </c:catAx>
      <c:valAx>
        <c:axId val="1084446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42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5.26</c:v>
                </c:pt>
                <c:pt idx="1">
                  <c:v>5.31</c:v>
                </c:pt>
                <c:pt idx="2">
                  <c:v>4.79</c:v>
                </c:pt>
                <c:pt idx="3">
                  <c:v>4.58</c:v>
                </c:pt>
                <c:pt idx="4">
                  <c:v>5.89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6.77</c:v>
                </c:pt>
                <c:pt idx="1">
                  <c:v>5.72</c:v>
                </c:pt>
                <c:pt idx="2">
                  <c:v>5.29</c:v>
                </c:pt>
                <c:pt idx="3">
                  <c:v>3.41</c:v>
                </c:pt>
                <c:pt idx="4">
                  <c:v>2.02</c:v>
                </c:pt>
              </c:numCache>
            </c:numRef>
          </c:val>
        </c:ser>
        <c:dLbls>
          <c:showLegendKey val="0"/>
          <c:showVal val="0"/>
          <c:showCatName val="0"/>
          <c:showSerName val="0"/>
          <c:showPercent val="0"/>
          <c:showBubbleSize val="0"/>
        </c:dLbls>
        <c:gapWidth val="250"/>
        <c:overlap val="100"/>
        <c:axId val="112560384"/>
        <c:axId val="11256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-2.0099999999999998</c:v>
                </c:pt>
                <c:pt idx="1">
                  <c:v>-1.89</c:v>
                </c:pt>
                <c:pt idx="2">
                  <c:v>-0.83</c:v>
                </c:pt>
                <c:pt idx="3">
                  <c:v>-2.0099999999999998</c:v>
                </c:pt>
                <c:pt idx="4">
                  <c:v>0.03</c:v>
                </c:pt>
              </c:numCache>
            </c:numRef>
          </c:val>
          <c:smooth val="0"/>
        </c:ser>
        <c:dLbls>
          <c:showLegendKey val="0"/>
          <c:showVal val="0"/>
          <c:showCatName val="0"/>
          <c:showSerName val="0"/>
          <c:showPercent val="0"/>
          <c:showBubbleSize val="0"/>
        </c:dLbls>
        <c:marker val="1"/>
        <c:smooth val="0"/>
        <c:axId val="112560384"/>
        <c:axId val="112562560"/>
      </c:lineChart>
      <c:catAx>
        <c:axId val="1125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62560"/>
        <c:crosses val="autoZero"/>
        <c:auto val="1"/>
        <c:lblAlgn val="ctr"/>
        <c:lblOffset val="100"/>
        <c:tickLblSkip val="1"/>
        <c:tickMarkSkip val="1"/>
        <c:noMultiLvlLbl val="0"/>
      </c:catAx>
      <c:valAx>
        <c:axId val="1125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0.04</c:v>
                </c:pt>
                <c:pt idx="4">
                  <c:v>#N/A</c:v>
                </c:pt>
                <c:pt idx="5">
                  <c:v>0.03</c:v>
                </c:pt>
                <c:pt idx="6">
                  <c:v>#N/A</c:v>
                </c:pt>
                <c:pt idx="7">
                  <c:v>0.03</c:v>
                </c:pt>
                <c:pt idx="8">
                  <c:v>#N/A</c:v>
                </c:pt>
                <c:pt idx="9">
                  <c:v>0.04</c:v>
                </c:pt>
              </c:numCache>
            </c:numRef>
          </c:val>
        </c:ser>
        <c:ser>
          <c:idx val="5"/>
          <c:order val="5"/>
          <c:tx>
            <c:strRef>
              <c:f>データシート!$A$32</c:f>
              <c:strCache>
                <c:ptCount val="1"/>
                <c:pt idx="0">
                  <c:v>朝霞都市計画下水道事業特別会計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c:v>
                </c:pt>
                <c:pt idx="2">
                  <c:v>#N/A</c:v>
                </c:pt>
                <c:pt idx="3">
                  <c:v>0.08</c:v>
                </c:pt>
                <c:pt idx="4">
                  <c:v>#N/A</c:v>
                </c:pt>
                <c:pt idx="5">
                  <c:v>0.17</c:v>
                </c:pt>
                <c:pt idx="6">
                  <c:v>#N/A</c:v>
                </c:pt>
                <c:pt idx="7">
                  <c:v>0.47</c:v>
                </c:pt>
                <c:pt idx="8">
                  <c:v>#N/A</c:v>
                </c:pt>
                <c:pt idx="9">
                  <c:v>0.39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0.63</c:v>
                </c:pt>
                <c:pt idx="2">
                  <c:v>#N/A</c:v>
                </c:pt>
                <c:pt idx="3">
                  <c:v>0.86</c:v>
                </c:pt>
                <c:pt idx="4">
                  <c:v>#N/A</c:v>
                </c:pt>
                <c:pt idx="5">
                  <c:v>0.18</c:v>
                </c:pt>
                <c:pt idx="6">
                  <c:v>#N/A</c:v>
                </c:pt>
                <c:pt idx="7">
                  <c:v>0.91</c:v>
                </c:pt>
                <c:pt idx="8">
                  <c:v>#N/A</c:v>
                </c:pt>
                <c:pt idx="9">
                  <c:v>0.56000000000000005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1.67</c:v>
                </c:pt>
                <c:pt idx="2">
                  <c:v>#N/A</c:v>
                </c:pt>
                <c:pt idx="3">
                  <c:v>1.83</c:v>
                </c:pt>
                <c:pt idx="4">
                  <c:v>#N/A</c:v>
                </c:pt>
                <c:pt idx="5">
                  <c:v>2.92</c:v>
                </c:pt>
                <c:pt idx="6">
                  <c:v>#N/A</c:v>
                </c:pt>
                <c:pt idx="7">
                  <c:v>1.29</c:v>
                </c:pt>
                <c:pt idx="8">
                  <c:v>#N/A</c:v>
                </c:pt>
                <c:pt idx="9">
                  <c:v>1.4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5.26</c:v>
                </c:pt>
                <c:pt idx="2">
                  <c:v>#N/A</c:v>
                </c:pt>
                <c:pt idx="3">
                  <c:v>5.31</c:v>
                </c:pt>
                <c:pt idx="4">
                  <c:v>#N/A</c:v>
                </c:pt>
                <c:pt idx="5">
                  <c:v>4.79</c:v>
                </c:pt>
                <c:pt idx="6">
                  <c:v>#N/A</c:v>
                </c:pt>
                <c:pt idx="7">
                  <c:v>4.58</c:v>
                </c:pt>
                <c:pt idx="8">
                  <c:v>#N/A</c:v>
                </c:pt>
                <c:pt idx="9">
                  <c:v>5.89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10.4</c:v>
                </c:pt>
                <c:pt idx="2">
                  <c:v>#N/A</c:v>
                </c:pt>
                <c:pt idx="3">
                  <c:v>11.06</c:v>
                </c:pt>
                <c:pt idx="4">
                  <c:v>#N/A</c:v>
                </c:pt>
                <c:pt idx="5">
                  <c:v>10.96</c:v>
                </c:pt>
                <c:pt idx="6">
                  <c:v>#N/A</c:v>
                </c:pt>
                <c:pt idx="7">
                  <c:v>10.26</c:v>
                </c:pt>
                <c:pt idx="8">
                  <c:v>#N/A</c:v>
                </c:pt>
                <c:pt idx="9">
                  <c:v>9.7200000000000006</c:v>
                </c:pt>
              </c:numCache>
            </c:numRef>
          </c:val>
        </c:ser>
        <c:dLbls>
          <c:showLegendKey val="0"/>
          <c:showVal val="0"/>
          <c:showCatName val="0"/>
          <c:showSerName val="0"/>
          <c:showPercent val="0"/>
          <c:showBubbleSize val="0"/>
        </c:dLbls>
        <c:gapWidth val="150"/>
        <c:overlap val="100"/>
        <c:axId val="112787840"/>
        <c:axId val="112789376"/>
      </c:barChart>
      <c:catAx>
        <c:axId val="1127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89376"/>
        <c:crosses val="autoZero"/>
        <c:auto val="1"/>
        <c:lblAlgn val="ctr"/>
        <c:lblOffset val="100"/>
        <c:tickLblSkip val="1"/>
        <c:tickMarkSkip val="1"/>
        <c:noMultiLvlLbl val="0"/>
      </c:catAx>
      <c:valAx>
        <c:axId val="11278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87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2326</c:v>
                </c:pt>
                <c:pt idx="5">
                  <c:v>2557</c:v>
                </c:pt>
                <c:pt idx="8">
                  <c:v>2722</c:v>
                </c:pt>
                <c:pt idx="11">
                  <c:v>2657</c:v>
                </c:pt>
                <c:pt idx="14">
                  <c:v>2754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41</c:v>
                </c:pt>
                <c:pt idx="3">
                  <c:v>49</c:v>
                </c:pt>
                <c:pt idx="6">
                  <c:v>100</c:v>
                </c:pt>
                <c:pt idx="9">
                  <c:v>123</c:v>
                </c:pt>
                <c:pt idx="12">
                  <c:v>107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c:v>
                </c:pt>
                <c:pt idx="3">
                  <c:v>6</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333</c:v>
                </c:pt>
                <c:pt idx="3">
                  <c:v>289</c:v>
                </c:pt>
                <c:pt idx="6">
                  <c:v>312</c:v>
                </c:pt>
                <c:pt idx="9">
                  <c:v>246</c:v>
                </c:pt>
                <c:pt idx="12">
                  <c:v>200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2874</c:v>
                </c:pt>
                <c:pt idx="3">
                  <c:v>2992</c:v>
                </c:pt>
                <c:pt idx="6">
                  <c:v>3132</c:v>
                </c:pt>
                <c:pt idx="9">
                  <c:v>3156</c:v>
                </c:pt>
                <c:pt idx="12">
                  <c:v>3200</c:v>
                </c:pt>
              </c:numCache>
            </c:numRef>
          </c:val>
        </c:ser>
        <c:dLbls>
          <c:showLegendKey val="0"/>
          <c:showVal val="0"/>
          <c:showCatName val="0"/>
          <c:showSerName val="0"/>
          <c:showPercent val="0"/>
          <c:showBubbleSize val="0"/>
        </c:dLbls>
        <c:gapWidth val="100"/>
        <c:overlap val="100"/>
        <c:axId val="112942080"/>
        <c:axId val="112944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940</c:v>
                </c:pt>
                <c:pt idx="2">
                  <c:v>#N/A</c:v>
                </c:pt>
                <c:pt idx="3">
                  <c:v>#N/A</c:v>
                </c:pt>
                <c:pt idx="4">
                  <c:v>779</c:v>
                </c:pt>
                <c:pt idx="5">
                  <c:v>#N/A</c:v>
                </c:pt>
                <c:pt idx="6">
                  <c:v>#N/A</c:v>
                </c:pt>
                <c:pt idx="7">
                  <c:v>828</c:v>
                </c:pt>
                <c:pt idx="8">
                  <c:v>#N/A</c:v>
                </c:pt>
                <c:pt idx="9">
                  <c:v>#N/A</c:v>
                </c:pt>
                <c:pt idx="10">
                  <c:v>874</c:v>
                </c:pt>
                <c:pt idx="11">
                  <c:v>#N/A</c:v>
                </c:pt>
                <c:pt idx="12">
                  <c:v>#N/A</c:v>
                </c:pt>
                <c:pt idx="13">
                  <c:v>759</c:v>
                </c:pt>
                <c:pt idx="14">
                  <c:v>#N/A</c:v>
                </c:pt>
              </c:numCache>
            </c:numRef>
          </c:val>
          <c:smooth val="0"/>
        </c:ser>
        <c:dLbls>
          <c:showLegendKey val="0"/>
          <c:showVal val="0"/>
          <c:showCatName val="0"/>
          <c:showSerName val="0"/>
          <c:showPercent val="0"/>
          <c:showBubbleSize val="0"/>
        </c:dLbls>
        <c:marker val="1"/>
        <c:smooth val="0"/>
        <c:axId val="112942080"/>
        <c:axId val="112944256"/>
      </c:lineChart>
      <c:catAx>
        <c:axId val="1129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44256"/>
        <c:crosses val="autoZero"/>
        <c:auto val="1"/>
        <c:lblAlgn val="ctr"/>
        <c:lblOffset val="100"/>
        <c:tickLblSkip val="1"/>
        <c:tickMarkSkip val="1"/>
        <c:noMultiLvlLbl val="0"/>
      </c:catAx>
      <c:valAx>
        <c:axId val="11294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4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20170</c:v>
                </c:pt>
                <c:pt idx="5">
                  <c:v>20491</c:v>
                </c:pt>
                <c:pt idx="8">
                  <c:v>20415</c:v>
                </c:pt>
                <c:pt idx="11">
                  <c:v>20188</c:v>
                </c:pt>
                <c:pt idx="14">
                  <c:v>19934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6090</c:v>
                </c:pt>
                <c:pt idx="5">
                  <c:v>5526</c:v>
                </c:pt>
                <c:pt idx="8">
                  <c:v>5159</c:v>
                </c:pt>
                <c:pt idx="11">
                  <c:v>5214</c:v>
                </c:pt>
                <c:pt idx="14">
                  <c:v>5262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3399</c:v>
                </c:pt>
                <c:pt idx="5">
                  <c:v>2819</c:v>
                </c:pt>
                <c:pt idx="8">
                  <c:v>2076</c:v>
                </c:pt>
                <c:pt idx="11">
                  <c:v>1784</c:v>
                </c:pt>
                <c:pt idx="14">
                  <c:v>1393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c:v>
                </c:pt>
                <c:pt idx="3">
                  <c:v>10</c:v>
                </c:pt>
                <c:pt idx="6">
                  <c:v>7</c:v>
                </c:pt>
                <c:pt idx="9">
                  <c:v>11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3288</c:v>
                </c:pt>
                <c:pt idx="3">
                  <c:v>3147</c:v>
                </c:pt>
                <c:pt idx="6">
                  <c:v>2881</c:v>
                </c:pt>
                <c:pt idx="9">
                  <c:v>2517</c:v>
                </c:pt>
                <c:pt idx="12">
                  <c:v>2201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c:v>
                </c:pt>
                <c:pt idx="3">
                  <c:v>53</c:v>
                </c:pt>
                <c:pt idx="6">
                  <c:v>47</c:v>
                </c:pt>
                <c:pt idx="9">
                  <c:v>41</c:v>
                </c:pt>
                <c:pt idx="12">
                  <c:v>140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2122</c:v>
                </c:pt>
                <c:pt idx="3">
                  <c:v>1779</c:v>
                </c:pt>
                <c:pt idx="6">
                  <c:v>1644</c:v>
                </c:pt>
                <c:pt idx="9">
                  <c:v>1484</c:v>
                </c:pt>
                <c:pt idx="12">
                  <c:v>1379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1197</c:v>
                </c:pt>
                <c:pt idx="3">
                  <c:v>1181</c:v>
                </c:pt>
                <c:pt idx="6">
                  <c:v>1115</c:v>
                </c:pt>
                <c:pt idx="9">
                  <c:v>1048</c:v>
                </c:pt>
                <c:pt idx="12">
                  <c:v>980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33583</c:v>
                </c:pt>
                <c:pt idx="3">
                  <c:v>33405</c:v>
                </c:pt>
                <c:pt idx="6">
                  <c:v>33027</c:v>
                </c:pt>
                <c:pt idx="9">
                  <c:v>32443</c:v>
                </c:pt>
                <c:pt idx="12">
                  <c:v>31442</c:v>
                </c:pt>
              </c:numCache>
            </c:numRef>
          </c:val>
        </c:ser>
        <c:dLbls>
          <c:showLegendKey val="0"/>
          <c:showVal val="0"/>
          <c:showCatName val="0"/>
          <c:showSerName val="0"/>
          <c:showPercent val="0"/>
          <c:showBubbleSize val="0"/>
        </c:dLbls>
        <c:gapWidth val="100"/>
        <c:overlap val="100"/>
        <c:axId val="113214592"/>
        <c:axId val="11321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10594</c:v>
                </c:pt>
                <c:pt idx="2">
                  <c:v>#N/A</c:v>
                </c:pt>
                <c:pt idx="3">
                  <c:v>#N/A</c:v>
                </c:pt>
                <c:pt idx="4">
                  <c:v>10739</c:v>
                </c:pt>
                <c:pt idx="5">
                  <c:v>#N/A</c:v>
                </c:pt>
                <c:pt idx="6">
                  <c:v>#N/A</c:v>
                </c:pt>
                <c:pt idx="7">
                  <c:v>11071</c:v>
                </c:pt>
                <c:pt idx="8">
                  <c:v>#N/A</c:v>
                </c:pt>
                <c:pt idx="9">
                  <c:v>#N/A</c:v>
                </c:pt>
                <c:pt idx="10">
                  <c:v>10357</c:v>
                </c:pt>
                <c:pt idx="11">
                  <c:v>#N/A</c:v>
                </c:pt>
                <c:pt idx="12">
                  <c:v>#N/A</c:v>
                </c:pt>
                <c:pt idx="13">
                  <c:v>9553</c:v>
                </c:pt>
                <c:pt idx="14">
                  <c:v>#N/A</c:v>
                </c:pt>
              </c:numCache>
            </c:numRef>
          </c:val>
          <c:smooth val="0"/>
        </c:ser>
        <c:dLbls>
          <c:showLegendKey val="0"/>
          <c:showVal val="0"/>
          <c:showCatName val="0"/>
          <c:showSerName val="0"/>
          <c:showPercent val="0"/>
          <c:showBubbleSize val="0"/>
        </c:dLbls>
        <c:marker val="1"/>
        <c:smooth val="0"/>
        <c:axId val="113214592"/>
        <c:axId val="113216512"/>
      </c:lineChart>
      <c:catAx>
        <c:axId val="11321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16512"/>
        <c:crosses val="autoZero"/>
        <c:auto val="1"/>
        <c:lblAlgn val="ctr"/>
        <c:lblOffset val="100"/>
        <c:tickLblSkip val="1"/>
        <c:tickMarkSkip val="1"/>
        <c:noMultiLvlLbl val="0"/>
      </c:catAx>
      <c:valAx>
        <c:axId val="11321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1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132,449
129,989
18.38
36,966,505
35,548,277
1,316,695
22,349,750
31,412,466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市民税の増により基準財政収入額が増加したものの、基準財政需要額</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３か年平均により算出すると</a:t>
          </a:r>
          <a:r>
            <a:rPr lang="ja-JP" altLang="ja-JP" sz="1100" b="0" i="0" baseline="0">
              <a:solidFill>
                <a:schemeClr val="dk1"/>
              </a:solidFill>
              <a:effectLst/>
              <a:latin typeface="+mn-lt"/>
              <a:ea typeface="+mn-ea"/>
              <a:cs typeface="+mn-cs"/>
            </a:rPr>
            <a:t>財政力指数は０．９</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となり、前年に比べ減となった。税収は増となったものの、今後も景気の影響を受けて個人市民税、法人市民税が減収する可能性も十分考えられるため、行財政の効率化に努めていく。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6350</xdr:rowOff>
    </xdr:to>
    <xdr:cxnSp macro="">
      <xdr:nvCxnSpPr>
        <xdr:cNvPr id="70" name="直線コネクタ 69"/>
        <xdr:cNvCxnSpPr/>
      </xdr:nvCxnSpPr>
      <xdr:spPr>
        <a:xfrm>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160565</xdr:rowOff>
    </xdr:to>
    <xdr:cxnSp macro="">
      <xdr:nvCxnSpPr>
        <xdr:cNvPr id="73" name="直線コネクタ 72"/>
        <xdr:cNvCxnSpPr/>
      </xdr:nvCxnSpPr>
      <xdr:spPr>
        <a:xfrm>
          <a:off x="3225800" y="67437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39</xdr:row>
      <xdr:rowOff>57150</xdr:rowOff>
    </xdr:to>
    <xdr:cxnSp macro="">
      <xdr:nvCxnSpPr>
        <xdr:cNvPr id="76" name="直線コネクタ 75"/>
        <xdr:cNvCxnSpPr/>
      </xdr:nvCxnSpPr>
      <xdr:spPr>
        <a:xfrm>
          <a:off x="2336800" y="66402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39007</xdr:rowOff>
    </xdr:from>
    <xdr:to>
      <xdr:col>3</xdr:col>
      <xdr:colOff>279400</xdr:colOff>
      <xdr:row>38</xdr:row>
      <xdr:rowOff>125185</xdr:rowOff>
    </xdr:to>
    <xdr:cxnSp macro="">
      <xdr:nvCxnSpPr>
        <xdr:cNvPr id="79" name="直線コネクタ 78"/>
        <xdr:cNvCxnSpPr/>
      </xdr:nvCxnSpPr>
      <xdr:spPr>
        <a:xfrm>
          <a:off x="1447800" y="655410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42834</xdr:rowOff>
    </xdr:from>
    <xdr:ext cx="762000" cy="259045"/>
    <xdr:sp macro="" textlink="">
      <xdr:nvSpPr>
        <xdr:cNvPr id="81" name="テキスト ボックス 80"/>
        <xdr:cNvSpPr txBox="1"/>
      </xdr:nvSpPr>
      <xdr:spPr>
        <a:xfrm>
          <a:off x="1955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145342</xdr:rowOff>
    </xdr:from>
    <xdr:ext cx="762000" cy="259045"/>
    <xdr:sp macro="" textlink="">
      <xdr:nvSpPr>
        <xdr:cNvPr id="83" name="テキスト ボックス 82"/>
        <xdr:cNvSpPr txBox="1"/>
      </xdr:nvSpPr>
      <xdr:spPr>
        <a:xfrm>
          <a:off x="1066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109765</xdr:rowOff>
    </xdr:from>
    <xdr:to>
      <xdr:col>6</xdr:col>
      <xdr:colOff>50800</xdr:colOff>
      <xdr:row>40</xdr:row>
      <xdr:rowOff>39915</xdr:rowOff>
    </xdr:to>
    <xdr:sp macro="" textlink="">
      <xdr:nvSpPr>
        <xdr:cNvPr id="91" name="円/楕円 90"/>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50092</xdr:rowOff>
    </xdr:from>
    <xdr:ext cx="736600" cy="259045"/>
    <xdr:sp macro="" textlink="">
      <xdr:nvSpPr>
        <xdr:cNvPr id="92" name="テキスト ボックス 91"/>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3" name="円/楕円 92"/>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4" name="テキスト ボックス 93"/>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5" name="円/楕円 94"/>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6" name="テキスト ボックス 95"/>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159657</xdr:rowOff>
    </xdr:from>
    <xdr:to>
      <xdr:col>2</xdr:col>
      <xdr:colOff>127000</xdr:colOff>
      <xdr:row>38</xdr:row>
      <xdr:rowOff>89807</xdr:rowOff>
    </xdr:to>
    <xdr:sp macro="" textlink="">
      <xdr:nvSpPr>
        <xdr:cNvPr id="97" name="円/楕円 96"/>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99984</xdr:rowOff>
    </xdr:from>
    <xdr:ext cx="762000" cy="259045"/>
    <xdr:sp macro="" textlink="">
      <xdr:nvSpPr>
        <xdr:cNvPr id="98" name="テキスト ボックス 97"/>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市税の増などにより経常一般財源収入が増加</a:t>
          </a:r>
          <a:r>
            <a:rPr lang="ja-JP" altLang="en-US" sz="1100" b="0" i="0" baseline="0">
              <a:solidFill>
                <a:schemeClr val="dk1"/>
              </a:solidFill>
              <a:effectLst/>
              <a:latin typeface="+mn-lt"/>
              <a:ea typeface="+mn-ea"/>
              <a:cs typeface="+mn-cs"/>
            </a:rPr>
            <a:t>するとともに、人件費が減少したことにより、前年に比べ０．４％の減となった。</a:t>
          </a:r>
          <a:r>
            <a:rPr lang="ja-JP" altLang="ja-JP" sz="1100" b="0" i="0" baseline="0">
              <a:solidFill>
                <a:schemeClr val="dk1"/>
              </a:solidFill>
              <a:effectLst/>
              <a:latin typeface="+mn-lt"/>
              <a:ea typeface="+mn-ea"/>
              <a:cs typeface="+mn-cs"/>
            </a:rPr>
            <a:t>市民税など経常一般財源が大幅に改善する見込みがない中、扶助費については削減することが困難であるため、不要不急な歳出の徹底した節減合理化に努めるとともに、公債費が過度の負担とならないよう、起債については慎重に検討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21272</xdr:rowOff>
    </xdr:from>
    <xdr:to>
      <xdr:col>7</xdr:col>
      <xdr:colOff>152400</xdr:colOff>
      <xdr:row>64</xdr:row>
      <xdr:rowOff>45403</xdr:rowOff>
    </xdr:to>
    <xdr:cxnSp macro="">
      <xdr:nvCxnSpPr>
        <xdr:cNvPr id="129" name="直線コネクタ 128"/>
        <xdr:cNvCxnSpPr/>
      </xdr:nvCxnSpPr>
      <xdr:spPr>
        <a:xfrm flipV="1">
          <a:off x="4114800" y="1099407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45403</xdr:rowOff>
    </xdr:to>
    <xdr:cxnSp macro="">
      <xdr:nvCxnSpPr>
        <xdr:cNvPr id="132" name="直線コネクタ 131"/>
        <xdr:cNvCxnSpPr/>
      </xdr:nvCxnSpPr>
      <xdr:spPr>
        <a:xfrm>
          <a:off x="3225800" y="109759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3175</xdr:rowOff>
    </xdr:from>
    <xdr:to>
      <xdr:col>4</xdr:col>
      <xdr:colOff>482600</xdr:colOff>
      <xdr:row>64</xdr:row>
      <xdr:rowOff>111760</xdr:rowOff>
    </xdr:to>
    <xdr:cxnSp macro="">
      <xdr:nvCxnSpPr>
        <xdr:cNvPr id="135" name="直線コネクタ 134"/>
        <xdr:cNvCxnSpPr/>
      </xdr:nvCxnSpPr>
      <xdr:spPr>
        <a:xfrm flipV="1">
          <a:off x="2336800" y="1097597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98743</xdr:rowOff>
    </xdr:from>
    <xdr:to>
      <xdr:col>3</xdr:col>
      <xdr:colOff>279400</xdr:colOff>
      <xdr:row>64</xdr:row>
      <xdr:rowOff>111760</xdr:rowOff>
    </xdr:to>
    <xdr:cxnSp macro="">
      <xdr:nvCxnSpPr>
        <xdr:cNvPr id="138" name="直線コネクタ 137"/>
        <xdr:cNvCxnSpPr/>
      </xdr:nvCxnSpPr>
      <xdr:spPr>
        <a:xfrm>
          <a:off x="1447800" y="10728643"/>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40" name="テキスト ボックス 139"/>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42" name="テキスト ボックス 141"/>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141922</xdr:rowOff>
    </xdr:from>
    <xdr:to>
      <xdr:col>7</xdr:col>
      <xdr:colOff>203200</xdr:colOff>
      <xdr:row>64</xdr:row>
      <xdr:rowOff>72072</xdr:rowOff>
    </xdr:to>
    <xdr:sp macro="" textlink="">
      <xdr:nvSpPr>
        <xdr:cNvPr id="148" name="円/楕円 147"/>
        <xdr:cNvSpPr/>
      </xdr:nvSpPr>
      <xdr:spPr>
        <a:xfrm>
          <a:off x="4902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113999</xdr:rowOff>
    </xdr:from>
    <xdr:ext cx="762000" cy="259045"/>
    <xdr:sp macro="" textlink="">
      <xdr:nvSpPr>
        <xdr:cNvPr id="149" name="財政構造の弾力性該当値テキスト"/>
        <xdr:cNvSpPr txBox="1"/>
      </xdr:nvSpPr>
      <xdr:spPr>
        <a:xfrm>
          <a:off x="5041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166053</xdr:rowOff>
    </xdr:from>
    <xdr:to>
      <xdr:col>6</xdr:col>
      <xdr:colOff>50800</xdr:colOff>
      <xdr:row>64</xdr:row>
      <xdr:rowOff>96203</xdr:rowOff>
    </xdr:to>
    <xdr:sp macro="" textlink="">
      <xdr:nvSpPr>
        <xdr:cNvPr id="150" name="円/楕円 149"/>
        <xdr:cNvSpPr/>
      </xdr:nvSpPr>
      <xdr:spPr>
        <a:xfrm>
          <a:off x="4064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80980</xdr:rowOff>
    </xdr:from>
    <xdr:ext cx="736600" cy="259045"/>
    <xdr:sp macro="" textlink="">
      <xdr:nvSpPr>
        <xdr:cNvPr id="151" name="テキスト ボックス 150"/>
        <xdr:cNvSpPr txBox="1"/>
      </xdr:nvSpPr>
      <xdr:spPr>
        <a:xfrm>
          <a:off x="3733800" y="110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123825</xdr:rowOff>
    </xdr:from>
    <xdr:to>
      <xdr:col>4</xdr:col>
      <xdr:colOff>533400</xdr:colOff>
      <xdr:row>64</xdr:row>
      <xdr:rowOff>53975</xdr:rowOff>
    </xdr:to>
    <xdr:sp macro="" textlink="">
      <xdr:nvSpPr>
        <xdr:cNvPr id="152" name="円/楕円 151"/>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38752</xdr:rowOff>
    </xdr:from>
    <xdr:ext cx="762000" cy="259045"/>
    <xdr:sp macro="" textlink="">
      <xdr:nvSpPr>
        <xdr:cNvPr id="153" name="テキスト ボックス 152"/>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4" name="円/楕円 153"/>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5" name="テキスト ボックス 154"/>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47943</xdr:rowOff>
    </xdr:from>
    <xdr:to>
      <xdr:col>2</xdr:col>
      <xdr:colOff>127000</xdr:colOff>
      <xdr:row>62</xdr:row>
      <xdr:rowOff>149543</xdr:rowOff>
    </xdr:to>
    <xdr:sp macro="" textlink="">
      <xdr:nvSpPr>
        <xdr:cNvPr id="156" name="円/楕円 155"/>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159720</xdr:rowOff>
    </xdr:from>
    <xdr:ext cx="762000" cy="259045"/>
    <xdr:sp macro="" textlink="">
      <xdr:nvSpPr>
        <xdr:cNvPr id="157" name="テキスト ボックス 156"/>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と物件費の内訳を見ると、人件費については類似団体平均を下回っているが、物件費は類似団体平均を大幅に上回っている。これは指定管理者制度を積極的に導入していることや、業務委託を実施することにより、職員定数の削減を行った結果、歳出の性質が人件費から物件費にスライドしていることに起因するものであるが、今後は委託内容を更に精査することにより、物件費の抑制に努め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168494</xdr:rowOff>
    </xdr:from>
    <xdr:to>
      <xdr:col>7</xdr:col>
      <xdr:colOff>152400</xdr:colOff>
      <xdr:row>84</xdr:row>
      <xdr:rowOff>31928</xdr:rowOff>
    </xdr:to>
    <xdr:cxnSp macro="">
      <xdr:nvCxnSpPr>
        <xdr:cNvPr id="194" name="直線コネクタ 193"/>
        <xdr:cNvCxnSpPr/>
      </xdr:nvCxnSpPr>
      <xdr:spPr>
        <a:xfrm flipV="1">
          <a:off x="4114800" y="14398844"/>
          <a:ext cx="838200" cy="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31928</xdr:rowOff>
    </xdr:from>
    <xdr:to>
      <xdr:col>6</xdr:col>
      <xdr:colOff>0</xdr:colOff>
      <xdr:row>84</xdr:row>
      <xdr:rowOff>67089</xdr:rowOff>
    </xdr:to>
    <xdr:cxnSp macro="">
      <xdr:nvCxnSpPr>
        <xdr:cNvPr id="197" name="直線コネクタ 196"/>
        <xdr:cNvCxnSpPr/>
      </xdr:nvCxnSpPr>
      <xdr:spPr>
        <a:xfrm flipV="1">
          <a:off x="3225800" y="1443372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64177</xdr:rowOff>
    </xdr:from>
    <xdr:to>
      <xdr:col>4</xdr:col>
      <xdr:colOff>482600</xdr:colOff>
      <xdr:row>84</xdr:row>
      <xdr:rowOff>67089</xdr:rowOff>
    </xdr:to>
    <xdr:cxnSp macro="">
      <xdr:nvCxnSpPr>
        <xdr:cNvPr id="200" name="直線コネクタ 199"/>
        <xdr:cNvCxnSpPr/>
      </xdr:nvCxnSpPr>
      <xdr:spPr>
        <a:xfrm>
          <a:off x="2336800" y="14465977"/>
          <a:ext cx="889000" cy="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48854</xdr:rowOff>
    </xdr:from>
    <xdr:to>
      <xdr:col>3</xdr:col>
      <xdr:colOff>279400</xdr:colOff>
      <xdr:row>84</xdr:row>
      <xdr:rowOff>64177</xdr:rowOff>
    </xdr:to>
    <xdr:cxnSp macro="">
      <xdr:nvCxnSpPr>
        <xdr:cNvPr id="203" name="直線コネクタ 202"/>
        <xdr:cNvCxnSpPr/>
      </xdr:nvCxnSpPr>
      <xdr:spPr>
        <a:xfrm>
          <a:off x="1447800" y="14450654"/>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117694</xdr:rowOff>
    </xdr:from>
    <xdr:to>
      <xdr:col>7</xdr:col>
      <xdr:colOff>203200</xdr:colOff>
      <xdr:row>84</xdr:row>
      <xdr:rowOff>47844</xdr:rowOff>
    </xdr:to>
    <xdr:sp macro="" textlink="">
      <xdr:nvSpPr>
        <xdr:cNvPr id="213" name="円/楕円 212"/>
        <xdr:cNvSpPr/>
      </xdr:nvSpPr>
      <xdr:spPr>
        <a:xfrm>
          <a:off x="4902200" y="143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134221</xdr:rowOff>
    </xdr:from>
    <xdr:ext cx="762000" cy="259045"/>
    <xdr:sp macro="" textlink="">
      <xdr:nvSpPr>
        <xdr:cNvPr id="214" name="人件費・物件費等の状況該当値テキスト"/>
        <xdr:cNvSpPr txBox="1"/>
      </xdr:nvSpPr>
      <xdr:spPr>
        <a:xfrm>
          <a:off x="5041900" y="1419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98,039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152578</xdr:rowOff>
    </xdr:from>
    <xdr:to>
      <xdr:col>6</xdr:col>
      <xdr:colOff>50800</xdr:colOff>
      <xdr:row>84</xdr:row>
      <xdr:rowOff>82728</xdr:rowOff>
    </xdr:to>
    <xdr:sp macro="" textlink="">
      <xdr:nvSpPr>
        <xdr:cNvPr id="215" name="円/楕円 214"/>
        <xdr:cNvSpPr/>
      </xdr:nvSpPr>
      <xdr:spPr>
        <a:xfrm>
          <a:off x="4064000" y="1438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92905</xdr:rowOff>
    </xdr:from>
    <xdr:ext cx="736600" cy="259045"/>
    <xdr:sp macro="" textlink="">
      <xdr:nvSpPr>
        <xdr:cNvPr id="216" name="テキスト ボックス 215"/>
        <xdr:cNvSpPr txBox="1"/>
      </xdr:nvSpPr>
      <xdr:spPr>
        <a:xfrm>
          <a:off x="3733800" y="1415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16289</xdr:rowOff>
    </xdr:from>
    <xdr:to>
      <xdr:col>4</xdr:col>
      <xdr:colOff>533400</xdr:colOff>
      <xdr:row>84</xdr:row>
      <xdr:rowOff>117889</xdr:rowOff>
    </xdr:to>
    <xdr:sp macro="" textlink="">
      <xdr:nvSpPr>
        <xdr:cNvPr id="217" name="円/楕円 216"/>
        <xdr:cNvSpPr/>
      </xdr:nvSpPr>
      <xdr:spPr>
        <a:xfrm>
          <a:off x="3175000" y="144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128066</xdr:rowOff>
    </xdr:from>
    <xdr:ext cx="762000" cy="259045"/>
    <xdr:sp macro="" textlink="">
      <xdr:nvSpPr>
        <xdr:cNvPr id="218" name="テキスト ボックス 217"/>
        <xdr:cNvSpPr txBox="1"/>
      </xdr:nvSpPr>
      <xdr:spPr>
        <a:xfrm>
          <a:off x="2844800" y="1418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102,103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13377</xdr:rowOff>
    </xdr:from>
    <xdr:to>
      <xdr:col>3</xdr:col>
      <xdr:colOff>330200</xdr:colOff>
      <xdr:row>84</xdr:row>
      <xdr:rowOff>114977</xdr:rowOff>
    </xdr:to>
    <xdr:sp macro="" textlink="">
      <xdr:nvSpPr>
        <xdr:cNvPr id="219" name="円/楕円 218"/>
        <xdr:cNvSpPr/>
      </xdr:nvSpPr>
      <xdr:spPr>
        <a:xfrm>
          <a:off x="2286000" y="144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125154</xdr:rowOff>
    </xdr:from>
    <xdr:ext cx="762000" cy="259045"/>
    <xdr:sp macro="" textlink="">
      <xdr:nvSpPr>
        <xdr:cNvPr id="220" name="テキスト ボックス 219"/>
        <xdr:cNvSpPr txBox="1"/>
      </xdr:nvSpPr>
      <xdr:spPr>
        <a:xfrm>
          <a:off x="1955800" y="1418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169504</xdr:rowOff>
    </xdr:from>
    <xdr:to>
      <xdr:col>2</xdr:col>
      <xdr:colOff>127000</xdr:colOff>
      <xdr:row>84</xdr:row>
      <xdr:rowOff>99654</xdr:rowOff>
    </xdr:to>
    <xdr:sp macro="" textlink="">
      <xdr:nvSpPr>
        <xdr:cNvPr id="221" name="円/楕円 220"/>
        <xdr:cNvSpPr/>
      </xdr:nvSpPr>
      <xdr:spPr>
        <a:xfrm>
          <a:off x="1397000" y="143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109831</xdr:rowOff>
    </xdr:from>
    <xdr:ext cx="762000" cy="259045"/>
    <xdr:sp macro="" textlink="">
      <xdr:nvSpPr>
        <xdr:cNvPr id="222" name="テキスト ボックス 221"/>
        <xdr:cNvSpPr txBox="1"/>
      </xdr:nvSpPr>
      <xdr:spPr>
        <a:xfrm>
          <a:off x="1066800" y="141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類似団体平均や全国市平均を上回っているものの、職員数は類似団体平均や全国平均を大きく下回っている状況である。今後も人事院勧告等に準じた給与改定などによる適正な給与管理に努めていく。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92075</xdr:rowOff>
    </xdr:from>
    <xdr:to>
      <xdr:col>24</xdr:col>
      <xdr:colOff>558800</xdr:colOff>
      <xdr:row>88</xdr:row>
      <xdr:rowOff>102552</xdr:rowOff>
    </xdr:to>
    <xdr:cxnSp macro="">
      <xdr:nvCxnSpPr>
        <xdr:cNvPr id="252" name="直線コネクタ 251"/>
        <xdr:cNvCxnSpPr/>
      </xdr:nvCxnSpPr>
      <xdr:spPr>
        <a:xfrm flipV="1">
          <a:off x="16179800" y="14665325"/>
          <a:ext cx="8382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102552</xdr:rowOff>
    </xdr:to>
    <xdr:cxnSp macro="">
      <xdr:nvCxnSpPr>
        <xdr:cNvPr id="255" name="直線コネクタ 254"/>
        <xdr:cNvCxnSpPr/>
      </xdr:nvCxnSpPr>
      <xdr:spPr>
        <a:xfrm>
          <a:off x="15290800" y="151599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86043</xdr:rowOff>
    </xdr:from>
    <xdr:to>
      <xdr:col>22</xdr:col>
      <xdr:colOff>203200</xdr:colOff>
      <xdr:row>88</xdr:row>
      <xdr:rowOff>72389</xdr:rowOff>
    </xdr:to>
    <xdr:cxnSp macro="">
      <xdr:nvCxnSpPr>
        <xdr:cNvPr id="258" name="直線コネクタ 257"/>
        <xdr:cNvCxnSpPr/>
      </xdr:nvCxnSpPr>
      <xdr:spPr>
        <a:xfrm>
          <a:off x="14401800" y="14659293"/>
          <a:ext cx="889000" cy="5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86043</xdr:rowOff>
    </xdr:from>
    <xdr:to>
      <xdr:col>21</xdr:col>
      <xdr:colOff>0</xdr:colOff>
      <xdr:row>85</xdr:row>
      <xdr:rowOff>110173</xdr:rowOff>
    </xdr:to>
    <xdr:cxnSp macro="">
      <xdr:nvCxnSpPr>
        <xdr:cNvPr id="261" name="直線コネクタ 260"/>
        <xdr:cNvCxnSpPr/>
      </xdr:nvCxnSpPr>
      <xdr:spPr>
        <a:xfrm flipV="1">
          <a:off x="13512800" y="146592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152400</xdr:rowOff>
    </xdr:from>
    <xdr:to>
      <xdr:col>21</xdr:col>
      <xdr:colOff>50800</xdr:colOff>
      <xdr:row>85</xdr:row>
      <xdr:rowOff>82550</xdr:rowOff>
    </xdr:to>
    <xdr:sp macro="" textlink="">
      <xdr:nvSpPr>
        <xdr:cNvPr id="262" name="フローチャート : 判断 261"/>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63" name="テキスト ボックス 26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164464</xdr:rowOff>
    </xdr:from>
    <xdr:to>
      <xdr:col>19</xdr:col>
      <xdr:colOff>533400</xdr:colOff>
      <xdr:row>85</xdr:row>
      <xdr:rowOff>94614</xdr:rowOff>
    </xdr:to>
    <xdr:sp macro="" textlink="">
      <xdr:nvSpPr>
        <xdr:cNvPr id="264" name="フローチャート : 判断 263"/>
        <xdr:cNvSpPr/>
      </xdr:nvSpPr>
      <xdr:spPr>
        <a:xfrm>
          <a:off x="134620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104791</xdr:rowOff>
    </xdr:from>
    <xdr:ext cx="762000" cy="259045"/>
    <xdr:sp macro="" textlink="">
      <xdr:nvSpPr>
        <xdr:cNvPr id="265" name="テキスト ボックス 264"/>
        <xdr:cNvSpPr txBox="1"/>
      </xdr:nvSpPr>
      <xdr:spPr>
        <a:xfrm>
          <a:off x="13131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41275</xdr:rowOff>
    </xdr:from>
    <xdr:to>
      <xdr:col>24</xdr:col>
      <xdr:colOff>609600</xdr:colOff>
      <xdr:row>85</xdr:row>
      <xdr:rowOff>142875</xdr:rowOff>
    </xdr:to>
    <xdr:sp macro="" textlink="">
      <xdr:nvSpPr>
        <xdr:cNvPr id="271" name="円/楕円 270"/>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13352</xdr:rowOff>
    </xdr:from>
    <xdr:ext cx="762000" cy="259045"/>
    <xdr:sp macro="" textlink="">
      <xdr:nvSpPr>
        <xdr:cNvPr id="272"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51752</xdr:rowOff>
    </xdr:from>
    <xdr:to>
      <xdr:col>23</xdr:col>
      <xdr:colOff>457200</xdr:colOff>
      <xdr:row>88</xdr:row>
      <xdr:rowOff>153352</xdr:rowOff>
    </xdr:to>
    <xdr:sp macro="" textlink="">
      <xdr:nvSpPr>
        <xdr:cNvPr id="273" name="円/楕円 272"/>
        <xdr:cNvSpPr/>
      </xdr:nvSpPr>
      <xdr:spPr>
        <a:xfrm>
          <a:off x="16129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138129</xdr:rowOff>
    </xdr:from>
    <xdr:ext cx="736600" cy="259045"/>
    <xdr:sp macro="" textlink="">
      <xdr:nvSpPr>
        <xdr:cNvPr id="274" name="テキスト ボックス 273"/>
        <xdr:cNvSpPr txBox="1"/>
      </xdr:nvSpPr>
      <xdr:spPr>
        <a:xfrm>
          <a:off x="15798800" y="1522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5" name="円/楕円 274"/>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76" name="テキスト ボックス 275"/>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35243</xdr:rowOff>
    </xdr:from>
    <xdr:to>
      <xdr:col>21</xdr:col>
      <xdr:colOff>50800</xdr:colOff>
      <xdr:row>85</xdr:row>
      <xdr:rowOff>136843</xdr:rowOff>
    </xdr:to>
    <xdr:sp macro="" textlink="">
      <xdr:nvSpPr>
        <xdr:cNvPr id="277" name="円/楕円 276"/>
        <xdr:cNvSpPr/>
      </xdr:nvSpPr>
      <xdr:spPr>
        <a:xfrm>
          <a:off x="14351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121620</xdr:rowOff>
    </xdr:from>
    <xdr:ext cx="762000" cy="259045"/>
    <xdr:sp macro="" textlink="">
      <xdr:nvSpPr>
        <xdr:cNvPr id="278" name="テキスト ボックス 277"/>
        <xdr:cNvSpPr txBox="1"/>
      </xdr:nvSpPr>
      <xdr:spPr>
        <a:xfrm>
          <a:off x="140208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59373</xdr:rowOff>
    </xdr:from>
    <xdr:to>
      <xdr:col>19</xdr:col>
      <xdr:colOff>533400</xdr:colOff>
      <xdr:row>85</xdr:row>
      <xdr:rowOff>160973</xdr:rowOff>
    </xdr:to>
    <xdr:sp macro="" textlink="">
      <xdr:nvSpPr>
        <xdr:cNvPr id="279" name="円/楕円 278"/>
        <xdr:cNvSpPr/>
      </xdr:nvSpPr>
      <xdr:spPr>
        <a:xfrm>
          <a:off x="13462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145750</xdr:rowOff>
    </xdr:from>
    <xdr:ext cx="762000" cy="259045"/>
    <xdr:sp macro="" textlink="">
      <xdr:nvSpPr>
        <xdr:cNvPr id="280" name="テキスト ボックス 279"/>
        <xdr:cNvSpPr txBox="1"/>
      </xdr:nvSpPr>
      <xdr:spPr>
        <a:xfrm>
          <a:off x="131318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定員適正化計画に基づき定員削減を実施した結果、人口千人当たり職員数は年々減少し、類似団体平均・全国平均を下回っている。今後も引き続き適正な定員管理に努めていく。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25400</xdr:rowOff>
    </xdr:from>
    <xdr:to>
      <xdr:col>24</xdr:col>
      <xdr:colOff>558800</xdr:colOff>
      <xdr:row>60</xdr:row>
      <xdr:rowOff>39188</xdr:rowOff>
    </xdr:to>
    <xdr:cxnSp macro="">
      <xdr:nvCxnSpPr>
        <xdr:cNvPr id="317" name="直線コネクタ 316"/>
        <xdr:cNvCxnSpPr/>
      </xdr:nvCxnSpPr>
      <xdr:spPr>
        <a:xfrm flipV="1">
          <a:off x="16179800" y="103124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39188</xdr:rowOff>
    </xdr:from>
    <xdr:to>
      <xdr:col>23</xdr:col>
      <xdr:colOff>406400</xdr:colOff>
      <xdr:row>60</xdr:row>
      <xdr:rowOff>70213</xdr:rowOff>
    </xdr:to>
    <xdr:cxnSp macro="">
      <xdr:nvCxnSpPr>
        <xdr:cNvPr id="320" name="直線コネクタ 319"/>
        <xdr:cNvCxnSpPr/>
      </xdr:nvCxnSpPr>
      <xdr:spPr>
        <a:xfrm flipV="1">
          <a:off x="15290800" y="103261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70213</xdr:rowOff>
    </xdr:from>
    <xdr:to>
      <xdr:col>22</xdr:col>
      <xdr:colOff>203200</xdr:colOff>
      <xdr:row>60</xdr:row>
      <xdr:rowOff>80554</xdr:rowOff>
    </xdr:to>
    <xdr:cxnSp macro="">
      <xdr:nvCxnSpPr>
        <xdr:cNvPr id="323" name="直線コネクタ 322"/>
        <xdr:cNvCxnSpPr/>
      </xdr:nvCxnSpPr>
      <xdr:spPr>
        <a:xfrm flipV="1">
          <a:off x="14401800" y="103572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80554</xdr:rowOff>
    </xdr:from>
    <xdr:to>
      <xdr:col>21</xdr:col>
      <xdr:colOff>0</xdr:colOff>
      <xdr:row>60</xdr:row>
      <xdr:rowOff>97790</xdr:rowOff>
    </xdr:to>
    <xdr:cxnSp macro="">
      <xdr:nvCxnSpPr>
        <xdr:cNvPr id="326" name="直線コネクタ 325"/>
        <xdr:cNvCxnSpPr/>
      </xdr:nvCxnSpPr>
      <xdr:spPr>
        <a:xfrm flipV="1">
          <a:off x="13512800" y="103675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7" name="フローチャート : 判断 326"/>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28" name="テキスト ボックス 327"/>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29" name="フローチャート : 判断 328"/>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30" name="テキスト ボックス 329"/>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146050</xdr:rowOff>
    </xdr:from>
    <xdr:to>
      <xdr:col>24</xdr:col>
      <xdr:colOff>609600</xdr:colOff>
      <xdr:row>60</xdr:row>
      <xdr:rowOff>76200</xdr:rowOff>
    </xdr:to>
    <xdr:sp macro="" textlink="">
      <xdr:nvSpPr>
        <xdr:cNvPr id="336" name="円/楕円 335"/>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162577</xdr:rowOff>
    </xdr:from>
    <xdr:ext cx="762000" cy="259045"/>
    <xdr:sp macro="" textlink="">
      <xdr:nvSpPr>
        <xdr:cNvPr id="337"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159838</xdr:rowOff>
    </xdr:from>
    <xdr:to>
      <xdr:col>23</xdr:col>
      <xdr:colOff>457200</xdr:colOff>
      <xdr:row>60</xdr:row>
      <xdr:rowOff>89988</xdr:rowOff>
    </xdr:to>
    <xdr:sp macro="" textlink="">
      <xdr:nvSpPr>
        <xdr:cNvPr id="338" name="円/楕円 337"/>
        <xdr:cNvSpPr/>
      </xdr:nvSpPr>
      <xdr:spPr>
        <a:xfrm>
          <a:off x="16129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100165</xdr:rowOff>
    </xdr:from>
    <xdr:ext cx="736600" cy="259045"/>
    <xdr:sp macro="" textlink="">
      <xdr:nvSpPr>
        <xdr:cNvPr id="339" name="テキスト ボックス 338"/>
        <xdr:cNvSpPr txBox="1"/>
      </xdr:nvSpPr>
      <xdr:spPr>
        <a:xfrm>
          <a:off x="15798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19413</xdr:rowOff>
    </xdr:from>
    <xdr:to>
      <xdr:col>22</xdr:col>
      <xdr:colOff>254000</xdr:colOff>
      <xdr:row>60</xdr:row>
      <xdr:rowOff>121013</xdr:rowOff>
    </xdr:to>
    <xdr:sp macro="" textlink="">
      <xdr:nvSpPr>
        <xdr:cNvPr id="340" name="円/楕円 339"/>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131190</xdr:rowOff>
    </xdr:from>
    <xdr:ext cx="762000" cy="259045"/>
    <xdr:sp macro="" textlink="">
      <xdr:nvSpPr>
        <xdr:cNvPr id="341" name="テキスト ボックス 340"/>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29754</xdr:rowOff>
    </xdr:from>
    <xdr:to>
      <xdr:col>21</xdr:col>
      <xdr:colOff>50800</xdr:colOff>
      <xdr:row>60</xdr:row>
      <xdr:rowOff>131354</xdr:rowOff>
    </xdr:to>
    <xdr:sp macro="" textlink="">
      <xdr:nvSpPr>
        <xdr:cNvPr id="342" name="円/楕円 341"/>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141531</xdr:rowOff>
    </xdr:from>
    <xdr:ext cx="762000" cy="259045"/>
    <xdr:sp macro="" textlink="">
      <xdr:nvSpPr>
        <xdr:cNvPr id="343" name="テキスト ボックス 342"/>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4" name="円/楕円 343"/>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158767</xdr:rowOff>
    </xdr:from>
    <xdr:ext cx="762000" cy="259045"/>
    <xdr:sp macro="" textlink="">
      <xdr:nvSpPr>
        <xdr:cNvPr id="345" name="テキスト ボックス 344"/>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類似団体平均を下回っており、昨年度と同水準の数値となっているが、一般会計歳出における公債費は増加している。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115316</xdr:rowOff>
    </xdr:to>
    <xdr:cxnSp macro="">
      <xdr:nvCxnSpPr>
        <xdr:cNvPr id="377" name="直線コネクタ 376"/>
        <xdr:cNvCxnSpPr/>
      </xdr:nvCxnSpPr>
      <xdr:spPr>
        <a:xfrm flipV="1">
          <a:off x="16179800" y="64541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115316</xdr:rowOff>
    </xdr:from>
    <xdr:to>
      <xdr:col>23</xdr:col>
      <xdr:colOff>406400</xdr:colOff>
      <xdr:row>37</xdr:row>
      <xdr:rowOff>115316</xdr:rowOff>
    </xdr:to>
    <xdr:cxnSp macro="">
      <xdr:nvCxnSpPr>
        <xdr:cNvPr id="380" name="直線コネクタ 379"/>
        <xdr:cNvCxnSpPr/>
      </xdr:nvCxnSpPr>
      <xdr:spPr>
        <a:xfrm>
          <a:off x="15290800" y="6458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115316</xdr:rowOff>
    </xdr:from>
    <xdr:to>
      <xdr:col>22</xdr:col>
      <xdr:colOff>203200</xdr:colOff>
      <xdr:row>37</xdr:row>
      <xdr:rowOff>115316</xdr:rowOff>
    </xdr:to>
    <xdr:cxnSp macro="">
      <xdr:nvCxnSpPr>
        <xdr:cNvPr id="383" name="直線コネクタ 382"/>
        <xdr:cNvCxnSpPr/>
      </xdr:nvCxnSpPr>
      <xdr:spPr>
        <a:xfrm>
          <a:off x="14401800" y="6458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115316</xdr:rowOff>
    </xdr:from>
    <xdr:to>
      <xdr:col>21</xdr:col>
      <xdr:colOff>0</xdr:colOff>
      <xdr:row>37</xdr:row>
      <xdr:rowOff>115316</xdr:rowOff>
    </xdr:to>
    <xdr:cxnSp macro="">
      <xdr:nvCxnSpPr>
        <xdr:cNvPr id="386" name="直線コネクタ 385"/>
        <xdr:cNvCxnSpPr/>
      </xdr:nvCxnSpPr>
      <xdr:spPr>
        <a:xfrm>
          <a:off x="13512800" y="6458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87" name="フローチャート : 判断 386"/>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95267</xdr:rowOff>
    </xdr:from>
    <xdr:ext cx="762000" cy="259045"/>
    <xdr:sp macro="" textlink="">
      <xdr:nvSpPr>
        <xdr:cNvPr id="388" name="テキスト ボックス 387"/>
        <xdr:cNvSpPr txBox="1"/>
      </xdr:nvSpPr>
      <xdr:spPr>
        <a:xfrm>
          <a:off x="14020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89" name="フローチャート : 判断 388"/>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124223</xdr:rowOff>
    </xdr:from>
    <xdr:ext cx="762000" cy="259045"/>
    <xdr:sp macro="" textlink="">
      <xdr:nvSpPr>
        <xdr:cNvPr id="390" name="テキスト ボックス 389"/>
        <xdr:cNvSpPr txBox="1"/>
      </xdr:nvSpPr>
      <xdr:spPr>
        <a:xfrm>
          <a:off x="13131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59690</xdr:rowOff>
    </xdr:from>
    <xdr:to>
      <xdr:col>24</xdr:col>
      <xdr:colOff>609600</xdr:colOff>
      <xdr:row>37</xdr:row>
      <xdr:rowOff>161290</xdr:rowOff>
    </xdr:to>
    <xdr:sp macro="" textlink="">
      <xdr:nvSpPr>
        <xdr:cNvPr id="396" name="円/楕円 395"/>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76217</xdr:rowOff>
    </xdr:from>
    <xdr:ext cx="762000" cy="259045"/>
    <xdr:sp macro="" textlink="">
      <xdr:nvSpPr>
        <xdr:cNvPr id="397"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64516</xdr:rowOff>
    </xdr:from>
    <xdr:to>
      <xdr:col>23</xdr:col>
      <xdr:colOff>457200</xdr:colOff>
      <xdr:row>37</xdr:row>
      <xdr:rowOff>166115</xdr:rowOff>
    </xdr:to>
    <xdr:sp macro="" textlink="">
      <xdr:nvSpPr>
        <xdr:cNvPr id="398" name="円/楕円 397"/>
        <xdr:cNvSpPr/>
      </xdr:nvSpPr>
      <xdr:spPr>
        <a:xfrm>
          <a:off x="161290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4843</xdr:rowOff>
    </xdr:from>
    <xdr:ext cx="736600" cy="259045"/>
    <xdr:sp macro="" textlink="">
      <xdr:nvSpPr>
        <xdr:cNvPr id="399" name="テキスト ボックス 398"/>
        <xdr:cNvSpPr txBox="1"/>
      </xdr:nvSpPr>
      <xdr:spPr>
        <a:xfrm>
          <a:off x="15798800" y="617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64516</xdr:rowOff>
    </xdr:from>
    <xdr:to>
      <xdr:col>22</xdr:col>
      <xdr:colOff>254000</xdr:colOff>
      <xdr:row>37</xdr:row>
      <xdr:rowOff>166115</xdr:rowOff>
    </xdr:to>
    <xdr:sp macro="" textlink="">
      <xdr:nvSpPr>
        <xdr:cNvPr id="400" name="円/楕円 399"/>
        <xdr:cNvSpPr/>
      </xdr:nvSpPr>
      <xdr:spPr>
        <a:xfrm>
          <a:off x="152400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4843</xdr:rowOff>
    </xdr:from>
    <xdr:ext cx="762000" cy="259045"/>
    <xdr:sp macro="" textlink="">
      <xdr:nvSpPr>
        <xdr:cNvPr id="401" name="テキスト ボックス 400"/>
        <xdr:cNvSpPr txBox="1"/>
      </xdr:nvSpPr>
      <xdr:spPr>
        <a:xfrm>
          <a:off x="14909800" y="6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64516</xdr:rowOff>
    </xdr:from>
    <xdr:to>
      <xdr:col>21</xdr:col>
      <xdr:colOff>50800</xdr:colOff>
      <xdr:row>37</xdr:row>
      <xdr:rowOff>166115</xdr:rowOff>
    </xdr:to>
    <xdr:sp macro="" textlink="">
      <xdr:nvSpPr>
        <xdr:cNvPr id="402" name="円/楕円 401"/>
        <xdr:cNvSpPr/>
      </xdr:nvSpPr>
      <xdr:spPr>
        <a:xfrm>
          <a:off x="143510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4843</xdr:rowOff>
    </xdr:from>
    <xdr:ext cx="762000" cy="259045"/>
    <xdr:sp macro="" textlink="">
      <xdr:nvSpPr>
        <xdr:cNvPr id="403" name="テキスト ボックス 402"/>
        <xdr:cNvSpPr txBox="1"/>
      </xdr:nvSpPr>
      <xdr:spPr>
        <a:xfrm>
          <a:off x="14020800" y="6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64516</xdr:rowOff>
    </xdr:from>
    <xdr:to>
      <xdr:col>19</xdr:col>
      <xdr:colOff>533400</xdr:colOff>
      <xdr:row>37</xdr:row>
      <xdr:rowOff>166115</xdr:rowOff>
    </xdr:to>
    <xdr:sp macro="" textlink="">
      <xdr:nvSpPr>
        <xdr:cNvPr id="404" name="円/楕円 403"/>
        <xdr:cNvSpPr/>
      </xdr:nvSpPr>
      <xdr:spPr>
        <a:xfrm>
          <a:off x="134620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4843</xdr:rowOff>
    </xdr:from>
    <xdr:ext cx="762000" cy="259045"/>
    <xdr:sp macro="" textlink="">
      <xdr:nvSpPr>
        <xdr:cNvPr id="405" name="テキスト ボックス 404"/>
        <xdr:cNvSpPr txBox="1"/>
      </xdr:nvSpPr>
      <xdr:spPr>
        <a:xfrm>
          <a:off x="13131800" y="6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前年と比較し</a:t>
          </a:r>
          <a:r>
            <a:rPr lang="ja-JP" altLang="en-US" sz="1100" b="0" i="0" baseline="0">
              <a:solidFill>
                <a:schemeClr val="dk1"/>
              </a:solidFill>
              <a:effectLst/>
              <a:latin typeface="+mn-lt"/>
              <a:ea typeface="+mn-ea"/>
              <a:cs typeface="+mn-cs"/>
            </a:rPr>
            <a:t>て４．５</a:t>
          </a:r>
          <a:r>
            <a:rPr lang="ja-JP" altLang="ja-JP" sz="1100" b="0" i="0" baseline="0">
              <a:solidFill>
                <a:schemeClr val="dk1"/>
              </a:solidFill>
              <a:effectLst/>
              <a:latin typeface="+mn-lt"/>
              <a:ea typeface="+mn-ea"/>
              <a:cs typeface="+mn-cs"/>
            </a:rPr>
            <a:t>ポイント減少し、将来負担比率は</a:t>
          </a:r>
          <a:r>
            <a:rPr lang="ja-JP" altLang="en-US" sz="1100" b="0" i="0" baseline="0">
              <a:solidFill>
                <a:schemeClr val="dk1"/>
              </a:solidFill>
              <a:effectLst/>
              <a:latin typeface="+mn-lt"/>
              <a:ea typeface="+mn-ea"/>
              <a:cs typeface="+mn-cs"/>
            </a:rPr>
            <a:t>４６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となった。充当可能財源等の確保に努めるとともに、今後においても将来負担額の減少を図るため、起債に当たっては地方債現在高を減少させるようプライマリーバランスなどを考慮し、将来に過度の負担を残さないよう配慮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105207</xdr:rowOff>
    </xdr:from>
    <xdr:to>
      <xdr:col>24</xdr:col>
      <xdr:colOff>558800</xdr:colOff>
      <xdr:row>15</xdr:row>
      <xdr:rowOff>126924</xdr:rowOff>
    </xdr:to>
    <xdr:cxnSp macro="">
      <xdr:nvCxnSpPr>
        <xdr:cNvPr id="437" name="直線コネクタ 436"/>
        <xdr:cNvCxnSpPr/>
      </xdr:nvCxnSpPr>
      <xdr:spPr>
        <a:xfrm flipV="1">
          <a:off x="16179800" y="2676957"/>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126924</xdr:rowOff>
    </xdr:from>
    <xdr:to>
      <xdr:col>23</xdr:col>
      <xdr:colOff>406400</xdr:colOff>
      <xdr:row>15</xdr:row>
      <xdr:rowOff>145745</xdr:rowOff>
    </xdr:to>
    <xdr:cxnSp macro="">
      <xdr:nvCxnSpPr>
        <xdr:cNvPr id="440" name="直線コネクタ 439"/>
        <xdr:cNvCxnSpPr/>
      </xdr:nvCxnSpPr>
      <xdr:spPr>
        <a:xfrm flipV="1">
          <a:off x="15290800" y="2698674"/>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139954</xdr:rowOff>
    </xdr:from>
    <xdr:to>
      <xdr:col>22</xdr:col>
      <xdr:colOff>203200</xdr:colOff>
      <xdr:row>15</xdr:row>
      <xdr:rowOff>145745</xdr:rowOff>
    </xdr:to>
    <xdr:cxnSp macro="">
      <xdr:nvCxnSpPr>
        <xdr:cNvPr id="443" name="直線コネクタ 442"/>
        <xdr:cNvCxnSpPr/>
      </xdr:nvCxnSpPr>
      <xdr:spPr>
        <a:xfrm>
          <a:off x="14401800" y="271170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45" name="テキスト ボックス 444"/>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116307</xdr:rowOff>
    </xdr:from>
    <xdr:to>
      <xdr:col>21</xdr:col>
      <xdr:colOff>0</xdr:colOff>
      <xdr:row>15</xdr:row>
      <xdr:rowOff>139954</xdr:rowOff>
    </xdr:to>
    <xdr:cxnSp macro="">
      <xdr:nvCxnSpPr>
        <xdr:cNvPr id="446" name="直線コネクタ 445"/>
        <xdr:cNvCxnSpPr/>
      </xdr:nvCxnSpPr>
      <xdr:spPr>
        <a:xfrm>
          <a:off x="13512800" y="2688057"/>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47" name="フローチャート : 判断 446"/>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48" name="テキスト ボックス 447"/>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49" name="フローチャート : 判断 448"/>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0" name="テキスト ボックス 449"/>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54407</xdr:rowOff>
    </xdr:from>
    <xdr:to>
      <xdr:col>24</xdr:col>
      <xdr:colOff>609600</xdr:colOff>
      <xdr:row>15</xdr:row>
      <xdr:rowOff>156007</xdr:rowOff>
    </xdr:to>
    <xdr:sp macro="" textlink="">
      <xdr:nvSpPr>
        <xdr:cNvPr id="456" name="円/楕円 455"/>
        <xdr:cNvSpPr/>
      </xdr:nvSpPr>
      <xdr:spPr>
        <a:xfrm>
          <a:off x="16967200" y="26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26484</xdr:rowOff>
    </xdr:from>
    <xdr:ext cx="762000" cy="259045"/>
    <xdr:sp macro="" textlink="">
      <xdr:nvSpPr>
        <xdr:cNvPr id="457" name="将来負担の状況該当値テキスト"/>
        <xdr:cNvSpPr txBox="1"/>
      </xdr:nvSpPr>
      <xdr:spPr>
        <a:xfrm>
          <a:off x="17106900" y="259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76124</xdr:rowOff>
    </xdr:from>
    <xdr:to>
      <xdr:col>23</xdr:col>
      <xdr:colOff>457200</xdr:colOff>
      <xdr:row>16</xdr:row>
      <xdr:rowOff>6274</xdr:rowOff>
    </xdr:to>
    <xdr:sp macro="" textlink="">
      <xdr:nvSpPr>
        <xdr:cNvPr id="458" name="円/楕円 457"/>
        <xdr:cNvSpPr/>
      </xdr:nvSpPr>
      <xdr:spPr>
        <a:xfrm>
          <a:off x="161290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162501</xdr:rowOff>
    </xdr:from>
    <xdr:ext cx="736600" cy="259045"/>
    <xdr:sp macro="" textlink="">
      <xdr:nvSpPr>
        <xdr:cNvPr id="459" name="テキスト ボックス 458"/>
        <xdr:cNvSpPr txBox="1"/>
      </xdr:nvSpPr>
      <xdr:spPr>
        <a:xfrm>
          <a:off x="15798800" y="273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94945</xdr:rowOff>
    </xdr:from>
    <xdr:to>
      <xdr:col>22</xdr:col>
      <xdr:colOff>254000</xdr:colOff>
      <xdr:row>16</xdr:row>
      <xdr:rowOff>25095</xdr:rowOff>
    </xdr:to>
    <xdr:sp macro="" textlink="">
      <xdr:nvSpPr>
        <xdr:cNvPr id="460" name="円/楕円 459"/>
        <xdr:cNvSpPr/>
      </xdr:nvSpPr>
      <xdr:spPr>
        <a:xfrm>
          <a:off x="15240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35272</xdr:rowOff>
    </xdr:from>
    <xdr:ext cx="762000" cy="259045"/>
    <xdr:sp macro="" textlink="">
      <xdr:nvSpPr>
        <xdr:cNvPr id="461" name="テキスト ボックス 460"/>
        <xdr:cNvSpPr txBox="1"/>
      </xdr:nvSpPr>
      <xdr:spPr>
        <a:xfrm>
          <a:off x="14909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89154</xdr:rowOff>
    </xdr:from>
    <xdr:to>
      <xdr:col>21</xdr:col>
      <xdr:colOff>50800</xdr:colOff>
      <xdr:row>16</xdr:row>
      <xdr:rowOff>19304</xdr:rowOff>
    </xdr:to>
    <xdr:sp macro="" textlink="">
      <xdr:nvSpPr>
        <xdr:cNvPr id="462" name="円/楕円 461"/>
        <xdr:cNvSpPr/>
      </xdr:nvSpPr>
      <xdr:spPr>
        <a:xfrm>
          <a:off x="14351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4081</xdr:rowOff>
    </xdr:from>
    <xdr:ext cx="762000" cy="259045"/>
    <xdr:sp macro="" textlink="">
      <xdr:nvSpPr>
        <xdr:cNvPr id="463" name="テキスト ボックス 462"/>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65507</xdr:rowOff>
    </xdr:from>
    <xdr:to>
      <xdr:col>19</xdr:col>
      <xdr:colOff>533400</xdr:colOff>
      <xdr:row>15</xdr:row>
      <xdr:rowOff>167107</xdr:rowOff>
    </xdr:to>
    <xdr:sp macro="" textlink="">
      <xdr:nvSpPr>
        <xdr:cNvPr id="464" name="円/楕円 463"/>
        <xdr:cNvSpPr/>
      </xdr:nvSpPr>
      <xdr:spPr>
        <a:xfrm>
          <a:off x="13462000" y="26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151884</xdr:rowOff>
    </xdr:from>
    <xdr:ext cx="762000" cy="259045"/>
    <xdr:sp macro="" textlink="">
      <xdr:nvSpPr>
        <xdr:cNvPr id="465" name="テキスト ボックス 464"/>
        <xdr:cNvSpPr txBox="1"/>
      </xdr:nvSpPr>
      <xdr:spPr>
        <a:xfrm>
          <a:off x="13131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埼玉県朝霞市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132,449
129,989
18.38
36,966,505
35,548,277
1,316,695
22,349,750
31,412,466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46.8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類似団体と比較すると、人件費に係る経常収支比率は低くなっている。要因としては、定員適正化計画に沿った定員管理を実施したこと</a:t>
          </a:r>
          <a:r>
            <a:rPr lang="ja-JP" altLang="en-US" sz="1100" b="0" i="0" baseline="0">
              <a:solidFill>
                <a:schemeClr val="dk1"/>
              </a:solidFill>
              <a:effectLst/>
              <a:latin typeface="+mn-lt"/>
              <a:ea typeface="+mn-ea"/>
              <a:cs typeface="+mn-cs"/>
            </a:rPr>
            <a:t>と、国家公務員給与の特例減額に準じた給与減額を行ったこと</a:t>
          </a:r>
          <a:r>
            <a:rPr lang="ja-JP" altLang="ja-JP" sz="1100" b="0" i="0" baseline="0">
              <a:solidFill>
                <a:schemeClr val="dk1"/>
              </a:solidFill>
              <a:effectLst/>
              <a:latin typeface="+mn-lt"/>
              <a:ea typeface="+mn-ea"/>
              <a:cs typeface="+mn-cs"/>
            </a:rPr>
            <a:t>が挙げられる。今後も人件費関係経費全体について抑制に努める。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134620</xdr:rowOff>
    </xdr:to>
    <xdr:cxnSp macro="">
      <xdr:nvCxnSpPr>
        <xdr:cNvPr id="65" name="直線コネクタ 64"/>
        <xdr:cNvCxnSpPr/>
      </xdr:nvCxnSpPr>
      <xdr:spPr>
        <a:xfrm flipV="1">
          <a:off x="3987800" y="62306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36</xdr:row>
      <xdr:rowOff>142240</xdr:rowOff>
    </xdr:to>
    <xdr:cxnSp macro="">
      <xdr:nvCxnSpPr>
        <xdr:cNvPr id="68" name="直線コネクタ 67"/>
        <xdr:cNvCxnSpPr/>
      </xdr:nvCxnSpPr>
      <xdr:spPr>
        <a:xfrm flipV="1">
          <a:off x="3098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8890</xdr:rowOff>
    </xdr:to>
    <xdr:cxnSp macro="">
      <xdr:nvCxnSpPr>
        <xdr:cNvPr id="71" name="直線コネクタ 70"/>
        <xdr:cNvCxnSpPr/>
      </xdr:nvCxnSpPr>
      <xdr:spPr>
        <a:xfrm flipV="1">
          <a:off x="2209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66040</xdr:rowOff>
    </xdr:from>
    <xdr:to>
      <xdr:col>3</xdr:col>
      <xdr:colOff>142875</xdr:colOff>
      <xdr:row>37</xdr:row>
      <xdr:rowOff>8890</xdr:rowOff>
    </xdr:to>
    <xdr:cxnSp macro="">
      <xdr:nvCxnSpPr>
        <xdr:cNvPr id="74" name="直線コネクタ 73"/>
        <xdr:cNvCxnSpPr/>
      </xdr:nvCxnSpPr>
      <xdr:spPr>
        <a:xfrm>
          <a:off x="1320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4" name="円/楕円 83"/>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5"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6" name="円/楕円 85"/>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7" name="テキスト ボックス 86"/>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8" name="円/楕円 87"/>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89" name="テキスト ボックス 88"/>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0" name="円/楕円 89"/>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1" name="テキスト ボックス 90"/>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2" name="円/楕円 91"/>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3" name="テキスト ボックス 92"/>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物件費に係る経常収支比率については、前年に比べ</a:t>
          </a:r>
          <a:r>
            <a:rPr lang="ja-JP" altLang="en-US" sz="1100" b="0" i="0" baseline="0">
              <a:solidFill>
                <a:schemeClr val="dk1"/>
              </a:solidFill>
              <a:effectLst/>
              <a:latin typeface="+mn-lt"/>
              <a:ea typeface="+mn-ea"/>
              <a:cs typeface="+mn-cs"/>
            </a:rPr>
            <a:t>０．２ポイント増加し</a:t>
          </a:r>
          <a:r>
            <a:rPr lang="ja-JP" altLang="ja-JP" sz="1100" b="0" i="0" baseline="0">
              <a:solidFill>
                <a:schemeClr val="dk1"/>
              </a:solidFill>
              <a:effectLst/>
              <a:latin typeface="+mn-lt"/>
              <a:ea typeface="+mn-ea"/>
              <a:cs typeface="+mn-cs"/>
            </a:rPr>
            <a:t>、依然として類似団体平均に比べ高くなっている。</a:t>
          </a:r>
          <a:r>
            <a:rPr lang="ja-JP" altLang="en-US" sz="1100" b="0" i="0" baseline="0">
              <a:solidFill>
                <a:schemeClr val="dk1"/>
              </a:solidFill>
              <a:effectLst/>
              <a:latin typeface="+mn-lt"/>
              <a:ea typeface="+mn-ea"/>
              <a:cs typeface="+mn-cs"/>
            </a:rPr>
            <a:t>小・中学校の空気調和設備借上料の</a:t>
          </a:r>
          <a:r>
            <a:rPr lang="ja-JP" altLang="ja-JP" sz="1100" b="0" i="0" baseline="0">
              <a:solidFill>
                <a:schemeClr val="dk1"/>
              </a:solidFill>
              <a:effectLst/>
              <a:latin typeface="+mn-lt"/>
              <a:ea typeface="+mn-ea"/>
              <a:cs typeface="+mn-cs"/>
            </a:rPr>
            <a:t>増などが要因として考えられる。引き続き、市民サービスの向上に力を入れると同時に、経費削減の努力も行っていく。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5080</xdr:rowOff>
    </xdr:to>
    <xdr:cxnSp macro="">
      <xdr:nvCxnSpPr>
        <xdr:cNvPr id="126" name="直線コネクタ 125"/>
        <xdr:cNvCxnSpPr/>
      </xdr:nvCxnSpPr>
      <xdr:spPr>
        <a:xfrm>
          <a:off x="15671800" y="3075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50800</xdr:rowOff>
    </xdr:to>
    <xdr:cxnSp macro="">
      <xdr:nvCxnSpPr>
        <xdr:cNvPr id="129" name="直線コネクタ 128"/>
        <xdr:cNvCxnSpPr/>
      </xdr:nvCxnSpPr>
      <xdr:spPr>
        <a:xfrm flipV="1">
          <a:off x="14782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88900</xdr:rowOff>
    </xdr:to>
    <xdr:cxnSp macro="">
      <xdr:nvCxnSpPr>
        <xdr:cNvPr id="132" name="直線コネクタ 131"/>
        <xdr:cNvCxnSpPr/>
      </xdr:nvCxnSpPr>
      <xdr:spPr>
        <a:xfrm flipV="1">
          <a:off x="13893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88900</xdr:rowOff>
    </xdr:to>
    <xdr:cxnSp macro="">
      <xdr:nvCxnSpPr>
        <xdr:cNvPr id="135" name="直線コネクタ 134"/>
        <xdr:cNvCxnSpPr/>
      </xdr:nvCxnSpPr>
      <xdr:spPr>
        <a:xfrm>
          <a:off x="13004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37" name="テキスト ボックス 136"/>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5" name="円/楕円 144"/>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6"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7" name="円/楕円 146"/>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8" name="テキスト ボックス 147"/>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49" name="円/楕円 148"/>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0" name="テキスト ボックス 149"/>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38100</xdr:rowOff>
    </xdr:from>
    <xdr:to>
      <xdr:col>20</xdr:col>
      <xdr:colOff>209550</xdr:colOff>
      <xdr:row>18</xdr:row>
      <xdr:rowOff>139700</xdr:rowOff>
    </xdr:to>
    <xdr:sp macro="" textlink="">
      <xdr:nvSpPr>
        <xdr:cNvPr id="151" name="円/楕円 150"/>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124477</xdr:rowOff>
    </xdr:from>
    <xdr:ext cx="762000" cy="259045"/>
    <xdr:sp macro="" textlink="">
      <xdr:nvSpPr>
        <xdr:cNvPr id="152" name="テキスト ボックス 151"/>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3" name="円/楕円 152"/>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4" name="テキスト ボックス 153"/>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扶助費に係る経常収支比率が類似団体平均を上回り、かつ上昇傾向にある。この要因として、介護給付・訓練等給付費負担金や</a:t>
          </a:r>
          <a:r>
            <a:rPr lang="ja-JP" altLang="en-US" sz="1100">
              <a:solidFill>
                <a:schemeClr val="dk1"/>
              </a:solidFill>
              <a:effectLst/>
              <a:latin typeface="+mn-lt"/>
              <a:ea typeface="+mn-ea"/>
              <a:cs typeface="+mn-cs"/>
            </a:rPr>
            <a:t>認可保育園保育委託料</a:t>
          </a:r>
          <a:r>
            <a:rPr lang="ja-JP" altLang="ja-JP" sz="1100">
              <a:solidFill>
                <a:schemeClr val="dk1"/>
              </a:solidFill>
              <a:effectLst/>
              <a:latin typeface="+mn-lt"/>
              <a:ea typeface="+mn-ea"/>
              <a:cs typeface="+mn-cs"/>
            </a:rPr>
            <a:t>の増などの社会保障関係経費の額が膨らんでいることが挙げられる。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148772</xdr:rowOff>
    </xdr:from>
    <xdr:to>
      <xdr:col>7</xdr:col>
      <xdr:colOff>15875</xdr:colOff>
      <xdr:row>59</xdr:row>
      <xdr:rowOff>31750</xdr:rowOff>
    </xdr:to>
    <xdr:cxnSp macro="">
      <xdr:nvCxnSpPr>
        <xdr:cNvPr id="189" name="直線コネクタ 188"/>
        <xdr:cNvCxnSpPr/>
      </xdr:nvCxnSpPr>
      <xdr:spPr>
        <a:xfrm>
          <a:off x="3987800" y="10092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124278</xdr:rowOff>
    </xdr:from>
    <xdr:to>
      <xdr:col>5</xdr:col>
      <xdr:colOff>549275</xdr:colOff>
      <xdr:row>58</xdr:row>
      <xdr:rowOff>148772</xdr:rowOff>
    </xdr:to>
    <xdr:cxnSp macro="">
      <xdr:nvCxnSpPr>
        <xdr:cNvPr id="192" name="直線コネクタ 191"/>
        <xdr:cNvCxnSpPr/>
      </xdr:nvCxnSpPr>
      <xdr:spPr>
        <a:xfrm>
          <a:off x="3098800" y="98969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124278</xdr:rowOff>
    </xdr:from>
    <xdr:to>
      <xdr:col>4</xdr:col>
      <xdr:colOff>346075</xdr:colOff>
      <xdr:row>58</xdr:row>
      <xdr:rowOff>72572</xdr:rowOff>
    </xdr:to>
    <xdr:cxnSp macro="">
      <xdr:nvCxnSpPr>
        <xdr:cNvPr id="195" name="直線コネクタ 194"/>
        <xdr:cNvCxnSpPr/>
      </xdr:nvCxnSpPr>
      <xdr:spPr>
        <a:xfrm flipV="1">
          <a:off x="2209800" y="9896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99785</xdr:rowOff>
    </xdr:from>
    <xdr:to>
      <xdr:col>3</xdr:col>
      <xdr:colOff>142875</xdr:colOff>
      <xdr:row>58</xdr:row>
      <xdr:rowOff>72572</xdr:rowOff>
    </xdr:to>
    <xdr:cxnSp macro="">
      <xdr:nvCxnSpPr>
        <xdr:cNvPr id="198" name="直線コネクタ 197"/>
        <xdr:cNvCxnSpPr/>
      </xdr:nvCxnSpPr>
      <xdr:spPr>
        <a:xfrm>
          <a:off x="1320800" y="97009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00" name="テキスト ボックス 199"/>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02" name="テキスト ボックス 201"/>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8" name="円/楕円 207"/>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09"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97972</xdr:rowOff>
    </xdr:from>
    <xdr:to>
      <xdr:col>5</xdr:col>
      <xdr:colOff>600075</xdr:colOff>
      <xdr:row>59</xdr:row>
      <xdr:rowOff>28122</xdr:rowOff>
    </xdr:to>
    <xdr:sp macro="" textlink="">
      <xdr:nvSpPr>
        <xdr:cNvPr id="210" name="円/楕円 209"/>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12899</xdr:rowOff>
    </xdr:from>
    <xdr:ext cx="736600" cy="259045"/>
    <xdr:sp macro="" textlink="">
      <xdr:nvSpPr>
        <xdr:cNvPr id="211" name="テキスト ボックス 210"/>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73478</xdr:rowOff>
    </xdr:from>
    <xdr:to>
      <xdr:col>4</xdr:col>
      <xdr:colOff>396875</xdr:colOff>
      <xdr:row>58</xdr:row>
      <xdr:rowOff>3628</xdr:rowOff>
    </xdr:to>
    <xdr:sp macro="" textlink="">
      <xdr:nvSpPr>
        <xdr:cNvPr id="212" name="円/楕円 211"/>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159855</xdr:rowOff>
    </xdr:from>
    <xdr:ext cx="762000" cy="259045"/>
    <xdr:sp macro="" textlink="">
      <xdr:nvSpPr>
        <xdr:cNvPr id="213" name="テキスト ボックス 212"/>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21772</xdr:rowOff>
    </xdr:from>
    <xdr:to>
      <xdr:col>3</xdr:col>
      <xdr:colOff>193675</xdr:colOff>
      <xdr:row>58</xdr:row>
      <xdr:rowOff>123372</xdr:rowOff>
    </xdr:to>
    <xdr:sp macro="" textlink="">
      <xdr:nvSpPr>
        <xdr:cNvPr id="214" name="円/楕円 213"/>
        <xdr:cNvSpPr/>
      </xdr:nvSpPr>
      <xdr:spPr>
        <a:xfrm>
          <a:off x="2159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108149</xdr:rowOff>
    </xdr:from>
    <xdr:ext cx="762000" cy="259045"/>
    <xdr:sp macro="" textlink="">
      <xdr:nvSpPr>
        <xdr:cNvPr id="215" name="テキスト ボックス 214"/>
        <xdr:cNvSpPr txBox="1"/>
      </xdr:nvSpPr>
      <xdr:spPr>
        <a:xfrm>
          <a:off x="1828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48985</xdr:rowOff>
    </xdr:from>
    <xdr:to>
      <xdr:col>1</xdr:col>
      <xdr:colOff>676275</xdr:colOff>
      <xdr:row>56</xdr:row>
      <xdr:rowOff>150585</xdr:rowOff>
    </xdr:to>
    <xdr:sp macro="" textlink="">
      <xdr:nvSpPr>
        <xdr:cNvPr id="216" name="円/楕円 215"/>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135362</xdr:rowOff>
    </xdr:from>
    <xdr:ext cx="762000" cy="259045"/>
    <xdr:sp macro="" textlink="">
      <xdr:nvSpPr>
        <xdr:cNvPr id="217" name="テキスト ボックス 216"/>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については、現時点では各平均値よりも良好なものとなっているが、近年増加しており、楽観視はできない。今後も各特別会計への繰出金の内容を精査するとともに、各特別会計の事業内容についても経費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148772</xdr:rowOff>
    </xdr:from>
    <xdr:to>
      <xdr:col>24</xdr:col>
      <xdr:colOff>31750</xdr:colOff>
      <xdr:row>55</xdr:row>
      <xdr:rowOff>20865</xdr:rowOff>
    </xdr:to>
    <xdr:cxnSp macro="">
      <xdr:nvCxnSpPr>
        <xdr:cNvPr id="252" name="直線コネクタ 251"/>
        <xdr:cNvCxnSpPr/>
      </xdr:nvCxnSpPr>
      <xdr:spPr>
        <a:xfrm>
          <a:off x="15671800" y="9407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148772</xdr:rowOff>
    </xdr:from>
    <xdr:to>
      <xdr:col>22</xdr:col>
      <xdr:colOff>565150</xdr:colOff>
      <xdr:row>55</xdr:row>
      <xdr:rowOff>9978</xdr:rowOff>
    </xdr:to>
    <xdr:cxnSp macro="">
      <xdr:nvCxnSpPr>
        <xdr:cNvPr id="255" name="直線コネクタ 254"/>
        <xdr:cNvCxnSpPr/>
      </xdr:nvCxnSpPr>
      <xdr:spPr>
        <a:xfrm flipV="1">
          <a:off x="14782800" y="9407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159657</xdr:rowOff>
    </xdr:from>
    <xdr:to>
      <xdr:col>21</xdr:col>
      <xdr:colOff>361950</xdr:colOff>
      <xdr:row>55</xdr:row>
      <xdr:rowOff>9978</xdr:rowOff>
    </xdr:to>
    <xdr:cxnSp macro="">
      <xdr:nvCxnSpPr>
        <xdr:cNvPr id="258" name="直線コネクタ 257"/>
        <xdr:cNvCxnSpPr/>
      </xdr:nvCxnSpPr>
      <xdr:spPr>
        <a:xfrm>
          <a:off x="13893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116115</xdr:rowOff>
    </xdr:from>
    <xdr:to>
      <xdr:col>20</xdr:col>
      <xdr:colOff>158750</xdr:colOff>
      <xdr:row>54</xdr:row>
      <xdr:rowOff>159657</xdr:rowOff>
    </xdr:to>
    <xdr:cxnSp macro="">
      <xdr:nvCxnSpPr>
        <xdr:cNvPr id="261" name="直線コネクタ 260"/>
        <xdr:cNvCxnSpPr/>
      </xdr:nvCxnSpPr>
      <xdr:spPr>
        <a:xfrm>
          <a:off x="13004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3" name="テキスト ボックス 262"/>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141515</xdr:rowOff>
    </xdr:from>
    <xdr:to>
      <xdr:col>24</xdr:col>
      <xdr:colOff>82550</xdr:colOff>
      <xdr:row>55</xdr:row>
      <xdr:rowOff>71665</xdr:rowOff>
    </xdr:to>
    <xdr:sp macro="" textlink="">
      <xdr:nvSpPr>
        <xdr:cNvPr id="271" name="円/楕円 270"/>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158042</xdr:rowOff>
    </xdr:from>
    <xdr:ext cx="762000" cy="259045"/>
    <xdr:sp macro="" textlink="">
      <xdr:nvSpPr>
        <xdr:cNvPr id="272" name="その他該当値テキスト"/>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97972</xdr:rowOff>
    </xdr:from>
    <xdr:to>
      <xdr:col>22</xdr:col>
      <xdr:colOff>615950</xdr:colOff>
      <xdr:row>55</xdr:row>
      <xdr:rowOff>28122</xdr:rowOff>
    </xdr:to>
    <xdr:sp macro="" textlink="">
      <xdr:nvSpPr>
        <xdr:cNvPr id="273" name="円/楕円 272"/>
        <xdr:cNvSpPr/>
      </xdr:nvSpPr>
      <xdr:spPr>
        <a:xfrm>
          <a:off x="15621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38299</xdr:rowOff>
    </xdr:from>
    <xdr:ext cx="736600" cy="259045"/>
    <xdr:sp macro="" textlink="">
      <xdr:nvSpPr>
        <xdr:cNvPr id="274" name="テキスト ボックス 273"/>
        <xdr:cNvSpPr txBox="1"/>
      </xdr:nvSpPr>
      <xdr:spPr>
        <a:xfrm>
          <a:off x="15290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130628</xdr:rowOff>
    </xdr:from>
    <xdr:to>
      <xdr:col>21</xdr:col>
      <xdr:colOff>412750</xdr:colOff>
      <xdr:row>55</xdr:row>
      <xdr:rowOff>60778</xdr:rowOff>
    </xdr:to>
    <xdr:sp macro="" textlink="">
      <xdr:nvSpPr>
        <xdr:cNvPr id="275" name="円/楕円 274"/>
        <xdr:cNvSpPr/>
      </xdr:nvSpPr>
      <xdr:spPr>
        <a:xfrm>
          <a:off x="14732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70955</xdr:rowOff>
    </xdr:from>
    <xdr:ext cx="762000" cy="259045"/>
    <xdr:sp macro="" textlink="">
      <xdr:nvSpPr>
        <xdr:cNvPr id="276" name="テキスト ボックス 275"/>
        <xdr:cNvSpPr txBox="1"/>
      </xdr:nvSpPr>
      <xdr:spPr>
        <a:xfrm>
          <a:off x="14401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108857</xdr:rowOff>
    </xdr:from>
    <xdr:to>
      <xdr:col>20</xdr:col>
      <xdr:colOff>209550</xdr:colOff>
      <xdr:row>55</xdr:row>
      <xdr:rowOff>39007</xdr:rowOff>
    </xdr:to>
    <xdr:sp macro="" textlink="">
      <xdr:nvSpPr>
        <xdr:cNvPr id="277" name="円/楕円 276"/>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49184</xdr:rowOff>
    </xdr:from>
    <xdr:ext cx="762000" cy="259045"/>
    <xdr:sp macro="" textlink="">
      <xdr:nvSpPr>
        <xdr:cNvPr id="278" name="テキスト ボックス 277"/>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65315</xdr:rowOff>
    </xdr:from>
    <xdr:to>
      <xdr:col>19</xdr:col>
      <xdr:colOff>6350</xdr:colOff>
      <xdr:row>54</xdr:row>
      <xdr:rowOff>166915</xdr:rowOff>
    </xdr:to>
    <xdr:sp macro="" textlink="">
      <xdr:nvSpPr>
        <xdr:cNvPr id="279" name="円/楕円 278"/>
        <xdr:cNvSpPr/>
      </xdr:nvSpPr>
      <xdr:spPr>
        <a:xfrm>
          <a:off x="12954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5642</xdr:rowOff>
    </xdr:from>
    <xdr:ext cx="762000" cy="259045"/>
    <xdr:sp macro="" textlink="">
      <xdr:nvSpPr>
        <xdr:cNvPr id="280" name="テキスト ボックス 279"/>
        <xdr:cNvSpPr txBox="1"/>
      </xdr:nvSpPr>
      <xdr:spPr>
        <a:xfrm>
          <a:off x="12623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補助</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に係る経常収支比率については、前年に比べ若干の改善が見られるものの、依然として類似団体平均に比べ高くなっている。</a:t>
          </a:r>
          <a:r>
            <a:rPr lang="ja-JP" altLang="en-US" sz="1100" b="0" i="0" baseline="0">
              <a:solidFill>
                <a:schemeClr val="dk1"/>
              </a:solidFill>
              <a:effectLst/>
              <a:latin typeface="+mn-lt"/>
              <a:ea typeface="+mn-ea"/>
              <a:cs typeface="+mn-cs"/>
            </a:rPr>
            <a:t>要因としては、補助金の見直しにより補助費等充当経常一般財源等が減少するとともに、市税収入の増などにより経常一般財源等合計が増加したことが考えられる</a:t>
          </a:r>
          <a:r>
            <a:rPr lang="ja-JP" altLang="ja-JP" sz="1100" b="0" i="0" baseline="0">
              <a:solidFill>
                <a:schemeClr val="dk1"/>
              </a:solidFill>
              <a:effectLst/>
              <a:latin typeface="+mn-lt"/>
              <a:ea typeface="+mn-ea"/>
              <a:cs typeface="+mn-cs"/>
            </a:rPr>
            <a:t>。今後も事業の精査を行っていく。</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8890</xdr:rowOff>
    </xdr:from>
    <xdr:to>
      <xdr:col>24</xdr:col>
      <xdr:colOff>31750</xdr:colOff>
      <xdr:row>37</xdr:row>
      <xdr:rowOff>54610</xdr:rowOff>
    </xdr:to>
    <xdr:cxnSp macro="">
      <xdr:nvCxnSpPr>
        <xdr:cNvPr id="312" name="直線コネクタ 311"/>
        <xdr:cNvCxnSpPr/>
      </xdr:nvCxnSpPr>
      <xdr:spPr>
        <a:xfrm flipV="1">
          <a:off x="15671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54610</xdr:rowOff>
    </xdr:from>
    <xdr:to>
      <xdr:col>22</xdr:col>
      <xdr:colOff>565150</xdr:colOff>
      <xdr:row>37</xdr:row>
      <xdr:rowOff>62230</xdr:rowOff>
    </xdr:to>
    <xdr:cxnSp macro="">
      <xdr:nvCxnSpPr>
        <xdr:cNvPr id="315" name="直線コネクタ 314"/>
        <xdr:cNvCxnSpPr/>
      </xdr:nvCxnSpPr>
      <xdr:spPr>
        <a:xfrm flipV="1">
          <a:off x="14782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62230</xdr:rowOff>
    </xdr:from>
    <xdr:to>
      <xdr:col>21</xdr:col>
      <xdr:colOff>361950</xdr:colOff>
      <xdr:row>37</xdr:row>
      <xdr:rowOff>85090</xdr:rowOff>
    </xdr:to>
    <xdr:cxnSp macro="">
      <xdr:nvCxnSpPr>
        <xdr:cNvPr id="318" name="直線コネクタ 317"/>
        <xdr:cNvCxnSpPr/>
      </xdr:nvCxnSpPr>
      <xdr:spPr>
        <a:xfrm flipV="1">
          <a:off x="13893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85090</xdr:rowOff>
    </xdr:from>
    <xdr:to>
      <xdr:col>20</xdr:col>
      <xdr:colOff>158750</xdr:colOff>
      <xdr:row>37</xdr:row>
      <xdr:rowOff>115570</xdr:rowOff>
    </xdr:to>
    <xdr:cxnSp macro="">
      <xdr:nvCxnSpPr>
        <xdr:cNvPr id="321" name="直線コネクタ 320"/>
        <xdr:cNvCxnSpPr/>
      </xdr:nvCxnSpPr>
      <xdr:spPr>
        <a:xfrm flipV="1">
          <a:off x="13004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23" name="テキスト ボックス 322"/>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31" name="円/楕円 330"/>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101617</xdr:rowOff>
    </xdr:from>
    <xdr:ext cx="762000" cy="259045"/>
    <xdr:sp macro="" textlink="">
      <xdr:nvSpPr>
        <xdr:cNvPr id="332"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3810</xdr:rowOff>
    </xdr:from>
    <xdr:to>
      <xdr:col>22</xdr:col>
      <xdr:colOff>615950</xdr:colOff>
      <xdr:row>37</xdr:row>
      <xdr:rowOff>105410</xdr:rowOff>
    </xdr:to>
    <xdr:sp macro="" textlink="">
      <xdr:nvSpPr>
        <xdr:cNvPr id="333" name="円/楕円 332"/>
        <xdr:cNvSpPr/>
      </xdr:nvSpPr>
      <xdr:spPr>
        <a:xfrm>
          <a:off x="15621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90187</xdr:rowOff>
    </xdr:from>
    <xdr:ext cx="736600" cy="259045"/>
    <xdr:sp macro="" textlink="">
      <xdr:nvSpPr>
        <xdr:cNvPr id="334" name="テキスト ボックス 333"/>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11430</xdr:rowOff>
    </xdr:from>
    <xdr:to>
      <xdr:col>21</xdr:col>
      <xdr:colOff>412750</xdr:colOff>
      <xdr:row>37</xdr:row>
      <xdr:rowOff>113030</xdr:rowOff>
    </xdr:to>
    <xdr:sp macro="" textlink="">
      <xdr:nvSpPr>
        <xdr:cNvPr id="335" name="円/楕円 334"/>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97807</xdr:rowOff>
    </xdr:from>
    <xdr:ext cx="762000" cy="259045"/>
    <xdr:sp macro="" textlink="">
      <xdr:nvSpPr>
        <xdr:cNvPr id="336" name="テキスト ボックス 335"/>
        <xdr:cNvSpPr txBox="1"/>
      </xdr:nvSpPr>
      <xdr:spPr>
        <a:xfrm>
          <a:off x="1440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34290</xdr:rowOff>
    </xdr:from>
    <xdr:to>
      <xdr:col>20</xdr:col>
      <xdr:colOff>209550</xdr:colOff>
      <xdr:row>37</xdr:row>
      <xdr:rowOff>135890</xdr:rowOff>
    </xdr:to>
    <xdr:sp macro="" textlink="">
      <xdr:nvSpPr>
        <xdr:cNvPr id="337" name="円/楕円 336"/>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120667</xdr:rowOff>
    </xdr:from>
    <xdr:ext cx="762000" cy="259045"/>
    <xdr:sp macro="" textlink="">
      <xdr:nvSpPr>
        <xdr:cNvPr id="338" name="テキスト ボックス 337"/>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9" name="円/楕円 338"/>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40" name="テキスト ボックス 339"/>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公債費の経常収支比率については増加しているものの、継続的に各平均値よりも良好である。公債費の増加を抑えるよう、今後も起債について厳しく精査し、一層の経費削減に努める。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77</xdr:row>
      <xdr:rowOff>19558</xdr:rowOff>
    </xdr:to>
    <xdr:cxnSp macro="">
      <xdr:nvCxnSpPr>
        <xdr:cNvPr id="370" name="直線コネクタ 369"/>
        <xdr:cNvCxnSpPr/>
      </xdr:nvCxnSpPr>
      <xdr:spPr>
        <a:xfrm>
          <a:off x="3987800" y="13216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14987</xdr:rowOff>
    </xdr:to>
    <xdr:cxnSp macro="">
      <xdr:nvCxnSpPr>
        <xdr:cNvPr id="373" name="直線コネクタ 372"/>
        <xdr:cNvCxnSpPr/>
      </xdr:nvCxnSpPr>
      <xdr:spPr>
        <a:xfrm>
          <a:off x="3098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5842</xdr:rowOff>
    </xdr:to>
    <xdr:cxnSp macro="">
      <xdr:nvCxnSpPr>
        <xdr:cNvPr id="376" name="直線コネクタ 375"/>
        <xdr:cNvCxnSpPr/>
      </xdr:nvCxnSpPr>
      <xdr:spPr>
        <a:xfrm>
          <a:off x="2209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76</xdr:row>
      <xdr:rowOff>159004</xdr:rowOff>
    </xdr:to>
    <xdr:cxnSp macro="">
      <xdr:nvCxnSpPr>
        <xdr:cNvPr id="379" name="直線コネクタ 378"/>
        <xdr:cNvCxnSpPr/>
      </xdr:nvCxnSpPr>
      <xdr:spPr>
        <a:xfrm>
          <a:off x="1320800" y="131434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114571</xdr:rowOff>
    </xdr:from>
    <xdr:ext cx="762000" cy="259045"/>
    <xdr:sp macro="" textlink="">
      <xdr:nvSpPr>
        <xdr:cNvPr id="381" name="テキスト ボックス 380"/>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9" name="円/楕円 388"/>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90"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135637</xdr:rowOff>
    </xdr:from>
    <xdr:to>
      <xdr:col>5</xdr:col>
      <xdr:colOff>600075</xdr:colOff>
      <xdr:row>77</xdr:row>
      <xdr:rowOff>65787</xdr:rowOff>
    </xdr:to>
    <xdr:sp macro="" textlink="">
      <xdr:nvSpPr>
        <xdr:cNvPr id="391" name="円/楕円 390"/>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92" name="テキスト ボックス 391"/>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3" name="円/楕円 392"/>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94" name="テキスト ボックス 393"/>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5" name="円/楕円 394"/>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6" name="テキスト ボックス 395"/>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7" name="円/楕円 396"/>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8" name="テキスト ボックス 397"/>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公債費以外に係る経常収支比率については類似団体平均を上回って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、これは主に扶助費</a:t>
          </a:r>
          <a:r>
            <a:rPr lang="ja-JP" altLang="en-US" sz="1100">
              <a:solidFill>
                <a:schemeClr val="dk1"/>
              </a:solidFill>
              <a:effectLst/>
              <a:latin typeface="+mn-lt"/>
              <a:ea typeface="+mn-ea"/>
              <a:cs typeface="+mn-cs"/>
            </a:rPr>
            <a:t>及び物件費</a:t>
          </a:r>
          <a:r>
            <a:rPr lang="ja-JP" altLang="ja-JP" sz="1100">
              <a:solidFill>
                <a:schemeClr val="dk1"/>
              </a:solidFill>
              <a:effectLst/>
              <a:latin typeface="+mn-lt"/>
              <a:ea typeface="+mn-ea"/>
              <a:cs typeface="+mn-cs"/>
            </a:rPr>
            <a:t>に係る経常収支比率が</a:t>
          </a:r>
          <a:r>
            <a:rPr lang="ja-JP" altLang="en-US" sz="1100">
              <a:solidFill>
                <a:schemeClr val="dk1"/>
              </a:solidFill>
              <a:effectLst/>
              <a:latin typeface="+mn-lt"/>
              <a:ea typeface="+mn-ea"/>
              <a:cs typeface="+mn-cs"/>
            </a:rPr>
            <a:t>高いこと</a:t>
          </a:r>
          <a:r>
            <a:rPr lang="ja-JP" altLang="ja-JP" sz="1100">
              <a:solidFill>
                <a:schemeClr val="dk1"/>
              </a:solidFill>
              <a:effectLst/>
              <a:latin typeface="+mn-lt"/>
              <a:ea typeface="+mn-ea"/>
              <a:cs typeface="+mn-cs"/>
            </a:rPr>
            <a:t>に起因する。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78</xdr:row>
      <xdr:rowOff>122428</xdr:rowOff>
    </xdr:to>
    <xdr:cxnSp macro="">
      <xdr:nvCxnSpPr>
        <xdr:cNvPr id="429" name="直線コネクタ 428"/>
        <xdr:cNvCxnSpPr/>
      </xdr:nvCxnSpPr>
      <xdr:spPr>
        <a:xfrm flipV="1">
          <a:off x="15671800" y="134726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99568</xdr:rowOff>
    </xdr:from>
    <xdr:to>
      <xdr:col>22</xdr:col>
      <xdr:colOff>565150</xdr:colOff>
      <xdr:row>78</xdr:row>
      <xdr:rowOff>122428</xdr:rowOff>
    </xdr:to>
    <xdr:cxnSp macro="">
      <xdr:nvCxnSpPr>
        <xdr:cNvPr id="432" name="直線コネクタ 431"/>
        <xdr:cNvCxnSpPr/>
      </xdr:nvCxnSpPr>
      <xdr:spPr>
        <a:xfrm>
          <a:off x="14782800" y="13472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99568</xdr:rowOff>
    </xdr:from>
    <xdr:to>
      <xdr:col>21</xdr:col>
      <xdr:colOff>361950</xdr:colOff>
      <xdr:row>79</xdr:row>
      <xdr:rowOff>28702</xdr:rowOff>
    </xdr:to>
    <xdr:cxnSp macro="">
      <xdr:nvCxnSpPr>
        <xdr:cNvPr id="435" name="直線コネクタ 434"/>
        <xdr:cNvCxnSpPr/>
      </xdr:nvCxnSpPr>
      <xdr:spPr>
        <a:xfrm flipV="1">
          <a:off x="13893800" y="134726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147574</xdr:rowOff>
    </xdr:from>
    <xdr:to>
      <xdr:col>20</xdr:col>
      <xdr:colOff>158750</xdr:colOff>
      <xdr:row>79</xdr:row>
      <xdr:rowOff>28702</xdr:rowOff>
    </xdr:to>
    <xdr:cxnSp macro="">
      <xdr:nvCxnSpPr>
        <xdr:cNvPr id="438" name="直線コネクタ 437"/>
        <xdr:cNvCxnSpPr/>
      </xdr:nvCxnSpPr>
      <xdr:spPr>
        <a:xfrm>
          <a:off x="13004800" y="1334922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14240</xdr:rowOff>
    </xdr:from>
    <xdr:ext cx="762000" cy="259045"/>
    <xdr:sp macro="" textlink="">
      <xdr:nvSpPr>
        <xdr:cNvPr id="440" name="テキスト ボックス 439"/>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2" name="テキスト ボックス 441"/>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48" name="円/楕円 447"/>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20845</xdr:rowOff>
    </xdr:from>
    <xdr:ext cx="762000" cy="259045"/>
    <xdr:sp macro="" textlink="">
      <xdr:nvSpPr>
        <xdr:cNvPr id="449"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71628</xdr:rowOff>
    </xdr:from>
    <xdr:to>
      <xdr:col>22</xdr:col>
      <xdr:colOff>615950</xdr:colOff>
      <xdr:row>79</xdr:row>
      <xdr:rowOff>1778</xdr:rowOff>
    </xdr:to>
    <xdr:sp macro="" textlink="">
      <xdr:nvSpPr>
        <xdr:cNvPr id="450" name="円/楕円 449"/>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158005</xdr:rowOff>
    </xdr:from>
    <xdr:ext cx="736600" cy="259045"/>
    <xdr:sp macro="" textlink="">
      <xdr:nvSpPr>
        <xdr:cNvPr id="451" name="テキスト ボックス 450"/>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48768</xdr:rowOff>
    </xdr:from>
    <xdr:to>
      <xdr:col>21</xdr:col>
      <xdr:colOff>412750</xdr:colOff>
      <xdr:row>78</xdr:row>
      <xdr:rowOff>150368</xdr:rowOff>
    </xdr:to>
    <xdr:sp macro="" textlink="">
      <xdr:nvSpPr>
        <xdr:cNvPr id="452" name="円/楕円 451"/>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135145</xdr:rowOff>
    </xdr:from>
    <xdr:ext cx="762000" cy="259045"/>
    <xdr:sp macro="" textlink="">
      <xdr:nvSpPr>
        <xdr:cNvPr id="453" name="テキスト ボックス 452"/>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149352</xdr:rowOff>
    </xdr:from>
    <xdr:to>
      <xdr:col>20</xdr:col>
      <xdr:colOff>209550</xdr:colOff>
      <xdr:row>79</xdr:row>
      <xdr:rowOff>79502</xdr:rowOff>
    </xdr:to>
    <xdr:sp macro="" textlink="">
      <xdr:nvSpPr>
        <xdr:cNvPr id="454" name="円/楕円 453"/>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64279</xdr:rowOff>
    </xdr:from>
    <xdr:ext cx="762000" cy="259045"/>
    <xdr:sp macro="" textlink="">
      <xdr:nvSpPr>
        <xdr:cNvPr id="455" name="テキスト ボックス 454"/>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56" name="円/楕円 455"/>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57" name="テキスト ボックス 45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埼玉県朝霞市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162803</xdr:rowOff>
    </xdr:from>
    <xdr:to>
      <xdr:col>4</xdr:col>
      <xdr:colOff>1117600</xdr:colOff>
      <xdr:row>18</xdr:row>
      <xdr:rowOff>53010</xdr:rowOff>
    </xdr:to>
    <xdr:cxnSp macro="">
      <xdr:nvCxnSpPr>
        <xdr:cNvPr id="52" name="直線コネクタ 51"/>
        <xdr:cNvCxnSpPr/>
      </xdr:nvCxnSpPr>
      <xdr:spPr bwMode="auto">
        <a:xfrm>
          <a:off x="5003800" y="3125078"/>
          <a:ext cx="647700" cy="61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134130</xdr:rowOff>
    </xdr:from>
    <xdr:to>
      <xdr:col>4</xdr:col>
      <xdr:colOff>469900</xdr:colOff>
      <xdr:row>17</xdr:row>
      <xdr:rowOff>162803</xdr:rowOff>
    </xdr:to>
    <xdr:cxnSp macro="">
      <xdr:nvCxnSpPr>
        <xdr:cNvPr id="55" name="直線コネクタ 54"/>
        <xdr:cNvCxnSpPr/>
      </xdr:nvCxnSpPr>
      <xdr:spPr bwMode="auto">
        <a:xfrm>
          <a:off x="4305300" y="3096405"/>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111727</xdr:rowOff>
    </xdr:from>
    <xdr:to>
      <xdr:col>3</xdr:col>
      <xdr:colOff>904875</xdr:colOff>
      <xdr:row>17</xdr:row>
      <xdr:rowOff>134130</xdr:rowOff>
    </xdr:to>
    <xdr:cxnSp macro="">
      <xdr:nvCxnSpPr>
        <xdr:cNvPr id="58" name="直線コネクタ 57"/>
        <xdr:cNvCxnSpPr/>
      </xdr:nvCxnSpPr>
      <xdr:spPr bwMode="auto">
        <a:xfrm>
          <a:off x="3606800" y="3074002"/>
          <a:ext cx="698500" cy="22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111727</xdr:rowOff>
    </xdr:from>
    <xdr:to>
      <xdr:col>3</xdr:col>
      <xdr:colOff>206375</xdr:colOff>
      <xdr:row>17</xdr:row>
      <xdr:rowOff>124986</xdr:rowOff>
    </xdr:to>
    <xdr:cxnSp macro="">
      <xdr:nvCxnSpPr>
        <xdr:cNvPr id="61" name="直線コネクタ 60"/>
        <xdr:cNvCxnSpPr/>
      </xdr:nvCxnSpPr>
      <xdr:spPr bwMode="auto">
        <a:xfrm flipV="1">
          <a:off x="2908300" y="3074002"/>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2210</xdr:rowOff>
    </xdr:from>
    <xdr:to>
      <xdr:col>5</xdr:col>
      <xdr:colOff>34925</xdr:colOff>
      <xdr:row>18</xdr:row>
      <xdr:rowOff>103810</xdr:rowOff>
    </xdr:to>
    <xdr:sp macro="" textlink="">
      <xdr:nvSpPr>
        <xdr:cNvPr id="71" name="円/楕円 70"/>
        <xdr:cNvSpPr/>
      </xdr:nvSpPr>
      <xdr:spPr bwMode="auto">
        <a:xfrm>
          <a:off x="5600700" y="313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145737</xdr:rowOff>
    </xdr:from>
    <xdr:ext cx="762000" cy="259045"/>
    <xdr:sp macro="" textlink="">
      <xdr:nvSpPr>
        <xdr:cNvPr id="72" name="人口1人当たり決算額の推移該当値テキスト130"/>
        <xdr:cNvSpPr txBox="1"/>
      </xdr:nvSpPr>
      <xdr:spPr>
        <a:xfrm>
          <a:off x="5740400" y="310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52,974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112003</xdr:rowOff>
    </xdr:from>
    <xdr:to>
      <xdr:col>4</xdr:col>
      <xdr:colOff>520700</xdr:colOff>
      <xdr:row>18</xdr:row>
      <xdr:rowOff>42153</xdr:rowOff>
    </xdr:to>
    <xdr:sp macro="" textlink="">
      <xdr:nvSpPr>
        <xdr:cNvPr id="73" name="円/楕円 72"/>
        <xdr:cNvSpPr/>
      </xdr:nvSpPr>
      <xdr:spPr bwMode="auto">
        <a:xfrm>
          <a:off x="4953000" y="307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26930</xdr:rowOff>
    </xdr:from>
    <xdr:ext cx="736600" cy="259045"/>
    <xdr:sp macro="" textlink="">
      <xdr:nvSpPr>
        <xdr:cNvPr id="74" name="テキスト ボックス 73"/>
        <xdr:cNvSpPr txBox="1"/>
      </xdr:nvSpPr>
      <xdr:spPr>
        <a:xfrm>
          <a:off x="4622800" y="31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83330</xdr:rowOff>
    </xdr:from>
    <xdr:to>
      <xdr:col>3</xdr:col>
      <xdr:colOff>955675</xdr:colOff>
      <xdr:row>18</xdr:row>
      <xdr:rowOff>13480</xdr:rowOff>
    </xdr:to>
    <xdr:sp macro="" textlink="">
      <xdr:nvSpPr>
        <xdr:cNvPr id="75" name="円/楕円 74"/>
        <xdr:cNvSpPr/>
      </xdr:nvSpPr>
      <xdr:spPr bwMode="auto">
        <a:xfrm>
          <a:off x="4254500" y="304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169707</xdr:rowOff>
    </xdr:from>
    <xdr:ext cx="762000" cy="259045"/>
    <xdr:sp macro="" textlink="">
      <xdr:nvSpPr>
        <xdr:cNvPr id="76" name="テキスト ボックス 75"/>
        <xdr:cNvSpPr txBox="1"/>
      </xdr:nvSpPr>
      <xdr:spPr>
        <a:xfrm>
          <a:off x="3924300" y="31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55,740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60927</xdr:rowOff>
    </xdr:from>
    <xdr:to>
      <xdr:col>3</xdr:col>
      <xdr:colOff>257175</xdr:colOff>
      <xdr:row>17</xdr:row>
      <xdr:rowOff>162527</xdr:rowOff>
    </xdr:to>
    <xdr:sp macro="" textlink="">
      <xdr:nvSpPr>
        <xdr:cNvPr id="77" name="円/楕円 76"/>
        <xdr:cNvSpPr/>
      </xdr:nvSpPr>
      <xdr:spPr bwMode="auto">
        <a:xfrm>
          <a:off x="3556000" y="3023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147304</xdr:rowOff>
    </xdr:from>
    <xdr:ext cx="762000" cy="259045"/>
    <xdr:sp macro="" textlink="">
      <xdr:nvSpPr>
        <xdr:cNvPr id="78" name="テキスト ボックス 77"/>
        <xdr:cNvSpPr txBox="1"/>
      </xdr:nvSpPr>
      <xdr:spPr>
        <a:xfrm>
          <a:off x="3225800" y="31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74186</xdr:rowOff>
    </xdr:from>
    <xdr:to>
      <xdr:col>2</xdr:col>
      <xdr:colOff>692150</xdr:colOff>
      <xdr:row>18</xdr:row>
      <xdr:rowOff>4336</xdr:rowOff>
    </xdr:to>
    <xdr:sp macro="" textlink="">
      <xdr:nvSpPr>
        <xdr:cNvPr id="79" name="円/楕円 78"/>
        <xdr:cNvSpPr/>
      </xdr:nvSpPr>
      <xdr:spPr bwMode="auto">
        <a:xfrm>
          <a:off x="2857500" y="303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160563</xdr:rowOff>
    </xdr:from>
    <xdr:ext cx="762000" cy="259045"/>
    <xdr:sp macro="" textlink="">
      <xdr:nvSpPr>
        <xdr:cNvPr id="80" name="テキスト ボックス 79"/>
        <xdr:cNvSpPr txBox="1"/>
      </xdr:nvSpPr>
      <xdr:spPr>
        <a:xfrm>
          <a:off x="2527300" y="31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268732</xdr:rowOff>
    </xdr:from>
    <xdr:to>
      <xdr:col>4</xdr:col>
      <xdr:colOff>1117600</xdr:colOff>
      <xdr:row>37</xdr:row>
      <xdr:rowOff>298842</xdr:rowOff>
    </xdr:to>
    <xdr:cxnSp macro="">
      <xdr:nvCxnSpPr>
        <xdr:cNvPr id="116" name="直線コネクタ 115"/>
        <xdr:cNvCxnSpPr/>
      </xdr:nvCxnSpPr>
      <xdr:spPr bwMode="auto">
        <a:xfrm>
          <a:off x="5003800" y="7393432"/>
          <a:ext cx="647700" cy="30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268732</xdr:rowOff>
    </xdr:from>
    <xdr:to>
      <xdr:col>4</xdr:col>
      <xdr:colOff>469900</xdr:colOff>
      <xdr:row>37</xdr:row>
      <xdr:rowOff>275558</xdr:rowOff>
    </xdr:to>
    <xdr:cxnSp macro="">
      <xdr:nvCxnSpPr>
        <xdr:cNvPr id="119" name="直線コネクタ 118"/>
        <xdr:cNvCxnSpPr/>
      </xdr:nvCxnSpPr>
      <xdr:spPr bwMode="auto">
        <a:xfrm flipV="1">
          <a:off x="4305300" y="7393432"/>
          <a:ext cx="698500" cy="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275558</xdr:rowOff>
    </xdr:from>
    <xdr:to>
      <xdr:col>3</xdr:col>
      <xdr:colOff>904875</xdr:colOff>
      <xdr:row>37</xdr:row>
      <xdr:rowOff>287151</xdr:rowOff>
    </xdr:to>
    <xdr:cxnSp macro="">
      <xdr:nvCxnSpPr>
        <xdr:cNvPr id="122" name="直線コネクタ 121"/>
        <xdr:cNvCxnSpPr/>
      </xdr:nvCxnSpPr>
      <xdr:spPr bwMode="auto">
        <a:xfrm flipV="1">
          <a:off x="3606800" y="7400258"/>
          <a:ext cx="698500" cy="1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244011</xdr:rowOff>
    </xdr:from>
    <xdr:to>
      <xdr:col>3</xdr:col>
      <xdr:colOff>206375</xdr:colOff>
      <xdr:row>37</xdr:row>
      <xdr:rowOff>287151</xdr:rowOff>
    </xdr:to>
    <xdr:cxnSp macro="">
      <xdr:nvCxnSpPr>
        <xdr:cNvPr id="125" name="直線コネクタ 124"/>
        <xdr:cNvCxnSpPr/>
      </xdr:nvCxnSpPr>
      <xdr:spPr bwMode="auto">
        <a:xfrm>
          <a:off x="2908300" y="7368711"/>
          <a:ext cx="698500" cy="4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33574</xdr:rowOff>
    </xdr:from>
    <xdr:ext cx="762000" cy="259045"/>
    <xdr:sp macro="" textlink="">
      <xdr:nvSpPr>
        <xdr:cNvPr id="127" name="テキスト ボックス 126"/>
        <xdr:cNvSpPr txBox="1"/>
      </xdr:nvSpPr>
      <xdr:spPr>
        <a:xfrm>
          <a:off x="3225800" y="69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12902</xdr:rowOff>
    </xdr:from>
    <xdr:ext cx="762000" cy="259045"/>
    <xdr:sp macro="" textlink="">
      <xdr:nvSpPr>
        <xdr:cNvPr id="129" name="テキスト ボックス 128"/>
        <xdr:cNvSpPr txBox="1"/>
      </xdr:nvSpPr>
      <xdr:spPr>
        <a:xfrm>
          <a:off x="2527300" y="69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248042</xdr:rowOff>
    </xdr:from>
    <xdr:to>
      <xdr:col>5</xdr:col>
      <xdr:colOff>34925</xdr:colOff>
      <xdr:row>38</xdr:row>
      <xdr:rowOff>6742</xdr:rowOff>
    </xdr:to>
    <xdr:sp macro="" textlink="">
      <xdr:nvSpPr>
        <xdr:cNvPr id="135" name="円/楕円 134"/>
        <xdr:cNvSpPr/>
      </xdr:nvSpPr>
      <xdr:spPr bwMode="auto">
        <a:xfrm>
          <a:off x="5600700" y="737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220119</xdr:rowOff>
    </xdr:from>
    <xdr:ext cx="762000" cy="259045"/>
    <xdr:sp macro="" textlink="">
      <xdr:nvSpPr>
        <xdr:cNvPr id="136" name="人口1人当たり決算額の推移該当値テキスト445"/>
        <xdr:cNvSpPr txBox="1"/>
      </xdr:nvSpPr>
      <xdr:spPr>
        <a:xfrm>
          <a:off x="5740400" y="734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217932</xdr:rowOff>
    </xdr:from>
    <xdr:to>
      <xdr:col>4</xdr:col>
      <xdr:colOff>520700</xdr:colOff>
      <xdr:row>37</xdr:row>
      <xdr:rowOff>319532</xdr:rowOff>
    </xdr:to>
    <xdr:sp macro="" textlink="">
      <xdr:nvSpPr>
        <xdr:cNvPr id="137" name="円/楕円 136"/>
        <xdr:cNvSpPr/>
      </xdr:nvSpPr>
      <xdr:spPr bwMode="auto">
        <a:xfrm>
          <a:off x="4953000" y="7342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304309</xdr:rowOff>
    </xdr:from>
    <xdr:ext cx="736600" cy="259045"/>
    <xdr:sp macro="" textlink="">
      <xdr:nvSpPr>
        <xdr:cNvPr id="138" name="テキスト ボックス 137"/>
        <xdr:cNvSpPr txBox="1"/>
      </xdr:nvSpPr>
      <xdr:spPr>
        <a:xfrm>
          <a:off x="4622800" y="742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224758</xdr:rowOff>
    </xdr:from>
    <xdr:to>
      <xdr:col>3</xdr:col>
      <xdr:colOff>955675</xdr:colOff>
      <xdr:row>37</xdr:row>
      <xdr:rowOff>326358</xdr:rowOff>
    </xdr:to>
    <xdr:sp macro="" textlink="">
      <xdr:nvSpPr>
        <xdr:cNvPr id="139" name="円/楕円 138"/>
        <xdr:cNvSpPr/>
      </xdr:nvSpPr>
      <xdr:spPr bwMode="auto">
        <a:xfrm>
          <a:off x="4254500" y="734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311135</xdr:rowOff>
    </xdr:from>
    <xdr:ext cx="762000" cy="259045"/>
    <xdr:sp macro="" textlink="">
      <xdr:nvSpPr>
        <xdr:cNvPr id="140" name="テキスト ボックス 139"/>
        <xdr:cNvSpPr txBox="1"/>
      </xdr:nvSpPr>
      <xdr:spPr>
        <a:xfrm>
          <a:off x="3924300" y="743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236351</xdr:rowOff>
    </xdr:from>
    <xdr:to>
      <xdr:col>3</xdr:col>
      <xdr:colOff>257175</xdr:colOff>
      <xdr:row>37</xdr:row>
      <xdr:rowOff>337951</xdr:rowOff>
    </xdr:to>
    <xdr:sp macro="" textlink="">
      <xdr:nvSpPr>
        <xdr:cNvPr id="141" name="円/楕円 140"/>
        <xdr:cNvSpPr/>
      </xdr:nvSpPr>
      <xdr:spPr bwMode="auto">
        <a:xfrm>
          <a:off x="3556000" y="7361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322728</xdr:rowOff>
    </xdr:from>
    <xdr:ext cx="762000" cy="259045"/>
    <xdr:sp macro="" textlink="">
      <xdr:nvSpPr>
        <xdr:cNvPr id="142" name="テキスト ボックス 141"/>
        <xdr:cNvSpPr txBox="1"/>
      </xdr:nvSpPr>
      <xdr:spPr>
        <a:xfrm>
          <a:off x="3225800" y="744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193211</xdr:rowOff>
    </xdr:from>
    <xdr:to>
      <xdr:col>2</xdr:col>
      <xdr:colOff>692150</xdr:colOff>
      <xdr:row>37</xdr:row>
      <xdr:rowOff>294811</xdr:rowOff>
    </xdr:to>
    <xdr:sp macro="" textlink="">
      <xdr:nvSpPr>
        <xdr:cNvPr id="143" name="円/楕円 142"/>
        <xdr:cNvSpPr/>
      </xdr:nvSpPr>
      <xdr:spPr bwMode="auto">
        <a:xfrm>
          <a:off x="2857500" y="731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279588</xdr:rowOff>
    </xdr:from>
    <xdr:ext cx="762000" cy="259045"/>
    <xdr:sp macro="" textlink="">
      <xdr:nvSpPr>
        <xdr:cNvPr id="144" name="テキスト ボックス 143"/>
        <xdr:cNvSpPr txBox="1"/>
      </xdr:nvSpPr>
      <xdr:spPr>
        <a:xfrm>
          <a:off x="2527300" y="740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標準財政規模が増となったが、実質収支がそれ以上に増となったことにより</a:t>
          </a:r>
          <a:r>
            <a:rPr lang="ja-JP" altLang="ja-JP" sz="1100" b="0" i="0" baseline="0">
              <a:solidFill>
                <a:schemeClr val="dk1"/>
              </a:solidFill>
              <a:effectLst/>
              <a:latin typeface="+mn-lt"/>
              <a:ea typeface="+mn-ea"/>
              <a:cs typeface="+mn-cs"/>
            </a:rPr>
            <a:t>、実質収支比率</a:t>
          </a:r>
          <a:r>
            <a:rPr lang="ja-JP" altLang="en-US" sz="1100" b="0" i="0" baseline="0">
              <a:solidFill>
                <a:schemeClr val="dk1"/>
              </a:solidFill>
              <a:effectLst/>
              <a:latin typeface="+mn-lt"/>
              <a:ea typeface="+mn-ea"/>
              <a:cs typeface="+mn-cs"/>
            </a:rPr>
            <a:t>が増</a:t>
          </a:r>
          <a:r>
            <a:rPr lang="ja-JP" altLang="ja-JP" sz="1100" b="0" i="0" baseline="0">
              <a:solidFill>
                <a:schemeClr val="dk1"/>
              </a:solidFill>
              <a:effectLst/>
              <a:latin typeface="+mn-lt"/>
              <a:ea typeface="+mn-ea"/>
              <a:cs typeface="+mn-cs"/>
            </a:rPr>
            <a:t>となった。また、財政調整基金の取崩しに合わせて、財政調整基金残高は年々減少傾向にあり、今後は経常経費の徹底した節減合理化を図るなど、効果的で効率的な行財政運営に努めていく。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前年度と比べて標準財政規模が増加したため、ほとんどの会計において比率が下降するか、おおむね同水準で推移している。例外として</a:t>
          </a:r>
          <a:r>
            <a:rPr lang="ja-JP" altLang="en-US" sz="1100" b="0" i="0" baseline="0">
              <a:solidFill>
                <a:schemeClr val="dk1"/>
              </a:solidFill>
              <a:effectLst/>
              <a:latin typeface="+mn-lt"/>
              <a:ea typeface="+mn-ea"/>
              <a:cs typeface="+mn-cs"/>
            </a:rPr>
            <a:t>一般</a:t>
          </a:r>
          <a:r>
            <a:rPr lang="ja-JP" altLang="ja-JP" sz="1100" b="0" i="0" baseline="0">
              <a:solidFill>
                <a:schemeClr val="dk1"/>
              </a:solidFill>
              <a:effectLst/>
              <a:latin typeface="+mn-lt"/>
              <a:ea typeface="+mn-ea"/>
              <a:cs typeface="+mn-cs"/>
            </a:rPr>
            <a:t>会計においては</a:t>
          </a:r>
          <a:r>
            <a:rPr lang="ja-JP" altLang="en-US" sz="1100" b="0" i="0" baseline="0">
              <a:solidFill>
                <a:schemeClr val="dk1"/>
              </a:solidFill>
              <a:effectLst/>
              <a:latin typeface="+mn-lt"/>
              <a:ea typeface="+mn-ea"/>
              <a:cs typeface="+mn-cs"/>
            </a:rPr>
            <a:t>標準財政規模の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したよりも実質収支額が増加したため</a:t>
          </a:r>
          <a:r>
            <a:rPr lang="ja-JP" altLang="ja-JP" sz="1100" b="0" i="0" baseline="0">
              <a:solidFill>
                <a:schemeClr val="dk1"/>
              </a:solidFill>
              <a:effectLst/>
              <a:latin typeface="+mn-lt"/>
              <a:ea typeface="+mn-ea"/>
              <a:cs typeface="+mn-cs"/>
            </a:rPr>
            <a:t>、比率の増となった。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一般会計に係る公債費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となったものの、下水道事業会計繰出金の減などにより公営企業公債費分が減となり、</a:t>
          </a:r>
          <a:r>
            <a:rPr lang="ja-JP" altLang="ja-JP" sz="1100" b="0" i="0" baseline="0">
              <a:solidFill>
                <a:schemeClr val="dk1"/>
              </a:solidFill>
              <a:effectLst/>
              <a:latin typeface="+mn-lt"/>
              <a:ea typeface="+mn-ea"/>
              <a:cs typeface="+mn-cs"/>
            </a:rPr>
            <a:t>元利償還金等</a:t>
          </a:r>
          <a:r>
            <a:rPr lang="en-US" altLang="ja-JP" sz="1100" b="0" i="0" baseline="0">
              <a:solidFill>
                <a:schemeClr val="dk1"/>
              </a:solidFill>
              <a:effectLst/>
              <a:latin typeface="+mn-lt"/>
              <a:ea typeface="+mn-ea"/>
              <a:cs typeface="+mn-cs"/>
            </a:rPr>
            <a:t>(A)</a:t>
          </a:r>
          <a:r>
            <a:rPr lang="ja-JP" altLang="en-US" sz="1100" b="0" i="0" baseline="0">
              <a:solidFill>
                <a:schemeClr val="dk1"/>
              </a:solidFill>
              <a:effectLst/>
              <a:latin typeface="+mn-lt"/>
              <a:ea typeface="+mn-ea"/>
              <a:cs typeface="+mn-cs"/>
            </a:rPr>
            <a:t>が減少し、</a:t>
          </a:r>
          <a:r>
            <a:rPr lang="ja-JP" altLang="ja-JP" sz="1100">
              <a:solidFill>
                <a:schemeClr val="dk1"/>
              </a:solidFill>
              <a:effectLst/>
              <a:latin typeface="+mn-lt"/>
              <a:ea typeface="+mn-ea"/>
              <a:cs typeface="+mn-cs"/>
            </a:rPr>
            <a:t>普通会計分災害復旧費等にかかる基準財政需要額</a:t>
          </a:r>
          <a:r>
            <a:rPr lang="ja-JP" altLang="en-US" sz="1100">
              <a:solidFill>
                <a:schemeClr val="dk1"/>
              </a:solidFill>
              <a:effectLst/>
              <a:latin typeface="+mn-lt"/>
              <a:ea typeface="+mn-ea"/>
              <a:cs typeface="+mn-cs"/>
            </a:rPr>
            <a:t>が増加</a:t>
          </a:r>
          <a:r>
            <a:rPr lang="ja-JP" altLang="ja-JP" sz="1100" b="0" i="0" baseline="0">
              <a:solidFill>
                <a:schemeClr val="dk1"/>
              </a:solidFill>
              <a:effectLst/>
              <a:latin typeface="+mn-lt"/>
              <a:ea typeface="+mn-ea"/>
              <a:cs typeface="+mn-cs"/>
            </a:rPr>
            <a:t>により算入公債費等</a:t>
          </a:r>
          <a:r>
            <a:rPr lang="en-US" altLang="ja-JP" sz="1100" b="0" i="0" baseline="0">
              <a:solidFill>
                <a:schemeClr val="dk1"/>
              </a:solidFill>
              <a:effectLst/>
              <a:latin typeface="+mn-lt"/>
              <a:ea typeface="+mn-ea"/>
              <a:cs typeface="+mn-cs"/>
            </a:rPr>
            <a:t>(B)</a:t>
          </a:r>
          <a:r>
            <a:rPr lang="ja-JP" altLang="en-US" sz="1100" b="0" i="0" baseline="0">
              <a:solidFill>
                <a:schemeClr val="dk1"/>
              </a:solidFill>
              <a:effectLst/>
              <a:latin typeface="+mn-lt"/>
              <a:ea typeface="+mn-ea"/>
              <a:cs typeface="+mn-cs"/>
            </a:rPr>
            <a:t>も増加し</a:t>
          </a:r>
          <a:r>
            <a:rPr lang="ja-JP" altLang="ja-JP" sz="1100" b="0" i="0" baseline="0">
              <a:solidFill>
                <a:schemeClr val="dk1"/>
              </a:solidFill>
              <a:effectLst/>
              <a:latin typeface="+mn-lt"/>
              <a:ea typeface="+mn-ea"/>
              <a:cs typeface="+mn-cs"/>
            </a:rPr>
            <a:t>、実質公債費比率の分子は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財政調整基金の減少により、</a:t>
          </a:r>
          <a:r>
            <a:rPr lang="ja-JP" altLang="ja-JP" sz="1100" b="0" i="0" baseline="0">
              <a:solidFill>
                <a:schemeClr val="dk1"/>
              </a:solidFill>
              <a:effectLst/>
              <a:latin typeface="+mn-lt"/>
              <a:ea typeface="+mn-ea"/>
              <a:cs typeface="+mn-cs"/>
            </a:rPr>
            <a:t>充当可能基金</a:t>
          </a:r>
          <a:r>
            <a:rPr lang="ja-JP" altLang="en-US" sz="1100" b="0" i="0" baseline="0">
              <a:solidFill>
                <a:schemeClr val="dk1"/>
              </a:solidFill>
              <a:effectLst/>
              <a:latin typeface="+mn-lt"/>
              <a:ea typeface="+mn-ea"/>
              <a:cs typeface="+mn-cs"/>
            </a:rPr>
            <a:t>が大きく</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少が</a:t>
          </a:r>
          <a:r>
            <a:rPr lang="ja-JP" altLang="ja-JP" sz="1100" b="0" i="0" baseline="0">
              <a:solidFill>
                <a:schemeClr val="dk1"/>
              </a:solidFill>
              <a:effectLst/>
              <a:latin typeface="+mn-lt"/>
              <a:ea typeface="+mn-ea"/>
              <a:cs typeface="+mn-cs"/>
            </a:rPr>
            <a:t>あったものの、地方債現在高の減や退職組合の積立額が増加したことによる退職手当負担見込額の減などにより将来負担額の減少額が充当可能財源等の減少額を上回ったことから分子が減少し、将来負担比率が減少した。今後においても充当可能財源等の確保や地方債現在高の減少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36966505</v>
      </c>
      <c r="BO4" s="379"/>
      <c r="BP4" s="379"/>
      <c r="BQ4" s="379"/>
      <c r="BR4" s="379"/>
      <c r="BS4" s="379"/>
      <c r="BT4" s="379"/>
      <c r="BU4" s="380"/>
      <c r="BV4" s="378">
        <v>36193234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5.9</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35548277</v>
      </c>
      <c r="BO5" s="384"/>
      <c r="BP5" s="384"/>
      <c r="BQ5" s="384"/>
      <c r="BR5" s="384"/>
      <c r="BS5" s="384"/>
      <c r="BT5" s="384"/>
      <c r="BU5" s="385"/>
      <c r="BV5" s="383">
        <v>35117153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93.3</v>
      </c>
      <c r="CU5" s="354"/>
      <c r="CV5" s="354"/>
      <c r="CW5" s="354"/>
      <c r="CX5" s="354"/>
      <c r="CY5" s="354"/>
      <c r="CZ5" s="354"/>
      <c r="DA5" s="355"/>
      <c r="DB5" s="353">
        <v>93.7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1418228</v>
      </c>
      <c r="BO6" s="384"/>
      <c r="BP6" s="384"/>
      <c r="BQ6" s="384"/>
      <c r="BR6" s="384"/>
      <c r="BS6" s="384"/>
      <c r="BT6" s="384"/>
      <c r="BU6" s="385"/>
      <c r="BV6" s="383">
        <v>1076081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98.1</v>
      </c>
      <c r="CU6" s="528"/>
      <c r="CV6" s="528"/>
      <c r="CW6" s="528"/>
      <c r="CX6" s="528"/>
      <c r="CY6" s="528"/>
      <c r="CZ6" s="528"/>
      <c r="DA6" s="529"/>
      <c r="DB6" s="527">
        <v>99.1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101533</v>
      </c>
      <c r="BO7" s="384"/>
      <c r="BP7" s="384"/>
      <c r="BQ7" s="384"/>
      <c r="BR7" s="384"/>
      <c r="BS7" s="384"/>
      <c r="BT7" s="384"/>
      <c r="BU7" s="385"/>
      <c r="BV7" s="383">
        <v>65830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22349750</v>
      </c>
      <c r="CU7" s="384"/>
      <c r="CV7" s="384"/>
      <c r="CW7" s="384"/>
      <c r="CX7" s="384"/>
      <c r="CY7" s="384"/>
      <c r="CZ7" s="384"/>
      <c r="DA7" s="385"/>
      <c r="DB7" s="383">
        <v>22066854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1316695</v>
      </c>
      <c r="BO8" s="384"/>
      <c r="BP8" s="384"/>
      <c r="BQ8" s="384"/>
      <c r="BR8" s="384"/>
      <c r="BS8" s="384"/>
      <c r="BT8" s="384"/>
      <c r="BU8" s="385"/>
      <c r="BV8" s="383">
        <v>1010251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0.97</v>
      </c>
      <c r="CU8" s="491"/>
      <c r="CV8" s="491"/>
      <c r="CW8" s="491"/>
      <c r="CX8" s="491"/>
      <c r="CY8" s="491"/>
      <c r="CZ8" s="491"/>
      <c r="DA8" s="492"/>
      <c r="DB8" s="490">
        <v>0.98</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129691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306444</v>
      </c>
      <c r="BO9" s="384"/>
      <c r="BP9" s="384"/>
      <c r="BQ9" s="384"/>
      <c r="BR9" s="384"/>
      <c r="BS9" s="384"/>
      <c r="BT9" s="384"/>
      <c r="BU9" s="385"/>
      <c r="BV9" s="383">
        <v>-38204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124393</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505434</v>
      </c>
      <c r="BO10" s="384"/>
      <c r="BP10" s="384"/>
      <c r="BQ10" s="384"/>
      <c r="BR10" s="384"/>
      <c r="BS10" s="384"/>
      <c r="BT10" s="384"/>
      <c r="BU10" s="385"/>
      <c r="BV10" s="383">
        <v>903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132449</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v>805804</v>
      </c>
      <c r="BO12" s="384"/>
      <c r="BP12" s="384"/>
      <c r="BQ12" s="384"/>
      <c r="BR12" s="384"/>
      <c r="BS12" s="384"/>
      <c r="BT12" s="384"/>
      <c r="BU12" s="385"/>
      <c r="BV12" s="383">
        <v>406361</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129989</v>
      </c>
      <c r="S13" s="483"/>
      <c r="T13" s="483"/>
      <c r="U13" s="483"/>
      <c r="V13" s="484"/>
      <c r="W13" s="470" t="s">
        <v>122</v>
      </c>
      <c r="X13" s="396"/>
      <c r="Y13" s="396"/>
      <c r="Z13" s="396"/>
      <c r="AA13" s="396"/>
      <c r="AB13" s="397"/>
      <c r="AC13" s="359">
        <v>443</v>
      </c>
      <c r="AD13" s="360"/>
      <c r="AE13" s="360"/>
      <c r="AF13" s="360"/>
      <c r="AG13" s="361"/>
      <c r="AH13" s="359">
        <v>522</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6074</v>
      </c>
      <c r="BO13" s="384"/>
      <c r="BP13" s="384"/>
      <c r="BQ13" s="384"/>
      <c r="BR13" s="384"/>
      <c r="BS13" s="384"/>
      <c r="BT13" s="384"/>
      <c r="BU13" s="385"/>
      <c r="BV13" s="383">
        <v>-443662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v>
      </c>
      <c r="CU13" s="354"/>
      <c r="CV13" s="354"/>
      <c r="CW13" s="354"/>
      <c r="CX13" s="354"/>
      <c r="CY13" s="354"/>
      <c r="CZ13" s="354"/>
      <c r="DA13" s="355"/>
      <c r="DB13" s="353">
        <v>4.0999999999999996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131429</v>
      </c>
      <c r="S14" s="483"/>
      <c r="T14" s="483"/>
      <c r="U14" s="483"/>
      <c r="V14" s="484"/>
      <c r="W14" s="485"/>
      <c r="X14" s="399"/>
      <c r="Y14" s="399"/>
      <c r="Z14" s="399"/>
      <c r="AA14" s="399"/>
      <c r="AB14" s="400"/>
      <c r="AC14" s="475">
        <v>0.8</v>
      </c>
      <c r="AD14" s="476"/>
      <c r="AE14" s="476"/>
      <c r="AF14" s="476"/>
      <c r="AG14" s="477"/>
      <c r="AH14" s="475">
        <v>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46.8</v>
      </c>
      <c r="CU14" s="454"/>
      <c r="CV14" s="454"/>
      <c r="CW14" s="454"/>
      <c r="CX14" s="454"/>
      <c r="CY14" s="454"/>
      <c r="CZ14" s="454"/>
      <c r="DA14" s="455"/>
      <c r="DB14" s="486">
        <v>51.3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129018</v>
      </c>
      <c r="S15" s="483"/>
      <c r="T15" s="483"/>
      <c r="U15" s="483"/>
      <c r="V15" s="484"/>
      <c r="W15" s="470" t="s">
        <v>129</v>
      </c>
      <c r="X15" s="396"/>
      <c r="Y15" s="396"/>
      <c r="Z15" s="396"/>
      <c r="AA15" s="396"/>
      <c r="AB15" s="397"/>
      <c r="AC15" s="359">
        <v>12464</v>
      </c>
      <c r="AD15" s="360"/>
      <c r="AE15" s="360"/>
      <c r="AF15" s="360"/>
      <c r="AG15" s="361"/>
      <c r="AH15" s="359">
        <v>15851</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15993218</v>
      </c>
      <c r="BO15" s="379"/>
      <c r="BP15" s="379"/>
      <c r="BQ15" s="379"/>
      <c r="BR15" s="379"/>
      <c r="BS15" s="379"/>
      <c r="BT15" s="379"/>
      <c r="BU15" s="380"/>
      <c r="BV15" s="378">
        <v>15672743</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21.5</v>
      </c>
      <c r="AD16" s="476"/>
      <c r="AE16" s="476"/>
      <c r="AF16" s="476"/>
      <c r="AG16" s="477"/>
      <c r="AH16" s="475">
        <v>25.1</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16421943</v>
      </c>
      <c r="BO16" s="384"/>
      <c r="BP16" s="384"/>
      <c r="BQ16" s="384"/>
      <c r="BR16" s="384"/>
      <c r="BS16" s="384"/>
      <c r="BT16" s="384"/>
      <c r="BU16" s="385"/>
      <c r="BV16" s="383">
        <v>16123411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44998</v>
      </c>
      <c r="AD17" s="360"/>
      <c r="AE17" s="360"/>
      <c r="AF17" s="360"/>
      <c r="AG17" s="361"/>
      <c r="AH17" s="359">
        <v>45109</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20812973</v>
      </c>
      <c r="BO17" s="384"/>
      <c r="BP17" s="384"/>
      <c r="BQ17" s="384"/>
      <c r="BR17" s="384"/>
      <c r="BS17" s="384"/>
      <c r="BT17" s="384"/>
      <c r="BU17" s="385"/>
      <c r="BV17" s="383">
        <v>20385502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18.38</v>
      </c>
      <c r="M18" s="446"/>
      <c r="N18" s="446"/>
      <c r="O18" s="446"/>
      <c r="P18" s="446"/>
      <c r="Q18" s="446"/>
      <c r="R18" s="447"/>
      <c r="S18" s="447"/>
      <c r="T18" s="447"/>
      <c r="U18" s="447"/>
      <c r="V18" s="448"/>
      <c r="W18" s="462"/>
      <c r="X18" s="463"/>
      <c r="Y18" s="463"/>
      <c r="Z18" s="463"/>
      <c r="AA18" s="463"/>
      <c r="AB18" s="471"/>
      <c r="AC18" s="347">
        <v>77.7</v>
      </c>
      <c r="AD18" s="348"/>
      <c r="AE18" s="348"/>
      <c r="AF18" s="348"/>
      <c r="AG18" s="449"/>
      <c r="AH18" s="347">
        <v>71.400000000000006</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21315133</v>
      </c>
      <c r="BO18" s="384"/>
      <c r="BP18" s="384"/>
      <c r="BQ18" s="384"/>
      <c r="BR18" s="384"/>
      <c r="BS18" s="384"/>
      <c r="BT18" s="384"/>
      <c r="BU18" s="385"/>
      <c r="BV18" s="383">
        <v>21231103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7056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26786237</v>
      </c>
      <c r="BO19" s="384"/>
      <c r="BP19" s="384"/>
      <c r="BQ19" s="384"/>
      <c r="BR19" s="384"/>
      <c r="BS19" s="384"/>
      <c r="BT19" s="384"/>
      <c r="BU19" s="385"/>
      <c r="BV19" s="383">
        <v>25878669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56790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31412466</v>
      </c>
      <c r="BO23" s="384"/>
      <c r="BP23" s="384"/>
      <c r="BQ23" s="384"/>
      <c r="BR23" s="384"/>
      <c r="BS23" s="384"/>
      <c r="BT23" s="384"/>
      <c r="BU23" s="385"/>
      <c r="BV23" s="383">
        <v>32409067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6321</v>
      </c>
      <c r="R24" s="360"/>
      <c r="S24" s="360"/>
      <c r="T24" s="360"/>
      <c r="U24" s="360"/>
      <c r="V24" s="361"/>
      <c r="W24" s="425"/>
      <c r="X24" s="416"/>
      <c r="Y24" s="417"/>
      <c r="Z24" s="356" t="s">
        <v>152</v>
      </c>
      <c r="AA24" s="357"/>
      <c r="AB24" s="357"/>
      <c r="AC24" s="357"/>
      <c r="AD24" s="357"/>
      <c r="AE24" s="357"/>
      <c r="AF24" s="357"/>
      <c r="AG24" s="358"/>
      <c r="AH24" s="359">
        <v>663</v>
      </c>
      <c r="AI24" s="360"/>
      <c r="AJ24" s="360"/>
      <c r="AK24" s="360"/>
      <c r="AL24" s="361"/>
      <c r="AM24" s="359">
        <v>2090439</v>
      </c>
      <c r="AN24" s="360"/>
      <c r="AO24" s="360"/>
      <c r="AP24" s="360"/>
      <c r="AQ24" s="360"/>
      <c r="AR24" s="361"/>
      <c r="AS24" s="359">
        <v>3153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25276751</v>
      </c>
      <c r="BO24" s="384"/>
      <c r="BP24" s="384"/>
      <c r="BQ24" s="384"/>
      <c r="BR24" s="384"/>
      <c r="BS24" s="384"/>
      <c r="BT24" s="384"/>
      <c r="BU24" s="385"/>
      <c r="BV24" s="383">
        <v>26150751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6128</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8687604</v>
      </c>
      <c r="BO25" s="379"/>
      <c r="BP25" s="379"/>
      <c r="BQ25" s="379"/>
      <c r="BR25" s="379"/>
      <c r="BS25" s="379"/>
      <c r="BT25" s="379"/>
      <c r="BU25" s="380"/>
      <c r="BV25" s="378">
        <v>9844656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5608</v>
      </c>
      <c r="R26" s="360"/>
      <c r="S26" s="360"/>
      <c r="T26" s="360"/>
      <c r="U26" s="360"/>
      <c r="V26" s="361"/>
      <c r="W26" s="425"/>
      <c r="X26" s="416"/>
      <c r="Y26" s="417"/>
      <c r="Z26" s="356" t="s">
        <v>158</v>
      </c>
      <c r="AA26" s="436"/>
      <c r="AB26" s="436"/>
      <c r="AC26" s="436"/>
      <c r="AD26" s="436"/>
      <c r="AE26" s="436"/>
      <c r="AF26" s="436"/>
      <c r="AG26" s="437"/>
      <c r="AH26" s="359">
        <v>47</v>
      </c>
      <c r="AI26" s="360"/>
      <c r="AJ26" s="360"/>
      <c r="AK26" s="360"/>
      <c r="AL26" s="361"/>
      <c r="AM26" s="359">
        <v>135313</v>
      </c>
      <c r="AN26" s="360"/>
      <c r="AO26" s="360"/>
      <c r="AP26" s="360"/>
      <c r="AQ26" s="360"/>
      <c r="AR26" s="361"/>
      <c r="AS26" s="359">
        <v>2879</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v>70000</v>
      </c>
      <c r="BO26" s="384"/>
      <c r="BP26" s="384"/>
      <c r="BQ26" s="384"/>
      <c r="BR26" s="384"/>
      <c r="BS26" s="384"/>
      <c r="BT26" s="384"/>
      <c r="BU26" s="385"/>
      <c r="BV26" s="383">
        <v>60000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4600</v>
      </c>
      <c r="R27" s="360"/>
      <c r="S27" s="360"/>
      <c r="T27" s="360"/>
      <c r="U27" s="360"/>
      <c r="V27" s="361"/>
      <c r="W27" s="425"/>
      <c r="X27" s="416"/>
      <c r="Y27" s="417"/>
      <c r="Z27" s="356" t="s">
        <v>161</v>
      </c>
      <c r="AA27" s="357"/>
      <c r="AB27" s="357"/>
      <c r="AC27" s="357"/>
      <c r="AD27" s="357"/>
      <c r="AE27" s="357"/>
      <c r="AF27" s="357"/>
      <c r="AG27" s="358"/>
      <c r="AH27" s="359">
        <v>12</v>
      </c>
      <c r="AI27" s="360"/>
      <c r="AJ27" s="360"/>
      <c r="AK27" s="360"/>
      <c r="AL27" s="361"/>
      <c r="AM27" s="359">
        <v>49500</v>
      </c>
      <c r="AN27" s="360"/>
      <c r="AO27" s="360"/>
      <c r="AP27" s="360"/>
      <c r="AQ27" s="360"/>
      <c r="AR27" s="361"/>
      <c r="AS27" s="359">
        <v>4125</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3050266</v>
      </c>
      <c r="BO27" s="387"/>
      <c r="BP27" s="387"/>
      <c r="BQ27" s="387"/>
      <c r="BR27" s="387"/>
      <c r="BS27" s="387"/>
      <c r="BT27" s="387"/>
      <c r="BU27" s="388"/>
      <c r="BV27" s="386">
        <v>3050059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4000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451857</v>
      </c>
      <c r="BO28" s="379"/>
      <c r="BP28" s="379"/>
      <c r="BQ28" s="379"/>
      <c r="BR28" s="379"/>
      <c r="BS28" s="379"/>
      <c r="BT28" s="379"/>
      <c r="BU28" s="380"/>
      <c r="BV28" s="378">
        <v>752227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22</v>
      </c>
      <c r="M29" s="360"/>
      <c r="N29" s="360"/>
      <c r="O29" s="360"/>
      <c r="P29" s="361"/>
      <c r="Q29" s="359">
        <v>3790</v>
      </c>
      <c r="R29" s="360"/>
      <c r="S29" s="360"/>
      <c r="T29" s="360"/>
      <c r="U29" s="360"/>
      <c r="V29" s="361"/>
      <c r="W29" s="425"/>
      <c r="X29" s="416"/>
      <c r="Y29" s="417"/>
      <c r="Z29" s="356" t="s">
        <v>168</v>
      </c>
      <c r="AA29" s="357"/>
      <c r="AB29" s="357"/>
      <c r="AC29" s="357"/>
      <c r="AD29" s="357"/>
      <c r="AE29" s="357"/>
      <c r="AF29" s="357"/>
      <c r="AG29" s="358"/>
      <c r="AH29" s="359">
        <v>675</v>
      </c>
      <c r="AI29" s="360"/>
      <c r="AJ29" s="360"/>
      <c r="AK29" s="360"/>
      <c r="AL29" s="361"/>
      <c r="AM29" s="359">
        <v>2139939</v>
      </c>
      <c r="AN29" s="360"/>
      <c r="AO29" s="360"/>
      <c r="AP29" s="360"/>
      <c r="AQ29" s="360"/>
      <c r="AR29" s="361"/>
      <c r="AS29" s="359">
        <v>3170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344822</v>
      </c>
      <c r="BO30" s="387"/>
      <c r="BP30" s="387"/>
      <c r="BQ30" s="387"/>
      <c r="BR30" s="387"/>
      <c r="BS30" s="387"/>
      <c r="BT30" s="387"/>
      <c r="BU30" s="388"/>
      <c r="BV30" s="386">
        <v>344487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朝霞都市計画下水道事業特別会計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朝霞地区一部事務組合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公益財団法人朝霞市文化・スポーツ振興公社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埼玉県後期高齢者医療広域連合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朝霞市土地開発公社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埼玉県後期高齢者医療広域連合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埼玉県都市競艇組合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79" t="s">
        <v>23</v>
      </c>
      <c r="C41" s="1180"/>
      <c r="D41" s="81"/>
      <c r="E41" s="1181" t="s">
        <v>24</v>
      </c>
      <c r="F41" s="1181"/>
      <c r="G41" s="1181"/>
      <c r="H41" s="1182"/>
      <c r="I41" s="82">
        <v>33583</v>
      </c>
      <c r="J41" s="83">
        <v>33405</v>
      </c>
      <c r="K41" s="83">
        <v>33027</v>
      </c>
      <c r="L41" s="83">
        <v>32443</v>
      </c>
      <c r="M41" s="84">
        <v>31442</v>
      </c>
    </row>
    <row r="42" spans="2:13" ht="27.75" customHeight="1">
      <c r="B42" s="1169"/>
      <c r="C42" s="1170"/>
      <c r="D42" s="85"/>
      <c r="E42" s="1173" t="s">
        <v>25</v>
      </c>
      <c r="F42" s="1173"/>
      <c r="G42" s="1173"/>
      <c r="H42" s="1174"/>
      <c r="I42" s="86">
        <v>1197</v>
      </c>
      <c r="J42" s="87">
        <v>1181</v>
      </c>
      <c r="K42" s="87">
        <v>1115</v>
      </c>
      <c r="L42" s="87">
        <v>1048</v>
      </c>
      <c r="M42" s="88">
        <v>980</v>
      </c>
    </row>
    <row r="43" spans="2:13" ht="27.75" customHeight="1">
      <c r="B43" s="1169"/>
      <c r="C43" s="1170"/>
      <c r="D43" s="85"/>
      <c r="E43" s="1173" t="s">
        <v>26</v>
      </c>
      <c r="F43" s="1173"/>
      <c r="G43" s="1173"/>
      <c r="H43" s="1174"/>
      <c r="I43" s="86">
        <v>2122</v>
      </c>
      <c r="J43" s="87">
        <v>1779</v>
      </c>
      <c r="K43" s="87">
        <v>1644</v>
      </c>
      <c r="L43" s="87">
        <v>1484</v>
      </c>
      <c r="M43" s="88">
        <v>1379</v>
      </c>
    </row>
    <row r="44" spans="2:13" ht="27.75" customHeight="1">
      <c r="B44" s="1169"/>
      <c r="C44" s="1170"/>
      <c r="D44" s="85"/>
      <c r="E44" s="1173" t="s">
        <v>27</v>
      </c>
      <c r="F44" s="1173"/>
      <c r="G44" s="1173"/>
      <c r="H44" s="1174"/>
      <c r="I44" s="86">
        <v>58</v>
      </c>
      <c r="J44" s="87">
        <v>53</v>
      </c>
      <c r="K44" s="87">
        <v>47</v>
      </c>
      <c r="L44" s="87">
        <v>41</v>
      </c>
      <c r="M44" s="88">
        <v>140</v>
      </c>
    </row>
    <row r="45" spans="2:13" ht="27.75" customHeight="1">
      <c r="B45" s="1169"/>
      <c r="C45" s="1170"/>
      <c r="D45" s="85"/>
      <c r="E45" s="1173" t="s">
        <v>28</v>
      </c>
      <c r="F45" s="1173"/>
      <c r="G45" s="1173"/>
      <c r="H45" s="1174"/>
      <c r="I45" s="86">
        <v>3288</v>
      </c>
      <c r="J45" s="87">
        <v>3147</v>
      </c>
      <c r="K45" s="87">
        <v>2881</v>
      </c>
      <c r="L45" s="87">
        <v>2517</v>
      </c>
      <c r="M45" s="88">
        <v>2201</v>
      </c>
    </row>
    <row r="46" spans="2:13" ht="27.75" customHeight="1">
      <c r="B46" s="1169"/>
      <c r="C46" s="1170"/>
      <c r="D46" s="85"/>
      <c r="E46" s="1173" t="s">
        <v>29</v>
      </c>
      <c r="F46" s="1173"/>
      <c r="G46" s="1173"/>
      <c r="H46" s="1174"/>
      <c r="I46" s="86">
        <v>3</v>
      </c>
      <c r="J46" s="87">
        <v>10</v>
      </c>
      <c r="K46" s="87">
        <v>7</v>
      </c>
      <c r="L46" s="87">
        <v>11</v>
      </c>
      <c r="M46" s="88" t="s">
        <v>472</v>
      </c>
    </row>
    <row r="47" spans="2:13" ht="27.75" customHeight="1">
      <c r="B47" s="1169"/>
      <c r="C47" s="1170"/>
      <c r="D47" s="85"/>
      <c r="E47" s="1173" t="s">
        <v>30</v>
      </c>
      <c r="F47" s="1173"/>
      <c r="G47" s="1173"/>
      <c r="H47" s="1174"/>
      <c r="I47" s="86" t="s">
        <v>472</v>
      </c>
      <c r="J47" s="87" t="s">
        <v>472</v>
      </c>
      <c r="K47" s="87" t="s">
        <v>472</v>
      </c>
      <c r="L47" s="87" t="s">
        <v>472</v>
      </c>
      <c r="M47" s="88" t="s">
        <v>472</v>
      </c>
    </row>
    <row r="48" spans="2:13" ht="27.75" customHeight="1">
      <c r="B48" s="1171"/>
      <c r="C48" s="1172"/>
      <c r="D48" s="85"/>
      <c r="E48" s="1173" t="s">
        <v>31</v>
      </c>
      <c r="F48" s="1173"/>
      <c r="G48" s="1173"/>
      <c r="H48" s="1174"/>
      <c r="I48" s="86" t="s">
        <v>472</v>
      </c>
      <c r="J48" s="87" t="s">
        <v>472</v>
      </c>
      <c r="K48" s="87" t="s">
        <v>472</v>
      </c>
      <c r="L48" s="87" t="s">
        <v>472</v>
      </c>
      <c r="M48" s="88" t="s">
        <v>472</v>
      </c>
    </row>
    <row r="49" spans="2:13" ht="27.75" customHeight="1">
      <c r="B49" s="1167" t="s">
        <v>32</v>
      </c>
      <c r="C49" s="1168"/>
      <c r="D49" s="89"/>
      <c r="E49" s="1173" t="s">
        <v>33</v>
      </c>
      <c r="F49" s="1173"/>
      <c r="G49" s="1173"/>
      <c r="H49" s="1174"/>
      <c r="I49" s="86">
        <v>3399</v>
      </c>
      <c r="J49" s="87">
        <v>2819</v>
      </c>
      <c r="K49" s="87">
        <v>2076</v>
      </c>
      <c r="L49" s="87">
        <v>1784</v>
      </c>
      <c r="M49" s="88">
        <v>1393</v>
      </c>
    </row>
    <row r="50" spans="2:13" ht="27.75" customHeight="1">
      <c r="B50" s="1169"/>
      <c r="C50" s="1170"/>
      <c r="D50" s="85"/>
      <c r="E50" s="1173" t="s">
        <v>34</v>
      </c>
      <c r="F50" s="1173"/>
      <c r="G50" s="1173"/>
      <c r="H50" s="1174"/>
      <c r="I50" s="86">
        <v>6090</v>
      </c>
      <c r="J50" s="87">
        <v>5526</v>
      </c>
      <c r="K50" s="87">
        <v>5159</v>
      </c>
      <c r="L50" s="87">
        <v>5214</v>
      </c>
      <c r="M50" s="88">
        <v>5262</v>
      </c>
    </row>
    <row r="51" spans="2:13" ht="27.75" customHeight="1">
      <c r="B51" s="1171"/>
      <c r="C51" s="1172"/>
      <c r="D51" s="85"/>
      <c r="E51" s="1173" t="s">
        <v>35</v>
      </c>
      <c r="F51" s="1173"/>
      <c r="G51" s="1173"/>
      <c r="H51" s="1174"/>
      <c r="I51" s="86">
        <v>20170</v>
      </c>
      <c r="J51" s="87">
        <v>20491</v>
      </c>
      <c r="K51" s="87">
        <v>20415</v>
      </c>
      <c r="L51" s="87">
        <v>20188</v>
      </c>
      <c r="M51" s="88">
        <v>19934</v>
      </c>
    </row>
    <row r="52" spans="2:13" ht="27.75" customHeight="1" thickBot="1">
      <c r="B52" s="1175" t="s">
        <v>36</v>
      </c>
      <c r="C52" s="1176"/>
      <c r="D52" s="90"/>
      <c r="E52" s="1177" t="s">
        <v>37</v>
      </c>
      <c r="F52" s="1177"/>
      <c r="G52" s="1177"/>
      <c r="H52" s="1178"/>
      <c r="I52" s="91">
        <v>10594</v>
      </c>
      <c r="J52" s="92">
        <v>10739</v>
      </c>
      <c r="K52" s="92">
        <v>11071</v>
      </c>
      <c r="L52" s="92">
        <v>10357</v>
      </c>
      <c r="M52" s="93">
        <v>9553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49417</v>
      </c>
      <c r="E3" s="116"/>
      <c r="F3" s="117">
        <v>34366</v>
      </c>
      <c r="G3" s="118"/>
      <c r="H3" s="119"/>
    </row>
    <row r="4" spans="1:8">
      <c r="A4" s="120"/>
      <c r="B4" s="121"/>
      <c r="C4" s="122"/>
      <c r="D4" s="123">
        <v>34783</v>
      </c>
      <c r="E4" s="124"/>
      <c r="F4" s="125">
        <v>19822</v>
      </c>
      <c r="G4" s="126"/>
      <c r="H4" s="127"/>
    </row>
    <row r="5" spans="1:8">
      <c r="A5" s="108" t="s">
        <v>506</v>
      </c>
      <c r="B5" s="113"/>
      <c r="C5" s="114"/>
      <c r="D5" s="115">
        <v>21926</v>
      </c>
      <c r="E5" s="116"/>
      <c r="F5" s="117">
        <v>35965</v>
      </c>
      <c r="G5" s="118"/>
      <c r="H5" s="119"/>
    </row>
    <row r="6" spans="1:8">
      <c r="A6" s="120"/>
      <c r="B6" s="121"/>
      <c r="C6" s="122"/>
      <c r="D6" s="123">
        <v>16377</v>
      </c>
      <c r="E6" s="124"/>
      <c r="F6" s="125">
        <v>20136</v>
      </c>
      <c r="G6" s="126"/>
      <c r="H6" s="127"/>
    </row>
    <row r="7" spans="1:8">
      <c r="A7" s="108" t="s">
        <v>507</v>
      </c>
      <c r="B7" s="113"/>
      <c r="C7" s="114"/>
      <c r="D7" s="115">
        <v>22107</v>
      </c>
      <c r="E7" s="116"/>
      <c r="F7" s="117">
        <v>41433</v>
      </c>
      <c r="G7" s="118"/>
      <c r="H7" s="119"/>
    </row>
    <row r="8" spans="1:8">
      <c r="A8" s="120"/>
      <c r="B8" s="121"/>
      <c r="C8" s="122"/>
      <c r="D8" s="123">
        <v>17142</v>
      </c>
      <c r="E8" s="124"/>
      <c r="F8" s="125">
        <v>22351</v>
      </c>
      <c r="G8" s="126"/>
      <c r="H8" s="127"/>
    </row>
    <row r="9" spans="1:8">
      <c r="A9" s="108" t="s">
        <v>508</v>
      </c>
      <c r="B9" s="113"/>
      <c r="C9" s="114"/>
      <c r="D9" s="115">
        <v>18054</v>
      </c>
      <c r="E9" s="116"/>
      <c r="F9" s="117">
        <v>43493</v>
      </c>
      <c r="G9" s="118"/>
      <c r="H9" s="119"/>
    </row>
    <row r="10" spans="1:8">
      <c r="A10" s="120"/>
      <c r="B10" s="121"/>
      <c r="C10" s="122"/>
      <c r="D10" s="123">
        <v>13537</v>
      </c>
      <c r="E10" s="124"/>
      <c r="F10" s="125">
        <v>23254</v>
      </c>
      <c r="G10" s="126"/>
      <c r="H10" s="127"/>
    </row>
    <row r="11" spans="1:8">
      <c r="A11" s="108" t="s">
        <v>509</v>
      </c>
      <c r="B11" s="113"/>
      <c r="C11" s="114"/>
      <c r="D11" s="115">
        <v>12286</v>
      </c>
      <c r="E11" s="116"/>
      <c r="F11" s="117">
        <v>50840</v>
      </c>
      <c r="G11" s="118"/>
      <c r="H11" s="119"/>
    </row>
    <row r="12" spans="1:8">
      <c r="A12" s="120"/>
      <c r="B12" s="121"/>
      <c r="C12" s="128"/>
      <c r="D12" s="123">
        <v>8815</v>
      </c>
      <c r="E12" s="124"/>
      <c r="F12" s="125">
        <v>25367</v>
      </c>
      <c r="G12" s="126"/>
      <c r="H12" s="127"/>
    </row>
    <row r="13" spans="1:8">
      <c r="A13" s="108"/>
      <c r="B13" s="113"/>
      <c r="C13" s="129"/>
      <c r="D13" s="130">
        <v>24758</v>
      </c>
      <c r="E13" s="131"/>
      <c r="F13" s="132">
        <v>41219</v>
      </c>
      <c r="G13" s="133"/>
      <c r="H13" s="119"/>
    </row>
    <row r="14" spans="1:8">
      <c r="A14" s="120"/>
      <c r="B14" s="121"/>
      <c r="C14" s="122"/>
      <c r="D14" s="123">
        <v>18131</v>
      </c>
      <c r="E14" s="124"/>
      <c r="F14" s="125">
        <v>22186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5.26</v>
      </c>
      <c r="C19" s="134">
        <f>ROUND(VALUE(SUBSTITUTE(実質収支比率等に係る経年分析!G$48,"▲","-")),2)</f>
        <v>5.31</v>
      </c>
      <c r="D19" s="134">
        <f>ROUND(VALUE(SUBSTITUTE(実質収支比率等に係る経年分析!H$48,"▲","-")),2)</f>
        <v>4.79</v>
      </c>
      <c r="E19" s="134">
        <f>ROUND(VALUE(SUBSTITUTE(実質収支比率等に係る経年分析!I$48,"▲","-")),2)</f>
        <v>4.58</v>
      </c>
      <c r="F19" s="134">
        <f>ROUND(VALUE(SUBSTITUTE(実質収支比率等に係る経年分析!J$48,"▲","-")),2)</f>
        <v>5.89</v>
      </c>
    </row>
    <row r="20" spans="1:11">
      <c r="A20" s="134" t="s">
        <v>42</v>
      </c>
      <c r="B20" s="134">
        <f>ROUND(VALUE(SUBSTITUTE(実質収支比率等に係る経年分析!F$47,"▲","-")),2)</f>
        <v>6.77</v>
      </c>
      <c r="C20" s="134">
        <f>ROUND(VALUE(SUBSTITUTE(実質収支比率等に係る経年分析!G$47,"▲","-")),2)</f>
        <v>5.72</v>
      </c>
      <c r="D20" s="134">
        <f>ROUND(VALUE(SUBSTITUTE(実質収支比率等に係る経年分析!H$47,"▲","-")),2)</f>
        <v>5.29</v>
      </c>
      <c r="E20" s="134">
        <f>ROUND(VALUE(SUBSTITUTE(実質収支比率等に係る経年分析!I$47,"▲","-")),2)</f>
        <v>3.41</v>
      </c>
      <c r="F20" s="134">
        <f>ROUND(VALUE(SUBSTITUTE(実質収支比率等に係る経年分析!J$47,"▲","-")),2)</f>
        <v>2.02</v>
      </c>
    </row>
    <row r="21" spans="1:11">
      <c r="A21" s="134" t="s">
        <v>43</v>
      </c>
      <c r="B21" s="134">
        <f>IF(ISNUMBER(VALUE(SUBSTITUTE(実質収支比率等に係る経年分析!F$49,"▲","-"))),ROUND(VALUE(SUBSTITUTE(実質収支比率等に係る経年分析!F$49,"▲","-")),2),NA())</f>
        <v>-2.0099999999999998</v>
      </c>
      <c r="C21" s="134">
        <f>IF(ISNUMBER(VALUE(SUBSTITUTE(実質収支比率等に係る経年分析!G$49,"▲","-"))),ROUND(VALUE(SUBSTITUTE(実質収支比率等に係る経年分析!G$49,"▲","-")),2),NA())</f>
        <v>-1.89</v>
      </c>
      <c r="D21" s="134">
        <f>IF(ISNUMBER(VALUE(SUBSTITUTE(実質収支比率等に係る経年分析!H$49,"▲","-"))),ROUND(VALUE(SUBSTITUTE(実質収支比率等に係る経年分析!H$49,"▲","-")),2),NA())</f>
        <v>-0.83</v>
      </c>
      <c r="E21" s="134">
        <f>IF(ISNUMBER(VALUE(SUBSTITUTE(実質収支比率等に係る経年分析!I$49,"▲","-"))),ROUND(VALUE(SUBSTITUTE(実質収支比率等に係る経年分析!I$49,"▲","-")),2),NA())</f>
        <v>-2.0099999999999998</v>
      </c>
      <c r="F21" s="134">
        <f>IF(ISNUMBER(VALUE(SUBSTITUTE(実質収支比率等に係る経年分析!J$49,"▲","-"))),ROUND(VALUE(SUBSTITUTE(実質収支比率等に係る経年分析!J$49,"▲","-")),2),NA())</f>
        <v>0.03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朝霞都市計画下水道事業特別会計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9.7200000000000006</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2326</v>
      </c>
      <c r="E42" s="136"/>
      <c r="F42" s="136"/>
      <c r="G42" s="136">
        <f>'実質公債費比率（分子）の構造'!L$52</f>
        <v>2557</v>
      </c>
      <c r="H42" s="136"/>
      <c r="I42" s="136"/>
      <c r="J42" s="136">
        <f>'実質公債費比率（分子）の構造'!M$52</f>
        <v>2722</v>
      </c>
      <c r="K42" s="136"/>
      <c r="L42" s="136"/>
      <c r="M42" s="136">
        <f>'実質公債費比率（分子）の構造'!N$52</f>
        <v>2657</v>
      </c>
      <c r="N42" s="136"/>
      <c r="O42" s="136"/>
      <c r="P42" s="136">
        <f>'実質公債費比率（分子）の構造'!O$52</f>
        <v>2754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41</v>
      </c>
      <c r="C44" s="136"/>
      <c r="D44" s="136"/>
      <c r="E44" s="136">
        <f>'実質公債費比率（分子）の構造'!L$50</f>
        <v>49</v>
      </c>
      <c r="F44" s="136"/>
      <c r="G44" s="136"/>
      <c r="H44" s="136">
        <f>'実質公債費比率（分子）の構造'!M$50</f>
        <v>100</v>
      </c>
      <c r="I44" s="136"/>
      <c r="J44" s="136"/>
      <c r="K44" s="136">
        <f>'実質公債費比率（分子）の構造'!N$50</f>
        <v>123</v>
      </c>
      <c r="L44" s="136"/>
      <c r="M44" s="136"/>
      <c r="N44" s="136">
        <f>'実質公債費比率（分子）の構造'!O$50</f>
        <v>107</v>
      </c>
      <c r="O44" s="136"/>
      <c r="P44" s="136"/>
    </row>
    <row r="45" spans="1:16">
      <c r="A45" s="136" t="s">
        <v>53</v>
      </c>
      <c r="B45" s="136">
        <f>'実質公債費比率（分子）の構造'!K$49</f>
        <v>18</v>
      </c>
      <c r="C45" s="136"/>
      <c r="D45" s="136"/>
      <c r="E45" s="136">
        <f>'実質公債費比率（分子）の構造'!L$49</f>
        <v>6</v>
      </c>
      <c r="F45" s="136"/>
      <c r="G45" s="136"/>
      <c r="H45" s="136">
        <f>'実質公債費比率（分子）の構造'!M$49</f>
        <v>6</v>
      </c>
      <c r="I45" s="136"/>
      <c r="J45" s="136"/>
      <c r="K45" s="136">
        <f>'実質公債費比率（分子）の構造'!N$49</f>
        <v>6</v>
      </c>
      <c r="L45" s="136"/>
      <c r="M45" s="136"/>
      <c r="N45" s="136">
        <f>'実質公債費比率（分子）の構造'!O$49</f>
        <v>6</v>
      </c>
      <c r="O45" s="136"/>
      <c r="P45" s="136"/>
    </row>
    <row r="46" spans="1:16">
      <c r="A46" s="136" t="s">
        <v>54</v>
      </c>
      <c r="B46" s="136">
        <f>'実質公債費比率（分子）の構造'!K$48</f>
        <v>333</v>
      </c>
      <c r="C46" s="136"/>
      <c r="D46" s="136"/>
      <c r="E46" s="136">
        <f>'実質公債費比率（分子）の構造'!L$48</f>
        <v>289</v>
      </c>
      <c r="F46" s="136"/>
      <c r="G46" s="136"/>
      <c r="H46" s="136">
        <f>'実質公債費比率（分子）の構造'!M$48</f>
        <v>312</v>
      </c>
      <c r="I46" s="136"/>
      <c r="J46" s="136"/>
      <c r="K46" s="136">
        <f>'実質公債費比率（分子）の構造'!N$48</f>
        <v>246</v>
      </c>
      <c r="L46" s="136"/>
      <c r="M46" s="136"/>
      <c r="N46" s="136">
        <f>'実質公債費比率（分子）の構造'!O$48</f>
        <v>200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2874</v>
      </c>
      <c r="C49" s="136"/>
      <c r="D49" s="136"/>
      <c r="E49" s="136">
        <f>'実質公債費比率（分子）の構造'!L$45</f>
        <v>2992</v>
      </c>
      <c r="F49" s="136"/>
      <c r="G49" s="136"/>
      <c r="H49" s="136">
        <f>'実質公債費比率（分子）の構造'!M$45</f>
        <v>3132</v>
      </c>
      <c r="I49" s="136"/>
      <c r="J49" s="136"/>
      <c r="K49" s="136">
        <f>'実質公債費比率（分子）の構造'!N$45</f>
        <v>3156</v>
      </c>
      <c r="L49" s="136"/>
      <c r="M49" s="136"/>
      <c r="N49" s="136">
        <f>'実質公債費比率（分子）の構造'!O$45</f>
        <v>3200</v>
      </c>
      <c r="O49" s="136"/>
      <c r="P49" s="136"/>
    </row>
    <row r="50" spans="1:16">
      <c r="A50" s="136" t="s">
        <v>58</v>
      </c>
      <c r="B50" s="136" t="e">
        <f>NA()</f>
        <v>#N/A</v>
      </c>
      <c r="C50" s="136">
        <f>IF(ISNUMBER('実質公債費比率（分子）の構造'!K$53),'実質公債費比率（分子）の構造'!K$53,NA())</f>
        <v>940</v>
      </c>
      <c r="D50" s="136" t="e">
        <f>NA()</f>
        <v>#N/A</v>
      </c>
      <c r="E50" s="136" t="e">
        <f>NA()</f>
        <v>#N/A</v>
      </c>
      <c r="F50" s="136">
        <f>IF(ISNUMBER('実質公債費比率（分子）の構造'!L$53),'実質公債費比率（分子）の構造'!L$53,NA())</f>
        <v>779</v>
      </c>
      <c r="G50" s="136" t="e">
        <f>NA()</f>
        <v>#N/A</v>
      </c>
      <c r="H50" s="136" t="e">
        <f>NA()</f>
        <v>#N/A</v>
      </c>
      <c r="I50" s="136">
        <f>IF(ISNUMBER('実質公債費比率（分子）の構造'!M$53),'実質公債費比率（分子）の構造'!M$53,NA())</f>
        <v>828</v>
      </c>
      <c r="J50" s="136" t="e">
        <f>NA()</f>
        <v>#N/A</v>
      </c>
      <c r="K50" s="136" t="e">
        <f>NA()</f>
        <v>#N/A</v>
      </c>
      <c r="L50" s="136">
        <f>IF(ISNUMBER('実質公債費比率（分子）の構造'!N$53),'実質公債費比率（分子）の構造'!N$53,NA())</f>
        <v>874</v>
      </c>
      <c r="M50" s="136" t="e">
        <f>NA()</f>
        <v>#N/A</v>
      </c>
      <c r="N50" s="136" t="e">
        <f>NA()</f>
        <v>#N/A</v>
      </c>
      <c r="O50" s="136">
        <f>IF(ISNUMBER('実質公債費比率（分子）の構造'!O$53),'実質公債費比率（分子）の構造'!O$53,NA())</f>
        <v>759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20170</v>
      </c>
      <c r="E56" s="135"/>
      <c r="F56" s="135"/>
      <c r="G56" s="135">
        <f>'将来負担比率（分子）の構造'!J$51</f>
        <v>20491</v>
      </c>
      <c r="H56" s="135"/>
      <c r="I56" s="135"/>
      <c r="J56" s="135">
        <f>'将来負担比率（分子）の構造'!K$51</f>
        <v>20415</v>
      </c>
      <c r="K56" s="135"/>
      <c r="L56" s="135"/>
      <c r="M56" s="135">
        <f>'将来負担比率（分子）の構造'!L$51</f>
        <v>20188</v>
      </c>
      <c r="N56" s="135"/>
      <c r="O56" s="135"/>
      <c r="P56" s="135">
        <f>'将来負担比率（分子）の構造'!M$51</f>
        <v>19934</v>
      </c>
    </row>
    <row r="57" spans="1:16">
      <c r="A57" s="135" t="s">
        <v>34</v>
      </c>
      <c r="B57" s="135"/>
      <c r="C57" s="135"/>
      <c r="D57" s="135">
        <f>'将来負担比率（分子）の構造'!I$50</f>
        <v>6090</v>
      </c>
      <c r="E57" s="135"/>
      <c r="F57" s="135"/>
      <c r="G57" s="135">
        <f>'将来負担比率（分子）の構造'!J$50</f>
        <v>5526</v>
      </c>
      <c r="H57" s="135"/>
      <c r="I57" s="135"/>
      <c r="J57" s="135">
        <f>'将来負担比率（分子）の構造'!K$50</f>
        <v>5159</v>
      </c>
      <c r="K57" s="135"/>
      <c r="L57" s="135"/>
      <c r="M57" s="135">
        <f>'将来負担比率（分子）の構造'!L$50</f>
        <v>5214</v>
      </c>
      <c r="N57" s="135"/>
      <c r="O57" s="135"/>
      <c r="P57" s="135">
        <f>'将来負担比率（分子）の構造'!M$50</f>
        <v>5262</v>
      </c>
    </row>
    <row r="58" spans="1:16">
      <c r="A58" s="135" t="s">
        <v>33</v>
      </c>
      <c r="B58" s="135"/>
      <c r="C58" s="135"/>
      <c r="D58" s="135">
        <f>'将来負担比率（分子）の構造'!I$49</f>
        <v>3399</v>
      </c>
      <c r="E58" s="135"/>
      <c r="F58" s="135"/>
      <c r="G58" s="135">
        <f>'将来負担比率（分子）の構造'!J$49</f>
        <v>2819</v>
      </c>
      <c r="H58" s="135"/>
      <c r="I58" s="135"/>
      <c r="J58" s="135">
        <f>'将来負担比率（分子）の構造'!K$49</f>
        <v>2076</v>
      </c>
      <c r="K58" s="135"/>
      <c r="L58" s="135"/>
      <c r="M58" s="135">
        <f>'将来負担比率（分子）の構造'!L$49</f>
        <v>1784</v>
      </c>
      <c r="N58" s="135"/>
      <c r="O58" s="135"/>
      <c r="P58" s="135">
        <f>'将来負担比率（分子）の構造'!M$49</f>
        <v>1393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v>
      </c>
      <c r="C61" s="135"/>
      <c r="D61" s="135"/>
      <c r="E61" s="135">
        <f>'将来負担比率（分子）の構造'!J$46</f>
        <v>10</v>
      </c>
      <c r="F61" s="135"/>
      <c r="G61" s="135"/>
      <c r="H61" s="135">
        <f>'将来負担比率（分子）の構造'!K$46</f>
        <v>7</v>
      </c>
      <c r="I61" s="135"/>
      <c r="J61" s="135"/>
      <c r="K61" s="135">
        <f>'将来負担比率（分子）の構造'!L$46</f>
        <v>11</v>
      </c>
      <c r="L61" s="135"/>
      <c r="M61" s="135"/>
      <c r="N61" s="135" t="str">
        <f>'将来負担比率（分子）の構造'!M$46</f>
        <v>-</v>
      </c>
      <c r="O61" s="135"/>
      <c r="P61" s="135"/>
    </row>
    <row r="62" spans="1:16">
      <c r="A62" s="135" t="s">
        <v>28</v>
      </c>
      <c r="B62" s="135">
        <f>'将来負担比率（分子）の構造'!I$45</f>
        <v>3288</v>
      </c>
      <c r="C62" s="135"/>
      <c r="D62" s="135"/>
      <c r="E62" s="135">
        <f>'将来負担比率（分子）の構造'!J$45</f>
        <v>3147</v>
      </c>
      <c r="F62" s="135"/>
      <c r="G62" s="135"/>
      <c r="H62" s="135">
        <f>'将来負担比率（分子）の構造'!K$45</f>
        <v>2881</v>
      </c>
      <c r="I62" s="135"/>
      <c r="J62" s="135"/>
      <c r="K62" s="135">
        <f>'将来負担比率（分子）の構造'!L$45</f>
        <v>2517</v>
      </c>
      <c r="L62" s="135"/>
      <c r="M62" s="135"/>
      <c r="N62" s="135">
        <f>'将来負担比率（分子）の構造'!M$45</f>
        <v>2201</v>
      </c>
      <c r="O62" s="135"/>
      <c r="P62" s="135"/>
    </row>
    <row r="63" spans="1:16">
      <c r="A63" s="135" t="s">
        <v>27</v>
      </c>
      <c r="B63" s="135">
        <f>'将来負担比率（分子）の構造'!I$44</f>
        <v>58</v>
      </c>
      <c r="C63" s="135"/>
      <c r="D63" s="135"/>
      <c r="E63" s="135">
        <f>'将来負担比率（分子）の構造'!J$44</f>
        <v>53</v>
      </c>
      <c r="F63" s="135"/>
      <c r="G63" s="135"/>
      <c r="H63" s="135">
        <f>'将来負担比率（分子）の構造'!K$44</f>
        <v>47</v>
      </c>
      <c r="I63" s="135"/>
      <c r="J63" s="135"/>
      <c r="K63" s="135">
        <f>'将来負担比率（分子）の構造'!L$44</f>
        <v>41</v>
      </c>
      <c r="L63" s="135"/>
      <c r="M63" s="135"/>
      <c r="N63" s="135">
        <f>'将来負担比率（分子）の構造'!M$44</f>
        <v>140</v>
      </c>
      <c r="O63" s="135"/>
      <c r="P63" s="135"/>
    </row>
    <row r="64" spans="1:16">
      <c r="A64" s="135" t="s">
        <v>26</v>
      </c>
      <c r="B64" s="135">
        <f>'将来負担比率（分子）の構造'!I$43</f>
        <v>2122</v>
      </c>
      <c r="C64" s="135"/>
      <c r="D64" s="135"/>
      <c r="E64" s="135">
        <f>'将来負担比率（分子）の構造'!J$43</f>
        <v>1779</v>
      </c>
      <c r="F64" s="135"/>
      <c r="G64" s="135"/>
      <c r="H64" s="135">
        <f>'将来負担比率（分子）の構造'!K$43</f>
        <v>1644</v>
      </c>
      <c r="I64" s="135"/>
      <c r="J64" s="135"/>
      <c r="K64" s="135">
        <f>'将来負担比率（分子）の構造'!L$43</f>
        <v>1484</v>
      </c>
      <c r="L64" s="135"/>
      <c r="M64" s="135"/>
      <c r="N64" s="135">
        <f>'将来負担比率（分子）の構造'!M$43</f>
        <v>1379</v>
      </c>
      <c r="O64" s="135"/>
      <c r="P64" s="135"/>
    </row>
    <row r="65" spans="1:16">
      <c r="A65" s="135" t="s">
        <v>25</v>
      </c>
      <c r="B65" s="135">
        <f>'将来負担比率（分子）の構造'!I$42</f>
        <v>1197</v>
      </c>
      <c r="C65" s="135"/>
      <c r="D65" s="135"/>
      <c r="E65" s="135">
        <f>'将来負担比率（分子）の構造'!J$42</f>
        <v>1181</v>
      </c>
      <c r="F65" s="135"/>
      <c r="G65" s="135"/>
      <c r="H65" s="135">
        <f>'将来負担比率（分子）の構造'!K$42</f>
        <v>1115</v>
      </c>
      <c r="I65" s="135"/>
      <c r="J65" s="135"/>
      <c r="K65" s="135">
        <f>'将来負担比率（分子）の構造'!L$42</f>
        <v>1048</v>
      </c>
      <c r="L65" s="135"/>
      <c r="M65" s="135"/>
      <c r="N65" s="135">
        <f>'将来負担比率（分子）の構造'!M$42</f>
        <v>980</v>
      </c>
      <c r="O65" s="135"/>
      <c r="P65" s="135"/>
    </row>
    <row r="66" spans="1:16">
      <c r="A66" s="135" t="s">
        <v>24</v>
      </c>
      <c r="B66" s="135">
        <f>'将来負担比率（分子）の構造'!I$41</f>
        <v>33583</v>
      </c>
      <c r="C66" s="135"/>
      <c r="D66" s="135"/>
      <c r="E66" s="135">
        <f>'将来負担比率（分子）の構造'!J$41</f>
        <v>33405</v>
      </c>
      <c r="F66" s="135"/>
      <c r="G66" s="135"/>
      <c r="H66" s="135">
        <f>'将来負担比率（分子）の構造'!K$41</f>
        <v>33027</v>
      </c>
      <c r="I66" s="135"/>
      <c r="J66" s="135"/>
      <c r="K66" s="135">
        <f>'将来負担比率（分子）の構造'!L$41</f>
        <v>32443</v>
      </c>
      <c r="L66" s="135"/>
      <c r="M66" s="135"/>
      <c r="N66" s="135">
        <f>'将来負担比率（分子）の構造'!M$41</f>
        <v>31442</v>
      </c>
      <c r="O66" s="135"/>
      <c r="P66" s="135"/>
    </row>
    <row r="67" spans="1:16">
      <c r="A67" s="135" t="s">
        <v>62</v>
      </c>
      <c r="B67" s="135" t="e">
        <f>NA()</f>
        <v>#N/A</v>
      </c>
      <c r="C67" s="135">
        <f>IF(ISNUMBER('将来負担比率（分子）の構造'!I$52), IF('将来負担比率（分子）の構造'!I$52 &lt; 0, 0, '将来負担比率（分子）の構造'!I$52), NA())</f>
        <v>10594</v>
      </c>
      <c r="D67" s="135" t="e">
        <f>NA()</f>
        <v>#N/A</v>
      </c>
      <c r="E67" s="135" t="e">
        <f>NA()</f>
        <v>#N/A</v>
      </c>
      <c r="F67" s="135">
        <f>IF(ISNUMBER('将来負担比率（分子）の構造'!J$52), IF('将来負担比率（分子）の構造'!J$52 &lt; 0, 0, '将来負担比率（分子）の構造'!J$52), NA())</f>
        <v>10739</v>
      </c>
      <c r="G67" s="135" t="e">
        <f>NA()</f>
        <v>#N/A</v>
      </c>
      <c r="H67" s="135" t="e">
        <f>NA()</f>
        <v>#N/A</v>
      </c>
      <c r="I67" s="135">
        <f>IF(ISNUMBER('将来負担比率（分子）の構造'!K$52), IF('将来負担比率（分子）の構造'!K$52 &lt; 0, 0, '将来負担比率（分子）の構造'!K$52), NA())</f>
        <v>11071</v>
      </c>
      <c r="J67" s="135" t="e">
        <f>NA()</f>
        <v>#N/A</v>
      </c>
      <c r="K67" s="135" t="e">
        <f>NA()</f>
        <v>#N/A</v>
      </c>
      <c r="L67" s="135">
        <f>IF(ISNUMBER('将来負担比率（分子）の構造'!L$52), IF('将来負担比率（分子）の構造'!L$52 &lt; 0, 0, '将来負担比率（分子）の構造'!L$52), NA())</f>
        <v>10357</v>
      </c>
      <c r="M67" s="135" t="e">
        <f>NA()</f>
        <v>#N/A</v>
      </c>
      <c r="N67" s="135" t="e">
        <f>NA()</f>
        <v>#N/A</v>
      </c>
      <c r="O67" s="135">
        <f>IF(ISNUMBER('将来負担比率（分子）の構造'!M$52), IF('将来負担比率（分子）の構造'!M$52 &lt; 0, 0, '将来負担比率（分子）の構造'!M$52), NA())</f>
        <v>9553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20532649</v>
      </c>
      <c r="S5" s="637"/>
      <c r="T5" s="637"/>
      <c r="U5" s="637"/>
      <c r="V5" s="637"/>
      <c r="W5" s="637"/>
      <c r="X5" s="637"/>
      <c r="Y5" s="684"/>
      <c r="Z5" s="697">
        <v>55.5</v>
      </c>
      <c r="AA5" s="697"/>
      <c r="AB5" s="697"/>
      <c r="AC5" s="697"/>
      <c r="AD5" s="698">
        <v>19328201</v>
      </c>
      <c r="AE5" s="698"/>
      <c r="AF5" s="698"/>
      <c r="AG5" s="698"/>
      <c r="AH5" s="698"/>
      <c r="AI5" s="698"/>
      <c r="AJ5" s="698"/>
      <c r="AK5" s="698"/>
      <c r="AL5" s="685">
        <v>88.9</v>
      </c>
      <c r="AM5" s="654"/>
      <c r="AN5" s="654"/>
      <c r="AO5" s="686"/>
      <c r="AP5" s="673" t="s">
        <v>206</v>
      </c>
      <c r="AQ5" s="674"/>
      <c r="AR5" s="674"/>
      <c r="AS5" s="674"/>
      <c r="AT5" s="674"/>
      <c r="AU5" s="674"/>
      <c r="AV5" s="674"/>
      <c r="AW5" s="674"/>
      <c r="AX5" s="674"/>
      <c r="AY5" s="674"/>
      <c r="AZ5" s="674"/>
      <c r="BA5" s="674"/>
      <c r="BB5" s="674"/>
      <c r="BC5" s="674"/>
      <c r="BD5" s="674"/>
      <c r="BE5" s="674"/>
      <c r="BF5" s="675"/>
      <c r="BG5" s="586">
        <v>19328201</v>
      </c>
      <c r="BH5" s="587"/>
      <c r="BI5" s="587"/>
      <c r="BJ5" s="587"/>
      <c r="BK5" s="587"/>
      <c r="BL5" s="587"/>
      <c r="BM5" s="587"/>
      <c r="BN5" s="588"/>
      <c r="BO5" s="639">
        <v>94.1</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210324</v>
      </c>
      <c r="S6" s="587"/>
      <c r="T6" s="587"/>
      <c r="U6" s="587"/>
      <c r="V6" s="587"/>
      <c r="W6" s="587"/>
      <c r="X6" s="587"/>
      <c r="Y6" s="588"/>
      <c r="Z6" s="639">
        <v>0.6</v>
      </c>
      <c r="AA6" s="639"/>
      <c r="AB6" s="639"/>
      <c r="AC6" s="639"/>
      <c r="AD6" s="640">
        <v>210324</v>
      </c>
      <c r="AE6" s="640"/>
      <c r="AF6" s="640"/>
      <c r="AG6" s="640"/>
      <c r="AH6" s="640"/>
      <c r="AI6" s="640"/>
      <c r="AJ6" s="640"/>
      <c r="AK6" s="640"/>
      <c r="AL6" s="609">
        <v>1</v>
      </c>
      <c r="AM6" s="641"/>
      <c r="AN6" s="641"/>
      <c r="AO6" s="642"/>
      <c r="AP6" s="583" t="s">
        <v>212</v>
      </c>
      <c r="AQ6" s="584"/>
      <c r="AR6" s="584"/>
      <c r="AS6" s="584"/>
      <c r="AT6" s="584"/>
      <c r="AU6" s="584"/>
      <c r="AV6" s="584"/>
      <c r="AW6" s="584"/>
      <c r="AX6" s="584"/>
      <c r="AY6" s="584"/>
      <c r="AZ6" s="584"/>
      <c r="BA6" s="584"/>
      <c r="BB6" s="584"/>
      <c r="BC6" s="584"/>
      <c r="BD6" s="584"/>
      <c r="BE6" s="584"/>
      <c r="BF6" s="585"/>
      <c r="BG6" s="586">
        <v>19328201</v>
      </c>
      <c r="BH6" s="587"/>
      <c r="BI6" s="587"/>
      <c r="BJ6" s="587"/>
      <c r="BK6" s="587"/>
      <c r="BL6" s="587"/>
      <c r="BM6" s="587"/>
      <c r="BN6" s="588"/>
      <c r="BO6" s="639">
        <v>94.1</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291852</v>
      </c>
      <c r="CS6" s="587"/>
      <c r="CT6" s="587"/>
      <c r="CU6" s="587"/>
      <c r="CV6" s="587"/>
      <c r="CW6" s="587"/>
      <c r="CX6" s="587"/>
      <c r="CY6" s="588"/>
      <c r="CZ6" s="639">
        <v>0.8</v>
      </c>
      <c r="DA6" s="639"/>
      <c r="DB6" s="639"/>
      <c r="DC6" s="639"/>
      <c r="DD6" s="592">
        <v>1596</v>
      </c>
      <c r="DE6" s="587"/>
      <c r="DF6" s="587"/>
      <c r="DG6" s="587"/>
      <c r="DH6" s="587"/>
      <c r="DI6" s="587"/>
      <c r="DJ6" s="587"/>
      <c r="DK6" s="587"/>
      <c r="DL6" s="587"/>
      <c r="DM6" s="587"/>
      <c r="DN6" s="587"/>
      <c r="DO6" s="587"/>
      <c r="DP6" s="588"/>
      <c r="DQ6" s="592">
        <v>291852</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41231</v>
      </c>
      <c r="S7" s="587"/>
      <c r="T7" s="587"/>
      <c r="U7" s="587"/>
      <c r="V7" s="587"/>
      <c r="W7" s="587"/>
      <c r="X7" s="587"/>
      <c r="Y7" s="588"/>
      <c r="Z7" s="639">
        <v>0.1</v>
      </c>
      <c r="AA7" s="639"/>
      <c r="AB7" s="639"/>
      <c r="AC7" s="639"/>
      <c r="AD7" s="640">
        <v>41231</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9958169</v>
      </c>
      <c r="BH7" s="587"/>
      <c r="BI7" s="587"/>
      <c r="BJ7" s="587"/>
      <c r="BK7" s="587"/>
      <c r="BL7" s="587"/>
      <c r="BM7" s="587"/>
      <c r="BN7" s="588"/>
      <c r="BO7" s="639">
        <v>48.5</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4496399</v>
      </c>
      <c r="CS7" s="587"/>
      <c r="CT7" s="587"/>
      <c r="CU7" s="587"/>
      <c r="CV7" s="587"/>
      <c r="CW7" s="587"/>
      <c r="CX7" s="587"/>
      <c r="CY7" s="588"/>
      <c r="CZ7" s="639">
        <v>12.6</v>
      </c>
      <c r="DA7" s="639"/>
      <c r="DB7" s="639"/>
      <c r="DC7" s="639"/>
      <c r="DD7" s="592">
        <v>49502</v>
      </c>
      <c r="DE7" s="587"/>
      <c r="DF7" s="587"/>
      <c r="DG7" s="587"/>
      <c r="DH7" s="587"/>
      <c r="DI7" s="587"/>
      <c r="DJ7" s="587"/>
      <c r="DK7" s="587"/>
      <c r="DL7" s="587"/>
      <c r="DM7" s="587"/>
      <c r="DN7" s="587"/>
      <c r="DO7" s="587"/>
      <c r="DP7" s="588"/>
      <c r="DQ7" s="592">
        <v>3836335</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87513</v>
      </c>
      <c r="S8" s="587"/>
      <c r="T8" s="587"/>
      <c r="U8" s="587"/>
      <c r="V8" s="587"/>
      <c r="W8" s="587"/>
      <c r="X8" s="587"/>
      <c r="Y8" s="588"/>
      <c r="Z8" s="639">
        <v>0.2</v>
      </c>
      <c r="AA8" s="639"/>
      <c r="AB8" s="639"/>
      <c r="AC8" s="639"/>
      <c r="AD8" s="640">
        <v>87513</v>
      </c>
      <c r="AE8" s="640"/>
      <c r="AF8" s="640"/>
      <c r="AG8" s="640"/>
      <c r="AH8" s="640"/>
      <c r="AI8" s="640"/>
      <c r="AJ8" s="640"/>
      <c r="AK8" s="640"/>
      <c r="AL8" s="609">
        <v>0.4</v>
      </c>
      <c r="AM8" s="641"/>
      <c r="AN8" s="641"/>
      <c r="AO8" s="642"/>
      <c r="AP8" s="583" t="s">
        <v>218</v>
      </c>
      <c r="AQ8" s="584"/>
      <c r="AR8" s="584"/>
      <c r="AS8" s="584"/>
      <c r="AT8" s="584"/>
      <c r="AU8" s="584"/>
      <c r="AV8" s="584"/>
      <c r="AW8" s="584"/>
      <c r="AX8" s="584"/>
      <c r="AY8" s="584"/>
      <c r="AZ8" s="584"/>
      <c r="BA8" s="584"/>
      <c r="BB8" s="584"/>
      <c r="BC8" s="584"/>
      <c r="BD8" s="584"/>
      <c r="BE8" s="584"/>
      <c r="BF8" s="585"/>
      <c r="BG8" s="586">
        <v>196907</v>
      </c>
      <c r="BH8" s="587"/>
      <c r="BI8" s="587"/>
      <c r="BJ8" s="587"/>
      <c r="BK8" s="587"/>
      <c r="BL8" s="587"/>
      <c r="BM8" s="587"/>
      <c r="BN8" s="588"/>
      <c r="BO8" s="639">
        <v>1</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17085463</v>
      </c>
      <c r="CS8" s="587"/>
      <c r="CT8" s="587"/>
      <c r="CU8" s="587"/>
      <c r="CV8" s="587"/>
      <c r="CW8" s="587"/>
      <c r="CX8" s="587"/>
      <c r="CY8" s="588"/>
      <c r="CZ8" s="639">
        <v>48.1</v>
      </c>
      <c r="DA8" s="639"/>
      <c r="DB8" s="639"/>
      <c r="DC8" s="639"/>
      <c r="DD8" s="592">
        <v>548481</v>
      </c>
      <c r="DE8" s="587"/>
      <c r="DF8" s="587"/>
      <c r="DG8" s="587"/>
      <c r="DH8" s="587"/>
      <c r="DI8" s="587"/>
      <c r="DJ8" s="587"/>
      <c r="DK8" s="587"/>
      <c r="DL8" s="587"/>
      <c r="DM8" s="587"/>
      <c r="DN8" s="587"/>
      <c r="DO8" s="587"/>
      <c r="DP8" s="588"/>
      <c r="DQ8" s="592">
        <v>9275106</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143940</v>
      </c>
      <c r="S9" s="587"/>
      <c r="T9" s="587"/>
      <c r="U9" s="587"/>
      <c r="V9" s="587"/>
      <c r="W9" s="587"/>
      <c r="X9" s="587"/>
      <c r="Y9" s="588"/>
      <c r="Z9" s="639">
        <v>0.4</v>
      </c>
      <c r="AA9" s="639"/>
      <c r="AB9" s="639"/>
      <c r="AC9" s="639"/>
      <c r="AD9" s="640">
        <v>143940</v>
      </c>
      <c r="AE9" s="640"/>
      <c r="AF9" s="640"/>
      <c r="AG9" s="640"/>
      <c r="AH9" s="640"/>
      <c r="AI9" s="640"/>
      <c r="AJ9" s="640"/>
      <c r="AK9" s="640"/>
      <c r="AL9" s="609">
        <v>0.7</v>
      </c>
      <c r="AM9" s="641"/>
      <c r="AN9" s="641"/>
      <c r="AO9" s="642"/>
      <c r="AP9" s="583" t="s">
        <v>221</v>
      </c>
      <c r="AQ9" s="584"/>
      <c r="AR9" s="584"/>
      <c r="AS9" s="584"/>
      <c r="AT9" s="584"/>
      <c r="AU9" s="584"/>
      <c r="AV9" s="584"/>
      <c r="AW9" s="584"/>
      <c r="AX9" s="584"/>
      <c r="AY9" s="584"/>
      <c r="AZ9" s="584"/>
      <c r="BA9" s="584"/>
      <c r="BB9" s="584"/>
      <c r="BC9" s="584"/>
      <c r="BD9" s="584"/>
      <c r="BE9" s="584"/>
      <c r="BF9" s="585"/>
      <c r="BG9" s="586">
        <v>8913276</v>
      </c>
      <c r="BH9" s="587"/>
      <c r="BI9" s="587"/>
      <c r="BJ9" s="587"/>
      <c r="BK9" s="587"/>
      <c r="BL9" s="587"/>
      <c r="BM9" s="587"/>
      <c r="BN9" s="588"/>
      <c r="BO9" s="639">
        <v>43.4</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2688209</v>
      </c>
      <c r="CS9" s="587"/>
      <c r="CT9" s="587"/>
      <c r="CU9" s="587"/>
      <c r="CV9" s="587"/>
      <c r="CW9" s="587"/>
      <c r="CX9" s="587"/>
      <c r="CY9" s="588"/>
      <c r="CZ9" s="639">
        <v>7.6</v>
      </c>
      <c r="DA9" s="639"/>
      <c r="DB9" s="639"/>
      <c r="DC9" s="639"/>
      <c r="DD9" s="592">
        <v>128427</v>
      </c>
      <c r="DE9" s="587"/>
      <c r="DF9" s="587"/>
      <c r="DG9" s="587"/>
      <c r="DH9" s="587"/>
      <c r="DI9" s="587"/>
      <c r="DJ9" s="587"/>
      <c r="DK9" s="587"/>
      <c r="DL9" s="587"/>
      <c r="DM9" s="587"/>
      <c r="DN9" s="587"/>
      <c r="DO9" s="587"/>
      <c r="DP9" s="588"/>
      <c r="DQ9" s="592">
        <v>2379303</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1004928</v>
      </c>
      <c r="S10" s="587"/>
      <c r="T10" s="587"/>
      <c r="U10" s="587"/>
      <c r="V10" s="587"/>
      <c r="W10" s="587"/>
      <c r="X10" s="587"/>
      <c r="Y10" s="588"/>
      <c r="Z10" s="639">
        <v>2.7</v>
      </c>
      <c r="AA10" s="639"/>
      <c r="AB10" s="639"/>
      <c r="AC10" s="639"/>
      <c r="AD10" s="640">
        <v>1004928</v>
      </c>
      <c r="AE10" s="640"/>
      <c r="AF10" s="640"/>
      <c r="AG10" s="640"/>
      <c r="AH10" s="640"/>
      <c r="AI10" s="640"/>
      <c r="AJ10" s="640"/>
      <c r="AK10" s="640"/>
      <c r="AL10" s="609">
        <v>4.5999999999999996</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294173</v>
      </c>
      <c r="BH10" s="587"/>
      <c r="BI10" s="587"/>
      <c r="BJ10" s="587"/>
      <c r="BK10" s="587"/>
      <c r="BL10" s="587"/>
      <c r="BM10" s="587"/>
      <c r="BN10" s="588"/>
      <c r="BO10" s="639">
        <v>1.4</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43597</v>
      </c>
      <c r="CS10" s="587"/>
      <c r="CT10" s="587"/>
      <c r="CU10" s="587"/>
      <c r="CV10" s="587"/>
      <c r="CW10" s="587"/>
      <c r="CX10" s="587"/>
      <c r="CY10" s="588"/>
      <c r="CZ10" s="639">
        <v>0.1</v>
      </c>
      <c r="DA10" s="639"/>
      <c r="DB10" s="639"/>
      <c r="DC10" s="639"/>
      <c r="DD10" s="592" t="s">
        <v>110</v>
      </c>
      <c r="DE10" s="587"/>
      <c r="DF10" s="587"/>
      <c r="DG10" s="587"/>
      <c r="DH10" s="587"/>
      <c r="DI10" s="587"/>
      <c r="DJ10" s="587"/>
      <c r="DK10" s="587"/>
      <c r="DL10" s="587"/>
      <c r="DM10" s="587"/>
      <c r="DN10" s="587"/>
      <c r="DO10" s="587"/>
      <c r="DP10" s="588"/>
      <c r="DQ10" s="592">
        <v>15638</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13885</v>
      </c>
      <c r="S11" s="587"/>
      <c r="T11" s="587"/>
      <c r="U11" s="587"/>
      <c r="V11" s="587"/>
      <c r="W11" s="587"/>
      <c r="X11" s="587"/>
      <c r="Y11" s="588"/>
      <c r="Z11" s="639">
        <v>0</v>
      </c>
      <c r="AA11" s="639"/>
      <c r="AB11" s="639"/>
      <c r="AC11" s="639"/>
      <c r="AD11" s="640">
        <v>13885</v>
      </c>
      <c r="AE11" s="640"/>
      <c r="AF11" s="640"/>
      <c r="AG11" s="640"/>
      <c r="AH11" s="640"/>
      <c r="AI11" s="640"/>
      <c r="AJ11" s="640"/>
      <c r="AK11" s="640"/>
      <c r="AL11" s="609">
        <v>0.1</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553813</v>
      </c>
      <c r="BH11" s="587"/>
      <c r="BI11" s="587"/>
      <c r="BJ11" s="587"/>
      <c r="BK11" s="587"/>
      <c r="BL11" s="587"/>
      <c r="BM11" s="587"/>
      <c r="BN11" s="588"/>
      <c r="BO11" s="639">
        <v>2.7</v>
      </c>
      <c r="BP11" s="639"/>
      <c r="BQ11" s="639"/>
      <c r="BR11" s="639"/>
      <c r="BS11" s="592" t="s">
        <v>110</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74672</v>
      </c>
      <c r="CS11" s="587"/>
      <c r="CT11" s="587"/>
      <c r="CU11" s="587"/>
      <c r="CV11" s="587"/>
      <c r="CW11" s="587"/>
      <c r="CX11" s="587"/>
      <c r="CY11" s="588"/>
      <c r="CZ11" s="639">
        <v>0.2</v>
      </c>
      <c r="DA11" s="639"/>
      <c r="DB11" s="639"/>
      <c r="DC11" s="639"/>
      <c r="DD11" s="592">
        <v>4363</v>
      </c>
      <c r="DE11" s="587"/>
      <c r="DF11" s="587"/>
      <c r="DG11" s="587"/>
      <c r="DH11" s="587"/>
      <c r="DI11" s="587"/>
      <c r="DJ11" s="587"/>
      <c r="DK11" s="587"/>
      <c r="DL11" s="587"/>
      <c r="DM11" s="587"/>
      <c r="DN11" s="587"/>
      <c r="DO11" s="587"/>
      <c r="DP11" s="588"/>
      <c r="DQ11" s="592">
        <v>69303</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8410542</v>
      </c>
      <c r="BH12" s="587"/>
      <c r="BI12" s="587"/>
      <c r="BJ12" s="587"/>
      <c r="BK12" s="587"/>
      <c r="BL12" s="587"/>
      <c r="BM12" s="587"/>
      <c r="BN12" s="588"/>
      <c r="BO12" s="639">
        <v>41</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267634</v>
      </c>
      <c r="CS12" s="587"/>
      <c r="CT12" s="587"/>
      <c r="CU12" s="587"/>
      <c r="CV12" s="587"/>
      <c r="CW12" s="587"/>
      <c r="CX12" s="587"/>
      <c r="CY12" s="588"/>
      <c r="CZ12" s="639">
        <v>0.8</v>
      </c>
      <c r="DA12" s="639"/>
      <c r="DB12" s="639"/>
      <c r="DC12" s="639"/>
      <c r="DD12" s="592">
        <v>5279</v>
      </c>
      <c r="DE12" s="587"/>
      <c r="DF12" s="587"/>
      <c r="DG12" s="587"/>
      <c r="DH12" s="587"/>
      <c r="DI12" s="587"/>
      <c r="DJ12" s="587"/>
      <c r="DK12" s="587"/>
      <c r="DL12" s="587"/>
      <c r="DM12" s="587"/>
      <c r="DN12" s="587"/>
      <c r="DO12" s="587"/>
      <c r="DP12" s="588"/>
      <c r="DQ12" s="592">
        <v>162241</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83001</v>
      </c>
      <c r="S13" s="587"/>
      <c r="T13" s="587"/>
      <c r="U13" s="587"/>
      <c r="V13" s="587"/>
      <c r="W13" s="587"/>
      <c r="X13" s="587"/>
      <c r="Y13" s="588"/>
      <c r="Z13" s="639">
        <v>0.2</v>
      </c>
      <c r="AA13" s="639"/>
      <c r="AB13" s="639"/>
      <c r="AC13" s="639"/>
      <c r="AD13" s="640">
        <v>83001</v>
      </c>
      <c r="AE13" s="640"/>
      <c r="AF13" s="640"/>
      <c r="AG13" s="640"/>
      <c r="AH13" s="640"/>
      <c r="AI13" s="640"/>
      <c r="AJ13" s="640"/>
      <c r="AK13" s="640"/>
      <c r="AL13" s="609">
        <v>0.4</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8011734</v>
      </c>
      <c r="BH13" s="587"/>
      <c r="BI13" s="587"/>
      <c r="BJ13" s="587"/>
      <c r="BK13" s="587"/>
      <c r="BL13" s="587"/>
      <c r="BM13" s="587"/>
      <c r="BN13" s="588"/>
      <c r="BO13" s="639">
        <v>39</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1936574</v>
      </c>
      <c r="CS13" s="587"/>
      <c r="CT13" s="587"/>
      <c r="CU13" s="587"/>
      <c r="CV13" s="587"/>
      <c r="CW13" s="587"/>
      <c r="CX13" s="587"/>
      <c r="CY13" s="588"/>
      <c r="CZ13" s="639">
        <v>5.4</v>
      </c>
      <c r="DA13" s="639"/>
      <c r="DB13" s="639"/>
      <c r="DC13" s="639"/>
      <c r="DD13" s="592">
        <v>451229</v>
      </c>
      <c r="DE13" s="587"/>
      <c r="DF13" s="587"/>
      <c r="DG13" s="587"/>
      <c r="DH13" s="587"/>
      <c r="DI13" s="587"/>
      <c r="DJ13" s="587"/>
      <c r="DK13" s="587"/>
      <c r="DL13" s="587"/>
      <c r="DM13" s="587"/>
      <c r="DN13" s="587"/>
      <c r="DO13" s="587"/>
      <c r="DP13" s="588"/>
      <c r="DQ13" s="592">
        <v>1544391</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86442</v>
      </c>
      <c r="BH14" s="587"/>
      <c r="BI14" s="587"/>
      <c r="BJ14" s="587"/>
      <c r="BK14" s="587"/>
      <c r="BL14" s="587"/>
      <c r="BM14" s="587"/>
      <c r="BN14" s="588"/>
      <c r="BO14" s="639">
        <v>0.4</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1266693</v>
      </c>
      <c r="CS14" s="587"/>
      <c r="CT14" s="587"/>
      <c r="CU14" s="587"/>
      <c r="CV14" s="587"/>
      <c r="CW14" s="587"/>
      <c r="CX14" s="587"/>
      <c r="CY14" s="588"/>
      <c r="CZ14" s="639">
        <v>3.6</v>
      </c>
      <c r="DA14" s="639"/>
      <c r="DB14" s="639"/>
      <c r="DC14" s="639"/>
      <c r="DD14" s="592">
        <v>8867</v>
      </c>
      <c r="DE14" s="587"/>
      <c r="DF14" s="587"/>
      <c r="DG14" s="587"/>
      <c r="DH14" s="587"/>
      <c r="DI14" s="587"/>
      <c r="DJ14" s="587"/>
      <c r="DK14" s="587"/>
      <c r="DL14" s="587"/>
      <c r="DM14" s="587"/>
      <c r="DN14" s="587"/>
      <c r="DO14" s="587"/>
      <c r="DP14" s="588"/>
      <c r="DQ14" s="592">
        <v>1266693</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123587</v>
      </c>
      <c r="S15" s="587"/>
      <c r="T15" s="587"/>
      <c r="U15" s="587"/>
      <c r="V15" s="587"/>
      <c r="W15" s="587"/>
      <c r="X15" s="587"/>
      <c r="Y15" s="588"/>
      <c r="Z15" s="639">
        <v>0.3</v>
      </c>
      <c r="AA15" s="639"/>
      <c r="AB15" s="639"/>
      <c r="AC15" s="639"/>
      <c r="AD15" s="640">
        <v>123587</v>
      </c>
      <c r="AE15" s="640"/>
      <c r="AF15" s="640"/>
      <c r="AG15" s="640"/>
      <c r="AH15" s="640"/>
      <c r="AI15" s="640"/>
      <c r="AJ15" s="640"/>
      <c r="AK15" s="640"/>
      <c r="AL15" s="609">
        <v>0.6</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873048</v>
      </c>
      <c r="BH15" s="587"/>
      <c r="BI15" s="587"/>
      <c r="BJ15" s="587"/>
      <c r="BK15" s="587"/>
      <c r="BL15" s="587"/>
      <c r="BM15" s="587"/>
      <c r="BN15" s="588"/>
      <c r="BO15" s="639">
        <v>4.3</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4201949</v>
      </c>
      <c r="CS15" s="587"/>
      <c r="CT15" s="587"/>
      <c r="CU15" s="587"/>
      <c r="CV15" s="587"/>
      <c r="CW15" s="587"/>
      <c r="CX15" s="587"/>
      <c r="CY15" s="588"/>
      <c r="CZ15" s="639">
        <v>11.8</v>
      </c>
      <c r="DA15" s="639"/>
      <c r="DB15" s="639"/>
      <c r="DC15" s="639"/>
      <c r="DD15" s="592">
        <v>429526</v>
      </c>
      <c r="DE15" s="587"/>
      <c r="DF15" s="587"/>
      <c r="DG15" s="587"/>
      <c r="DH15" s="587"/>
      <c r="DI15" s="587"/>
      <c r="DJ15" s="587"/>
      <c r="DK15" s="587"/>
      <c r="DL15" s="587"/>
      <c r="DM15" s="587"/>
      <c r="DN15" s="587"/>
      <c r="DO15" s="587"/>
      <c r="DP15" s="588"/>
      <c r="DQ15" s="592">
        <v>3362641</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584041</v>
      </c>
      <c r="S16" s="587"/>
      <c r="T16" s="587"/>
      <c r="U16" s="587"/>
      <c r="V16" s="587"/>
      <c r="W16" s="587"/>
      <c r="X16" s="587"/>
      <c r="Y16" s="588"/>
      <c r="Z16" s="639">
        <v>1.6</v>
      </c>
      <c r="AA16" s="639"/>
      <c r="AB16" s="639"/>
      <c r="AC16" s="639"/>
      <c r="AD16" s="640">
        <v>428725</v>
      </c>
      <c r="AE16" s="640"/>
      <c r="AF16" s="640"/>
      <c r="AG16" s="640"/>
      <c r="AH16" s="640"/>
      <c r="AI16" s="640"/>
      <c r="AJ16" s="640"/>
      <c r="AK16" s="640"/>
      <c r="AL16" s="609">
        <v>2</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110</v>
      </c>
      <c r="CS16" s="587"/>
      <c r="CT16" s="587"/>
      <c r="CU16" s="587"/>
      <c r="CV16" s="587"/>
      <c r="CW16" s="587"/>
      <c r="CX16" s="587"/>
      <c r="CY16" s="588"/>
      <c r="CZ16" s="639" t="s">
        <v>110</v>
      </c>
      <c r="DA16" s="639"/>
      <c r="DB16" s="639"/>
      <c r="DC16" s="639"/>
      <c r="DD16" s="592" t="s">
        <v>110</v>
      </c>
      <c r="DE16" s="587"/>
      <c r="DF16" s="587"/>
      <c r="DG16" s="587"/>
      <c r="DH16" s="587"/>
      <c r="DI16" s="587"/>
      <c r="DJ16" s="587"/>
      <c r="DK16" s="587"/>
      <c r="DL16" s="587"/>
      <c r="DM16" s="587"/>
      <c r="DN16" s="587"/>
      <c r="DO16" s="587"/>
      <c r="DP16" s="588"/>
      <c r="DQ16" s="592" t="s">
        <v>110</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428725</v>
      </c>
      <c r="S17" s="587"/>
      <c r="T17" s="587"/>
      <c r="U17" s="587"/>
      <c r="V17" s="587"/>
      <c r="W17" s="587"/>
      <c r="X17" s="587"/>
      <c r="Y17" s="588"/>
      <c r="Z17" s="639">
        <v>1.2</v>
      </c>
      <c r="AA17" s="639"/>
      <c r="AB17" s="639"/>
      <c r="AC17" s="639"/>
      <c r="AD17" s="640">
        <v>428725</v>
      </c>
      <c r="AE17" s="640"/>
      <c r="AF17" s="640"/>
      <c r="AG17" s="640"/>
      <c r="AH17" s="640"/>
      <c r="AI17" s="640"/>
      <c r="AJ17" s="640"/>
      <c r="AK17" s="640"/>
      <c r="AL17" s="609">
        <v>2</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3195235</v>
      </c>
      <c r="CS17" s="587"/>
      <c r="CT17" s="587"/>
      <c r="CU17" s="587"/>
      <c r="CV17" s="587"/>
      <c r="CW17" s="587"/>
      <c r="CX17" s="587"/>
      <c r="CY17" s="588"/>
      <c r="CZ17" s="639">
        <v>9</v>
      </c>
      <c r="DA17" s="639"/>
      <c r="DB17" s="639"/>
      <c r="DC17" s="639"/>
      <c r="DD17" s="592" t="s">
        <v>110</v>
      </c>
      <c r="DE17" s="587"/>
      <c r="DF17" s="587"/>
      <c r="DG17" s="587"/>
      <c r="DH17" s="587"/>
      <c r="DI17" s="587"/>
      <c r="DJ17" s="587"/>
      <c r="DK17" s="587"/>
      <c r="DL17" s="587"/>
      <c r="DM17" s="587"/>
      <c r="DN17" s="587"/>
      <c r="DO17" s="587"/>
      <c r="DP17" s="588"/>
      <c r="DQ17" s="592">
        <v>3164506</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155291</v>
      </c>
      <c r="S18" s="587"/>
      <c r="T18" s="587"/>
      <c r="U18" s="587"/>
      <c r="V18" s="587"/>
      <c r="W18" s="587"/>
      <c r="X18" s="587"/>
      <c r="Y18" s="588"/>
      <c r="Z18" s="639">
        <v>0.4</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25</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1204448</v>
      </c>
      <c r="BH19" s="587"/>
      <c r="BI19" s="587"/>
      <c r="BJ19" s="587"/>
      <c r="BK19" s="587"/>
      <c r="BL19" s="587"/>
      <c r="BM19" s="587"/>
      <c r="BN19" s="588"/>
      <c r="BO19" s="639">
        <v>5.9</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22825099</v>
      </c>
      <c r="S20" s="587"/>
      <c r="T20" s="587"/>
      <c r="U20" s="587"/>
      <c r="V20" s="587"/>
      <c r="W20" s="587"/>
      <c r="X20" s="587"/>
      <c r="Y20" s="588"/>
      <c r="Z20" s="639">
        <v>61.7</v>
      </c>
      <c r="AA20" s="639"/>
      <c r="AB20" s="639"/>
      <c r="AC20" s="639"/>
      <c r="AD20" s="640">
        <v>21465335</v>
      </c>
      <c r="AE20" s="640"/>
      <c r="AF20" s="640"/>
      <c r="AG20" s="640"/>
      <c r="AH20" s="640"/>
      <c r="AI20" s="640"/>
      <c r="AJ20" s="640"/>
      <c r="AK20" s="640"/>
      <c r="AL20" s="609">
        <v>98.7</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1204448</v>
      </c>
      <c r="BH20" s="587"/>
      <c r="BI20" s="587"/>
      <c r="BJ20" s="587"/>
      <c r="BK20" s="587"/>
      <c r="BL20" s="587"/>
      <c r="BM20" s="587"/>
      <c r="BN20" s="588"/>
      <c r="BO20" s="639">
        <v>5.9</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35548277</v>
      </c>
      <c r="CS20" s="587"/>
      <c r="CT20" s="587"/>
      <c r="CU20" s="587"/>
      <c r="CV20" s="587"/>
      <c r="CW20" s="587"/>
      <c r="CX20" s="587"/>
      <c r="CY20" s="588"/>
      <c r="CZ20" s="639">
        <v>100</v>
      </c>
      <c r="DA20" s="639"/>
      <c r="DB20" s="639"/>
      <c r="DC20" s="639"/>
      <c r="DD20" s="592">
        <v>1627270</v>
      </c>
      <c r="DE20" s="587"/>
      <c r="DF20" s="587"/>
      <c r="DG20" s="587"/>
      <c r="DH20" s="587"/>
      <c r="DI20" s="587"/>
      <c r="DJ20" s="587"/>
      <c r="DK20" s="587"/>
      <c r="DL20" s="587"/>
      <c r="DM20" s="587"/>
      <c r="DN20" s="587"/>
      <c r="DO20" s="587"/>
      <c r="DP20" s="588"/>
      <c r="DQ20" s="592">
        <v>25368009</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16061</v>
      </c>
      <c r="S21" s="587"/>
      <c r="T21" s="587"/>
      <c r="U21" s="587"/>
      <c r="V21" s="587"/>
      <c r="W21" s="587"/>
      <c r="X21" s="587"/>
      <c r="Y21" s="588"/>
      <c r="Z21" s="639">
        <v>0</v>
      </c>
      <c r="AA21" s="639"/>
      <c r="AB21" s="639"/>
      <c r="AC21" s="639"/>
      <c r="AD21" s="640">
        <v>16061</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349438</v>
      </c>
      <c r="S22" s="587"/>
      <c r="T22" s="587"/>
      <c r="U22" s="587"/>
      <c r="V22" s="587"/>
      <c r="W22" s="587"/>
      <c r="X22" s="587"/>
      <c r="Y22" s="588"/>
      <c r="Z22" s="639">
        <v>0.9</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829106</v>
      </c>
      <c r="S23" s="587"/>
      <c r="T23" s="587"/>
      <c r="U23" s="587"/>
      <c r="V23" s="587"/>
      <c r="W23" s="587"/>
      <c r="X23" s="587"/>
      <c r="Y23" s="588"/>
      <c r="Z23" s="639">
        <v>2.2000000000000002</v>
      </c>
      <c r="AA23" s="639"/>
      <c r="AB23" s="639"/>
      <c r="AC23" s="639"/>
      <c r="AD23" s="640">
        <v>74332</v>
      </c>
      <c r="AE23" s="640"/>
      <c r="AF23" s="640"/>
      <c r="AG23" s="640"/>
      <c r="AH23" s="640"/>
      <c r="AI23" s="640"/>
      <c r="AJ23" s="640"/>
      <c r="AK23" s="640"/>
      <c r="AL23" s="609">
        <v>0.3</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1204448</v>
      </c>
      <c r="BH23" s="587"/>
      <c r="BI23" s="587"/>
      <c r="BJ23" s="587"/>
      <c r="BK23" s="587"/>
      <c r="BL23" s="587"/>
      <c r="BM23" s="587"/>
      <c r="BN23" s="588"/>
      <c r="BO23" s="639">
        <v>5.9</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180706</v>
      </c>
      <c r="S24" s="587"/>
      <c r="T24" s="587"/>
      <c r="U24" s="587"/>
      <c r="V24" s="587"/>
      <c r="W24" s="587"/>
      <c r="X24" s="587"/>
      <c r="Y24" s="588"/>
      <c r="Z24" s="639">
        <v>0.5</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18768198</v>
      </c>
      <c r="CS24" s="637"/>
      <c r="CT24" s="637"/>
      <c r="CU24" s="637"/>
      <c r="CV24" s="637"/>
      <c r="CW24" s="637"/>
      <c r="CX24" s="637"/>
      <c r="CY24" s="684"/>
      <c r="CZ24" s="688">
        <v>52.8</v>
      </c>
      <c r="DA24" s="689"/>
      <c r="DB24" s="689"/>
      <c r="DC24" s="690"/>
      <c r="DD24" s="683">
        <v>12058312</v>
      </c>
      <c r="DE24" s="637"/>
      <c r="DF24" s="637"/>
      <c r="DG24" s="637"/>
      <c r="DH24" s="637"/>
      <c r="DI24" s="637"/>
      <c r="DJ24" s="637"/>
      <c r="DK24" s="684"/>
      <c r="DL24" s="683">
        <v>12051261</v>
      </c>
      <c r="DM24" s="637"/>
      <c r="DN24" s="637"/>
      <c r="DO24" s="637"/>
      <c r="DP24" s="637"/>
      <c r="DQ24" s="637"/>
      <c r="DR24" s="637"/>
      <c r="DS24" s="637"/>
      <c r="DT24" s="637"/>
      <c r="DU24" s="637"/>
      <c r="DV24" s="684"/>
      <c r="DW24" s="685">
        <v>52.7</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5229212</v>
      </c>
      <c r="S25" s="587"/>
      <c r="T25" s="587"/>
      <c r="U25" s="587"/>
      <c r="V25" s="587"/>
      <c r="W25" s="587"/>
      <c r="X25" s="587"/>
      <c r="Y25" s="588"/>
      <c r="Z25" s="639">
        <v>14.1</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5750538</v>
      </c>
      <c r="CS25" s="605"/>
      <c r="CT25" s="605"/>
      <c r="CU25" s="605"/>
      <c r="CV25" s="605"/>
      <c r="CW25" s="605"/>
      <c r="CX25" s="605"/>
      <c r="CY25" s="606"/>
      <c r="CZ25" s="589">
        <v>16.2</v>
      </c>
      <c r="DA25" s="607"/>
      <c r="DB25" s="607"/>
      <c r="DC25" s="608"/>
      <c r="DD25" s="592">
        <v>5179473</v>
      </c>
      <c r="DE25" s="605"/>
      <c r="DF25" s="605"/>
      <c r="DG25" s="605"/>
      <c r="DH25" s="605"/>
      <c r="DI25" s="605"/>
      <c r="DJ25" s="605"/>
      <c r="DK25" s="606"/>
      <c r="DL25" s="592">
        <v>5172422</v>
      </c>
      <c r="DM25" s="605"/>
      <c r="DN25" s="605"/>
      <c r="DO25" s="605"/>
      <c r="DP25" s="605"/>
      <c r="DQ25" s="605"/>
      <c r="DR25" s="605"/>
      <c r="DS25" s="605"/>
      <c r="DT25" s="605"/>
      <c r="DU25" s="605"/>
      <c r="DV25" s="606"/>
      <c r="DW25" s="609">
        <v>22.6</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v>111354</v>
      </c>
      <c r="S26" s="587"/>
      <c r="T26" s="587"/>
      <c r="U26" s="587"/>
      <c r="V26" s="587"/>
      <c r="W26" s="587"/>
      <c r="X26" s="587"/>
      <c r="Y26" s="588"/>
      <c r="Z26" s="639">
        <v>0.3</v>
      </c>
      <c r="AA26" s="639"/>
      <c r="AB26" s="639"/>
      <c r="AC26" s="639"/>
      <c r="AD26" s="640">
        <v>111354</v>
      </c>
      <c r="AE26" s="640"/>
      <c r="AF26" s="640"/>
      <c r="AG26" s="640"/>
      <c r="AH26" s="640"/>
      <c r="AI26" s="640"/>
      <c r="AJ26" s="640"/>
      <c r="AK26" s="640"/>
      <c r="AL26" s="609">
        <v>0.5</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3941835</v>
      </c>
      <c r="CS26" s="587"/>
      <c r="CT26" s="587"/>
      <c r="CU26" s="587"/>
      <c r="CV26" s="587"/>
      <c r="CW26" s="587"/>
      <c r="CX26" s="587"/>
      <c r="CY26" s="588"/>
      <c r="CZ26" s="589">
        <v>11.1</v>
      </c>
      <c r="DA26" s="607"/>
      <c r="DB26" s="607"/>
      <c r="DC26" s="608"/>
      <c r="DD26" s="592">
        <v>3371065</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2083348</v>
      </c>
      <c r="S27" s="587"/>
      <c r="T27" s="587"/>
      <c r="U27" s="587"/>
      <c r="V27" s="587"/>
      <c r="W27" s="587"/>
      <c r="X27" s="587"/>
      <c r="Y27" s="588"/>
      <c r="Z27" s="639">
        <v>5.6</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20532649</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9822425</v>
      </c>
      <c r="CS27" s="605"/>
      <c r="CT27" s="605"/>
      <c r="CU27" s="605"/>
      <c r="CV27" s="605"/>
      <c r="CW27" s="605"/>
      <c r="CX27" s="605"/>
      <c r="CY27" s="606"/>
      <c r="CZ27" s="589">
        <v>27.6</v>
      </c>
      <c r="DA27" s="607"/>
      <c r="DB27" s="607"/>
      <c r="DC27" s="608"/>
      <c r="DD27" s="592">
        <v>3714333</v>
      </c>
      <c r="DE27" s="605"/>
      <c r="DF27" s="605"/>
      <c r="DG27" s="605"/>
      <c r="DH27" s="605"/>
      <c r="DI27" s="605"/>
      <c r="DJ27" s="605"/>
      <c r="DK27" s="606"/>
      <c r="DL27" s="592">
        <v>3714333</v>
      </c>
      <c r="DM27" s="605"/>
      <c r="DN27" s="605"/>
      <c r="DO27" s="605"/>
      <c r="DP27" s="605"/>
      <c r="DQ27" s="605"/>
      <c r="DR27" s="605"/>
      <c r="DS27" s="605"/>
      <c r="DT27" s="605"/>
      <c r="DU27" s="605"/>
      <c r="DV27" s="606"/>
      <c r="DW27" s="609">
        <v>16.3</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229278</v>
      </c>
      <c r="S28" s="587"/>
      <c r="T28" s="587"/>
      <c r="U28" s="587"/>
      <c r="V28" s="587"/>
      <c r="W28" s="587"/>
      <c r="X28" s="587"/>
      <c r="Y28" s="588"/>
      <c r="Z28" s="639">
        <v>0.6</v>
      </c>
      <c r="AA28" s="639"/>
      <c r="AB28" s="639"/>
      <c r="AC28" s="639"/>
      <c r="AD28" s="640">
        <v>42210</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3195235</v>
      </c>
      <c r="CS28" s="587"/>
      <c r="CT28" s="587"/>
      <c r="CU28" s="587"/>
      <c r="CV28" s="587"/>
      <c r="CW28" s="587"/>
      <c r="CX28" s="587"/>
      <c r="CY28" s="588"/>
      <c r="CZ28" s="589">
        <v>9</v>
      </c>
      <c r="DA28" s="607"/>
      <c r="DB28" s="607"/>
      <c r="DC28" s="608"/>
      <c r="DD28" s="592">
        <v>3164506</v>
      </c>
      <c r="DE28" s="587"/>
      <c r="DF28" s="587"/>
      <c r="DG28" s="587"/>
      <c r="DH28" s="587"/>
      <c r="DI28" s="587"/>
      <c r="DJ28" s="587"/>
      <c r="DK28" s="588"/>
      <c r="DL28" s="592">
        <v>3164506</v>
      </c>
      <c r="DM28" s="587"/>
      <c r="DN28" s="587"/>
      <c r="DO28" s="587"/>
      <c r="DP28" s="587"/>
      <c r="DQ28" s="587"/>
      <c r="DR28" s="587"/>
      <c r="DS28" s="587"/>
      <c r="DT28" s="587"/>
      <c r="DU28" s="587"/>
      <c r="DV28" s="588"/>
      <c r="DW28" s="609">
        <v>13.9</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5613</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3195235</v>
      </c>
      <c r="CS29" s="605"/>
      <c r="CT29" s="605"/>
      <c r="CU29" s="605"/>
      <c r="CV29" s="605"/>
      <c r="CW29" s="605"/>
      <c r="CX29" s="605"/>
      <c r="CY29" s="606"/>
      <c r="CZ29" s="589">
        <v>9</v>
      </c>
      <c r="DA29" s="607"/>
      <c r="DB29" s="607"/>
      <c r="DC29" s="608"/>
      <c r="DD29" s="592">
        <v>3164506</v>
      </c>
      <c r="DE29" s="605"/>
      <c r="DF29" s="605"/>
      <c r="DG29" s="605"/>
      <c r="DH29" s="605"/>
      <c r="DI29" s="605"/>
      <c r="DJ29" s="605"/>
      <c r="DK29" s="606"/>
      <c r="DL29" s="592">
        <v>3164506</v>
      </c>
      <c r="DM29" s="605"/>
      <c r="DN29" s="605"/>
      <c r="DO29" s="605"/>
      <c r="DP29" s="605"/>
      <c r="DQ29" s="605"/>
      <c r="DR29" s="605"/>
      <c r="DS29" s="605"/>
      <c r="DT29" s="605"/>
      <c r="DU29" s="605"/>
      <c r="DV29" s="606"/>
      <c r="DW29" s="609">
        <v>13.9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1002795</v>
      </c>
      <c r="S30" s="587"/>
      <c r="T30" s="587"/>
      <c r="U30" s="587"/>
      <c r="V30" s="587"/>
      <c r="W30" s="587"/>
      <c r="X30" s="587"/>
      <c r="Y30" s="588"/>
      <c r="Z30" s="639">
        <v>2.7</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98.5</v>
      </c>
      <c r="BH30" s="653"/>
      <c r="BI30" s="653"/>
      <c r="BJ30" s="653"/>
      <c r="BK30" s="653"/>
      <c r="BL30" s="653"/>
      <c r="BM30" s="654">
        <v>93.5</v>
      </c>
      <c r="BN30" s="653"/>
      <c r="BO30" s="653"/>
      <c r="BP30" s="653"/>
      <c r="BQ30" s="655"/>
      <c r="BR30" s="652">
        <v>98.3</v>
      </c>
      <c r="BS30" s="653"/>
      <c r="BT30" s="653"/>
      <c r="BU30" s="653"/>
      <c r="BV30" s="653"/>
      <c r="BW30" s="653"/>
      <c r="BX30" s="654">
        <v>92.4</v>
      </c>
      <c r="BY30" s="653"/>
      <c r="BZ30" s="653"/>
      <c r="CA30" s="653"/>
      <c r="CB30" s="655"/>
      <c r="CD30" s="658"/>
      <c r="CE30" s="659"/>
      <c r="CF30" s="623" t="s">
        <v>290</v>
      </c>
      <c r="CG30" s="620"/>
      <c r="CH30" s="620"/>
      <c r="CI30" s="620"/>
      <c r="CJ30" s="620"/>
      <c r="CK30" s="620"/>
      <c r="CL30" s="620"/>
      <c r="CM30" s="620"/>
      <c r="CN30" s="620"/>
      <c r="CO30" s="620"/>
      <c r="CP30" s="620"/>
      <c r="CQ30" s="621"/>
      <c r="CR30" s="586">
        <v>2767153</v>
      </c>
      <c r="CS30" s="587"/>
      <c r="CT30" s="587"/>
      <c r="CU30" s="587"/>
      <c r="CV30" s="587"/>
      <c r="CW30" s="587"/>
      <c r="CX30" s="587"/>
      <c r="CY30" s="588"/>
      <c r="CZ30" s="589">
        <v>7.8</v>
      </c>
      <c r="DA30" s="607"/>
      <c r="DB30" s="607"/>
      <c r="DC30" s="608"/>
      <c r="DD30" s="592">
        <v>2737360</v>
      </c>
      <c r="DE30" s="587"/>
      <c r="DF30" s="587"/>
      <c r="DG30" s="587"/>
      <c r="DH30" s="587"/>
      <c r="DI30" s="587"/>
      <c r="DJ30" s="587"/>
      <c r="DK30" s="588"/>
      <c r="DL30" s="592">
        <v>2737360</v>
      </c>
      <c r="DM30" s="587"/>
      <c r="DN30" s="587"/>
      <c r="DO30" s="587"/>
      <c r="DP30" s="587"/>
      <c r="DQ30" s="587"/>
      <c r="DR30" s="587"/>
      <c r="DS30" s="587"/>
      <c r="DT30" s="587"/>
      <c r="DU30" s="587"/>
      <c r="DV30" s="588"/>
      <c r="DW30" s="609">
        <v>12</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1076081</v>
      </c>
      <c r="S31" s="587"/>
      <c r="T31" s="587"/>
      <c r="U31" s="587"/>
      <c r="V31" s="587"/>
      <c r="W31" s="587"/>
      <c r="X31" s="587"/>
      <c r="Y31" s="588"/>
      <c r="Z31" s="639">
        <v>2.9</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v>
      </c>
      <c r="BH31" s="605"/>
      <c r="BI31" s="605"/>
      <c r="BJ31" s="605"/>
      <c r="BK31" s="605"/>
      <c r="BL31" s="605"/>
      <c r="BM31" s="641">
        <v>91.5</v>
      </c>
      <c r="BN31" s="651"/>
      <c r="BO31" s="651"/>
      <c r="BP31" s="651"/>
      <c r="BQ31" s="615"/>
      <c r="BR31" s="650">
        <v>97.8</v>
      </c>
      <c r="BS31" s="605"/>
      <c r="BT31" s="605"/>
      <c r="BU31" s="605"/>
      <c r="BV31" s="605"/>
      <c r="BW31" s="605"/>
      <c r="BX31" s="641">
        <v>90.3</v>
      </c>
      <c r="BY31" s="651"/>
      <c r="BZ31" s="651"/>
      <c r="CA31" s="651"/>
      <c r="CB31" s="615"/>
      <c r="CD31" s="658"/>
      <c r="CE31" s="659"/>
      <c r="CF31" s="623" t="s">
        <v>294</v>
      </c>
      <c r="CG31" s="620"/>
      <c r="CH31" s="620"/>
      <c r="CI31" s="620"/>
      <c r="CJ31" s="620"/>
      <c r="CK31" s="620"/>
      <c r="CL31" s="620"/>
      <c r="CM31" s="620"/>
      <c r="CN31" s="620"/>
      <c r="CO31" s="620"/>
      <c r="CP31" s="620"/>
      <c r="CQ31" s="621"/>
      <c r="CR31" s="586">
        <v>428082</v>
      </c>
      <c r="CS31" s="605"/>
      <c r="CT31" s="605"/>
      <c r="CU31" s="605"/>
      <c r="CV31" s="605"/>
      <c r="CW31" s="605"/>
      <c r="CX31" s="605"/>
      <c r="CY31" s="606"/>
      <c r="CZ31" s="589">
        <v>1.2</v>
      </c>
      <c r="DA31" s="607"/>
      <c r="DB31" s="607"/>
      <c r="DC31" s="608"/>
      <c r="DD31" s="592">
        <v>427146</v>
      </c>
      <c r="DE31" s="605"/>
      <c r="DF31" s="605"/>
      <c r="DG31" s="605"/>
      <c r="DH31" s="605"/>
      <c r="DI31" s="605"/>
      <c r="DJ31" s="605"/>
      <c r="DK31" s="606"/>
      <c r="DL31" s="592">
        <v>427146</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1257862</v>
      </c>
      <c r="S32" s="587"/>
      <c r="T32" s="587"/>
      <c r="U32" s="587"/>
      <c r="V32" s="587"/>
      <c r="W32" s="587"/>
      <c r="X32" s="587"/>
      <c r="Y32" s="588"/>
      <c r="Z32" s="639">
        <v>3.4</v>
      </c>
      <c r="AA32" s="639"/>
      <c r="AB32" s="639"/>
      <c r="AC32" s="639"/>
      <c r="AD32" s="640">
        <v>29250</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98.8</v>
      </c>
      <c r="BH32" s="571"/>
      <c r="BI32" s="571"/>
      <c r="BJ32" s="571"/>
      <c r="BK32" s="571"/>
      <c r="BL32" s="571"/>
      <c r="BM32" s="634">
        <v>94.8</v>
      </c>
      <c r="BN32" s="571"/>
      <c r="BO32" s="571"/>
      <c r="BP32" s="571"/>
      <c r="BQ32" s="628"/>
      <c r="BR32" s="649">
        <v>98.7</v>
      </c>
      <c r="BS32" s="571"/>
      <c r="BT32" s="571"/>
      <c r="BU32" s="571"/>
      <c r="BV32" s="571"/>
      <c r="BW32" s="571"/>
      <c r="BX32" s="634">
        <v>93.8</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1770552</v>
      </c>
      <c r="S33" s="587"/>
      <c r="T33" s="587"/>
      <c r="U33" s="587"/>
      <c r="V33" s="587"/>
      <c r="W33" s="587"/>
      <c r="X33" s="587"/>
      <c r="Y33" s="588"/>
      <c r="Z33" s="639">
        <v>4.8</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15152809</v>
      </c>
      <c r="CS33" s="605"/>
      <c r="CT33" s="605"/>
      <c r="CU33" s="605"/>
      <c r="CV33" s="605"/>
      <c r="CW33" s="605"/>
      <c r="CX33" s="605"/>
      <c r="CY33" s="606"/>
      <c r="CZ33" s="589">
        <v>42.6</v>
      </c>
      <c r="DA33" s="607"/>
      <c r="DB33" s="607"/>
      <c r="DC33" s="608"/>
      <c r="DD33" s="592">
        <v>12767615</v>
      </c>
      <c r="DE33" s="605"/>
      <c r="DF33" s="605"/>
      <c r="DG33" s="605"/>
      <c r="DH33" s="605"/>
      <c r="DI33" s="605"/>
      <c r="DJ33" s="605"/>
      <c r="DK33" s="606"/>
      <c r="DL33" s="592">
        <v>9263872</v>
      </c>
      <c r="DM33" s="605"/>
      <c r="DN33" s="605"/>
      <c r="DO33" s="605"/>
      <c r="DP33" s="605"/>
      <c r="DQ33" s="605"/>
      <c r="DR33" s="605"/>
      <c r="DS33" s="605"/>
      <c r="DT33" s="605"/>
      <c r="DU33" s="605"/>
      <c r="DV33" s="606"/>
      <c r="DW33" s="609">
        <v>40.5</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7444400</v>
      </c>
      <c r="CS34" s="587"/>
      <c r="CT34" s="587"/>
      <c r="CU34" s="587"/>
      <c r="CV34" s="587"/>
      <c r="CW34" s="587"/>
      <c r="CX34" s="587"/>
      <c r="CY34" s="588"/>
      <c r="CZ34" s="589">
        <v>20.9</v>
      </c>
      <c r="DA34" s="607"/>
      <c r="DB34" s="607"/>
      <c r="DC34" s="608"/>
      <c r="DD34" s="592">
        <v>5699364</v>
      </c>
      <c r="DE34" s="587"/>
      <c r="DF34" s="587"/>
      <c r="DG34" s="587"/>
      <c r="DH34" s="587"/>
      <c r="DI34" s="587"/>
      <c r="DJ34" s="587"/>
      <c r="DK34" s="588"/>
      <c r="DL34" s="592">
        <v>4883330</v>
      </c>
      <c r="DM34" s="587"/>
      <c r="DN34" s="587"/>
      <c r="DO34" s="587"/>
      <c r="DP34" s="587"/>
      <c r="DQ34" s="587"/>
      <c r="DR34" s="587"/>
      <c r="DS34" s="587"/>
      <c r="DT34" s="587"/>
      <c r="DU34" s="587"/>
      <c r="DV34" s="588"/>
      <c r="DW34" s="609">
        <v>21.4</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1108052</v>
      </c>
      <c r="S35" s="587"/>
      <c r="T35" s="587"/>
      <c r="U35" s="587"/>
      <c r="V35" s="587"/>
      <c r="W35" s="587"/>
      <c r="X35" s="587"/>
      <c r="Y35" s="588"/>
      <c r="Z35" s="639">
        <v>3</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3651272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311855</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369239</v>
      </c>
      <c r="CS35" s="605"/>
      <c r="CT35" s="605"/>
      <c r="CU35" s="605"/>
      <c r="CV35" s="605"/>
      <c r="CW35" s="605"/>
      <c r="CX35" s="605"/>
      <c r="CY35" s="606"/>
      <c r="CZ35" s="589">
        <v>1</v>
      </c>
      <c r="DA35" s="607"/>
      <c r="DB35" s="607"/>
      <c r="DC35" s="608"/>
      <c r="DD35" s="592">
        <v>362160</v>
      </c>
      <c r="DE35" s="605"/>
      <c r="DF35" s="605"/>
      <c r="DG35" s="605"/>
      <c r="DH35" s="605"/>
      <c r="DI35" s="605"/>
      <c r="DJ35" s="605"/>
      <c r="DK35" s="606"/>
      <c r="DL35" s="592">
        <v>362160</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36966505</v>
      </c>
      <c r="S36" s="627"/>
      <c r="T36" s="627"/>
      <c r="U36" s="627"/>
      <c r="V36" s="627"/>
      <c r="W36" s="627"/>
      <c r="X36" s="627"/>
      <c r="Y36" s="630"/>
      <c r="Z36" s="631">
        <v>100</v>
      </c>
      <c r="AA36" s="631"/>
      <c r="AB36" s="631"/>
      <c r="AC36" s="631"/>
      <c r="AD36" s="632">
        <v>21738542</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463113</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-787918</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3061737</v>
      </c>
      <c r="CS36" s="587"/>
      <c r="CT36" s="587"/>
      <c r="CU36" s="587"/>
      <c r="CV36" s="587"/>
      <c r="CW36" s="587"/>
      <c r="CX36" s="587"/>
      <c r="CY36" s="588"/>
      <c r="CZ36" s="589">
        <v>8.6</v>
      </c>
      <c r="DA36" s="607"/>
      <c r="DB36" s="607"/>
      <c r="DC36" s="608"/>
      <c r="DD36" s="592">
        <v>2811637</v>
      </c>
      <c r="DE36" s="587"/>
      <c r="DF36" s="587"/>
      <c r="DG36" s="587"/>
      <c r="DH36" s="587"/>
      <c r="DI36" s="587"/>
      <c r="DJ36" s="587"/>
      <c r="DK36" s="588"/>
      <c r="DL36" s="592">
        <v>2105136</v>
      </c>
      <c r="DM36" s="587"/>
      <c r="DN36" s="587"/>
      <c r="DO36" s="587"/>
      <c r="DP36" s="587"/>
      <c r="DQ36" s="587"/>
      <c r="DR36" s="587"/>
      <c r="DS36" s="587"/>
      <c r="DT36" s="587"/>
      <c r="DU36" s="587"/>
      <c r="DV36" s="588"/>
      <c r="DW36" s="609">
        <v>9.1999999999999993</v>
      </c>
      <c r="DX36" s="610"/>
      <c r="DY36" s="610"/>
      <c r="DZ36" s="610"/>
      <c r="EA36" s="610"/>
      <c r="EB36" s="610"/>
      <c r="EC36" s="611"/>
    </row>
    <row r="37" spans="2:133" ht="11.25" customHeight="1">
      <c r="AQ37" s="612" t="s">
        <v>312</v>
      </c>
      <c r="AR37" s="613"/>
      <c r="AS37" s="613"/>
      <c r="AT37" s="613"/>
      <c r="AU37" s="613"/>
      <c r="AV37" s="613"/>
      <c r="AW37" s="613"/>
      <c r="AX37" s="613"/>
      <c r="AY37" s="614"/>
      <c r="AZ37" s="586">
        <v>46066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19866</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1265209</v>
      </c>
      <c r="CS37" s="605"/>
      <c r="CT37" s="605"/>
      <c r="CU37" s="605"/>
      <c r="CV37" s="605"/>
      <c r="CW37" s="605"/>
      <c r="CX37" s="605"/>
      <c r="CY37" s="606"/>
      <c r="CZ37" s="589">
        <v>3.6</v>
      </c>
      <c r="DA37" s="607"/>
      <c r="DB37" s="607"/>
      <c r="DC37" s="608"/>
      <c r="DD37" s="592">
        <v>1265209</v>
      </c>
      <c r="DE37" s="605"/>
      <c r="DF37" s="605"/>
      <c r="DG37" s="605"/>
      <c r="DH37" s="605"/>
      <c r="DI37" s="605"/>
      <c r="DJ37" s="605"/>
      <c r="DK37" s="606"/>
      <c r="DL37" s="592">
        <v>1254911</v>
      </c>
      <c r="DM37" s="605"/>
      <c r="DN37" s="605"/>
      <c r="DO37" s="605"/>
      <c r="DP37" s="605"/>
      <c r="DQ37" s="605"/>
      <c r="DR37" s="605"/>
      <c r="DS37" s="605"/>
      <c r="DT37" s="605"/>
      <c r="DU37" s="605"/>
      <c r="DV37" s="606"/>
      <c r="DW37" s="609">
        <v>5.5</v>
      </c>
      <c r="DX37" s="610"/>
      <c r="DY37" s="610"/>
      <c r="DZ37" s="610"/>
      <c r="EA37" s="610"/>
      <c r="EB37" s="610"/>
      <c r="EC37" s="611"/>
    </row>
    <row r="38" spans="2:133" ht="11.25" customHeight="1">
      <c r="AQ38" s="612" t="s">
        <v>315</v>
      </c>
      <c r="AR38" s="613"/>
      <c r="AS38" s="613"/>
      <c r="AT38" s="613"/>
      <c r="AU38" s="613"/>
      <c r="AV38" s="613"/>
      <c r="AW38" s="613"/>
      <c r="AX38" s="613"/>
      <c r="AY38" s="614"/>
      <c r="AZ38" s="586">
        <v>8868</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32803</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3642404</v>
      </c>
      <c r="CS38" s="587"/>
      <c r="CT38" s="587"/>
      <c r="CU38" s="587"/>
      <c r="CV38" s="587"/>
      <c r="CW38" s="587"/>
      <c r="CX38" s="587"/>
      <c r="CY38" s="588"/>
      <c r="CZ38" s="589">
        <v>10.199999999999999</v>
      </c>
      <c r="DA38" s="607"/>
      <c r="DB38" s="607"/>
      <c r="DC38" s="608"/>
      <c r="DD38" s="592">
        <v>3374088</v>
      </c>
      <c r="DE38" s="587"/>
      <c r="DF38" s="587"/>
      <c r="DG38" s="587"/>
      <c r="DH38" s="587"/>
      <c r="DI38" s="587"/>
      <c r="DJ38" s="587"/>
      <c r="DK38" s="588"/>
      <c r="DL38" s="592">
        <v>1897986</v>
      </c>
      <c r="DM38" s="587"/>
      <c r="DN38" s="587"/>
      <c r="DO38" s="587"/>
      <c r="DP38" s="587"/>
      <c r="DQ38" s="587"/>
      <c r="DR38" s="587"/>
      <c r="DS38" s="587"/>
      <c r="DT38" s="587"/>
      <c r="DU38" s="587"/>
      <c r="DV38" s="588"/>
      <c r="DW38" s="609">
        <v>8.3000000000000007</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92</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505769</v>
      </c>
      <c r="CS39" s="605"/>
      <c r="CT39" s="605"/>
      <c r="CU39" s="605"/>
      <c r="CV39" s="605"/>
      <c r="CW39" s="605"/>
      <c r="CX39" s="605"/>
      <c r="CY39" s="606"/>
      <c r="CZ39" s="589">
        <v>1.4</v>
      </c>
      <c r="DA39" s="607"/>
      <c r="DB39" s="607"/>
      <c r="DC39" s="608"/>
      <c r="DD39" s="592">
        <v>505106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1480442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80</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129260</v>
      </c>
      <c r="CS40" s="587"/>
      <c r="CT40" s="587"/>
      <c r="CU40" s="587"/>
      <c r="CV40" s="587"/>
      <c r="CW40" s="587"/>
      <c r="CX40" s="587"/>
      <c r="CY40" s="588"/>
      <c r="CZ40" s="589">
        <v>0.4</v>
      </c>
      <c r="DA40" s="607"/>
      <c r="DB40" s="607"/>
      <c r="DC40" s="608"/>
      <c r="DD40" s="592">
        <v>15260</v>
      </c>
      <c r="DE40" s="587"/>
      <c r="DF40" s="587"/>
      <c r="DG40" s="587"/>
      <c r="DH40" s="587"/>
      <c r="DI40" s="587"/>
      <c r="DJ40" s="587"/>
      <c r="DK40" s="588"/>
      <c r="DL40" s="592">
        <v>15260</v>
      </c>
      <c r="DM40" s="587"/>
      <c r="DN40" s="587"/>
      <c r="DO40" s="587"/>
      <c r="DP40" s="587"/>
      <c r="DQ40" s="587"/>
      <c r="DR40" s="587"/>
      <c r="DS40" s="587"/>
      <c r="DT40" s="587"/>
      <c r="DU40" s="587"/>
      <c r="DV40" s="588"/>
      <c r="DW40" s="609">
        <v>0.1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1652783</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230</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1627270</v>
      </c>
      <c r="CS42" s="587"/>
      <c r="CT42" s="587"/>
      <c r="CU42" s="587"/>
      <c r="CV42" s="587"/>
      <c r="CW42" s="587"/>
      <c r="CX42" s="587"/>
      <c r="CY42" s="588"/>
      <c r="CZ42" s="589">
        <v>4.5999999999999996</v>
      </c>
      <c r="DA42" s="590"/>
      <c r="DB42" s="590"/>
      <c r="DC42" s="591"/>
      <c r="DD42" s="592">
        <v>542082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39010</v>
      </c>
      <c r="CS43" s="605"/>
      <c r="CT43" s="605"/>
      <c r="CU43" s="605"/>
      <c r="CV43" s="605"/>
      <c r="CW43" s="605"/>
      <c r="CX43" s="605"/>
      <c r="CY43" s="606"/>
      <c r="CZ43" s="589">
        <v>0.1</v>
      </c>
      <c r="DA43" s="607"/>
      <c r="DB43" s="607"/>
      <c r="DC43" s="608"/>
      <c r="DD43" s="592">
        <v>39010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1627270</v>
      </c>
      <c r="CS44" s="587"/>
      <c r="CT44" s="587"/>
      <c r="CU44" s="587"/>
      <c r="CV44" s="587"/>
      <c r="CW44" s="587"/>
      <c r="CX44" s="587"/>
      <c r="CY44" s="588"/>
      <c r="CZ44" s="589">
        <v>4.5999999999999996</v>
      </c>
      <c r="DA44" s="590"/>
      <c r="DB44" s="590"/>
      <c r="DC44" s="591"/>
      <c r="DD44" s="592">
        <v>542082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447033</v>
      </c>
      <c r="CS45" s="605"/>
      <c r="CT45" s="605"/>
      <c r="CU45" s="605"/>
      <c r="CV45" s="605"/>
      <c r="CW45" s="605"/>
      <c r="CX45" s="605"/>
      <c r="CY45" s="606"/>
      <c r="CZ45" s="589">
        <v>1.3</v>
      </c>
      <c r="DA45" s="607"/>
      <c r="DB45" s="607"/>
      <c r="DC45" s="608"/>
      <c r="DD45" s="592">
        <v>6301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1167500</v>
      </c>
      <c r="CS46" s="587"/>
      <c r="CT46" s="587"/>
      <c r="CU46" s="587"/>
      <c r="CV46" s="587"/>
      <c r="CW46" s="587"/>
      <c r="CX46" s="587"/>
      <c r="CY46" s="588"/>
      <c r="CZ46" s="589">
        <v>3.3</v>
      </c>
      <c r="DA46" s="590"/>
      <c r="DB46" s="590"/>
      <c r="DC46" s="591"/>
      <c r="DD46" s="592">
        <v>535744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35548277</v>
      </c>
      <c r="CS49" s="571"/>
      <c r="CT49" s="571"/>
      <c r="CU49" s="571"/>
      <c r="CV49" s="571"/>
      <c r="CW49" s="571"/>
      <c r="CX49" s="571"/>
      <c r="CY49" s="572"/>
      <c r="CZ49" s="573">
        <v>100</v>
      </c>
      <c r="DA49" s="574"/>
      <c r="DB49" s="574"/>
      <c r="DC49" s="575"/>
      <c r="DD49" s="576">
        <v>25368009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37035</v>
      </c>
      <c r="R7" s="1099"/>
      <c r="S7" s="1099"/>
      <c r="T7" s="1099"/>
      <c r="U7" s="1099"/>
      <c r="V7" s="1099">
        <v>35617</v>
      </c>
      <c r="W7" s="1099"/>
      <c r="X7" s="1099"/>
      <c r="Y7" s="1099"/>
      <c r="Z7" s="1099"/>
      <c r="AA7" s="1099">
        <v>1418</v>
      </c>
      <c r="AB7" s="1099"/>
      <c r="AC7" s="1099"/>
      <c r="AD7" s="1099"/>
      <c r="AE7" s="1100"/>
      <c r="AF7" s="1101">
        <v>1317</v>
      </c>
      <c r="AG7" s="1102"/>
      <c r="AH7" s="1102"/>
      <c r="AI7" s="1102"/>
      <c r="AJ7" s="1103"/>
      <c r="AK7" s="1085">
        <v>1003</v>
      </c>
      <c r="AL7" s="1086"/>
      <c r="AM7" s="1086"/>
      <c r="AN7" s="1086"/>
      <c r="AO7" s="1086"/>
      <c r="AP7" s="1086">
        <v>31442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c r="BU7" s="1090"/>
      <c r="BV7" s="1090"/>
      <c r="BW7" s="1090"/>
      <c r="BX7" s="1090"/>
      <c r="BY7" s="1090"/>
      <c r="BZ7" s="1090"/>
      <c r="CA7" s="1090"/>
      <c r="CB7" s="1090"/>
      <c r="CC7" s="1090"/>
      <c r="CD7" s="1090"/>
      <c r="CE7" s="1090"/>
      <c r="CF7" s="1090"/>
      <c r="CG7" s="1091"/>
      <c r="CH7" s="1082">
        <v>-1</v>
      </c>
      <c r="CI7" s="1083"/>
      <c r="CJ7" s="1083"/>
      <c r="CK7" s="1083"/>
      <c r="CL7" s="1084"/>
      <c r="CM7" s="1082">
        <v>230</v>
      </c>
      <c r="CN7" s="1083"/>
      <c r="CO7" s="1083"/>
      <c r="CP7" s="1083"/>
      <c r="CQ7" s="1084"/>
      <c r="CR7" s="1082">
        <v>100</v>
      </c>
      <c r="CS7" s="1083"/>
      <c r="CT7" s="1083"/>
      <c r="CU7" s="1083"/>
      <c r="CV7" s="1084"/>
      <c r="CW7" s="1082">
        <v>38</v>
      </c>
      <c r="CX7" s="1083"/>
      <c r="CY7" s="1083"/>
      <c r="CZ7" s="1083"/>
      <c r="DA7" s="1084"/>
      <c r="DB7" s="1082" t="s">
        <v>540</v>
      </c>
      <c r="DC7" s="1083"/>
      <c r="DD7" s="1083"/>
      <c r="DE7" s="1083"/>
      <c r="DF7" s="1084"/>
      <c r="DG7" s="1082" t="s">
        <v>540</v>
      </c>
      <c r="DH7" s="1083"/>
      <c r="DI7" s="1083"/>
      <c r="DJ7" s="1083"/>
      <c r="DK7" s="1084"/>
      <c r="DL7" s="1082" t="s">
        <v>540</v>
      </c>
      <c r="DM7" s="1083"/>
      <c r="DN7" s="1083"/>
      <c r="DO7" s="1083"/>
      <c r="DP7" s="1084"/>
      <c r="DQ7" s="1082" t="s">
        <v>540</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539</v>
      </c>
      <c r="BT8" s="1009"/>
      <c r="BU8" s="1009"/>
      <c r="BV8" s="1009"/>
      <c r="BW8" s="1009"/>
      <c r="BX8" s="1009"/>
      <c r="BY8" s="1009"/>
      <c r="BZ8" s="1009"/>
      <c r="CA8" s="1009"/>
      <c r="CB8" s="1009"/>
      <c r="CC8" s="1009"/>
      <c r="CD8" s="1009"/>
      <c r="CE8" s="1009"/>
      <c r="CF8" s="1009"/>
      <c r="CG8" s="1010"/>
      <c r="CH8" s="983">
        <v>0</v>
      </c>
      <c r="CI8" s="984"/>
      <c r="CJ8" s="984"/>
      <c r="CK8" s="984"/>
      <c r="CL8" s="985"/>
      <c r="CM8" s="983">
        <v>6</v>
      </c>
      <c r="CN8" s="984"/>
      <c r="CO8" s="984"/>
      <c r="CP8" s="984"/>
      <c r="CQ8" s="985"/>
      <c r="CR8" s="983">
        <v>5</v>
      </c>
      <c r="CS8" s="984"/>
      <c r="CT8" s="984"/>
      <c r="CU8" s="984"/>
      <c r="CV8" s="985"/>
      <c r="CW8" s="983" t="s">
        <v>541</v>
      </c>
      <c r="CX8" s="984"/>
      <c r="CY8" s="984"/>
      <c r="CZ8" s="984"/>
      <c r="DA8" s="985"/>
      <c r="DB8" s="983" t="s">
        <v>540</v>
      </c>
      <c r="DC8" s="984"/>
      <c r="DD8" s="984"/>
      <c r="DE8" s="984"/>
      <c r="DF8" s="985"/>
      <c r="DG8" s="983" t="s">
        <v>540</v>
      </c>
      <c r="DH8" s="984"/>
      <c r="DI8" s="984"/>
      <c r="DJ8" s="984"/>
      <c r="DK8" s="985"/>
      <c r="DL8" s="983" t="s">
        <v>540</v>
      </c>
      <c r="DM8" s="984"/>
      <c r="DN8" s="984"/>
      <c r="DO8" s="984"/>
      <c r="DP8" s="985"/>
      <c r="DQ8" s="983" t="s">
        <v>540</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f>Q7</f>
        <v>37035</v>
      </c>
      <c r="R23" s="1063"/>
      <c r="S23" s="1063"/>
      <c r="T23" s="1063"/>
      <c r="U23" s="1063"/>
      <c r="V23" s="1063">
        <f>V7</f>
        <v>35617</v>
      </c>
      <c r="W23" s="1063"/>
      <c r="X23" s="1063"/>
      <c r="Y23" s="1063"/>
      <c r="Z23" s="1063"/>
      <c r="AA23" s="1063">
        <f>AA7</f>
        <v>1418</v>
      </c>
      <c r="AB23" s="1063"/>
      <c r="AC23" s="1063"/>
      <c r="AD23" s="1063"/>
      <c r="AE23" s="1064"/>
      <c r="AF23" s="1065">
        <v>1317</v>
      </c>
      <c r="AG23" s="1063"/>
      <c r="AH23" s="1063"/>
      <c r="AI23" s="1063"/>
      <c r="AJ23" s="1066"/>
      <c r="AK23" s="1067"/>
      <c r="AL23" s="1068"/>
      <c r="AM23" s="1068"/>
      <c r="AN23" s="1068"/>
      <c r="AO23" s="1068"/>
      <c r="AP23" s="1063">
        <f>AP7</f>
        <v>31442</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12376</v>
      </c>
      <c r="R28" s="1048"/>
      <c r="S28" s="1048"/>
      <c r="T28" s="1048"/>
      <c r="U28" s="1048"/>
      <c r="V28" s="1048">
        <v>12064</v>
      </c>
      <c r="W28" s="1048"/>
      <c r="X28" s="1048"/>
      <c r="Y28" s="1048"/>
      <c r="Z28" s="1048"/>
      <c r="AA28" s="1048">
        <v>312</v>
      </c>
      <c r="AB28" s="1048"/>
      <c r="AC28" s="1048"/>
      <c r="AD28" s="1048"/>
      <c r="AE28" s="1049"/>
      <c r="AF28" s="1050">
        <v>312</v>
      </c>
      <c r="AG28" s="1048"/>
      <c r="AH28" s="1048"/>
      <c r="AI28" s="1048"/>
      <c r="AJ28" s="1051"/>
      <c r="AK28" s="1052">
        <v>1426</v>
      </c>
      <c r="AL28" s="1040"/>
      <c r="AM28" s="1040"/>
      <c r="AN28" s="1040"/>
      <c r="AO28" s="1040"/>
      <c r="AP28" s="1040" t="s">
        <v>537</v>
      </c>
      <c r="AQ28" s="1040"/>
      <c r="AR28" s="1040"/>
      <c r="AS28" s="1040"/>
      <c r="AT28" s="1040"/>
      <c r="AU28" s="1040"/>
      <c r="AV28" s="1040"/>
      <c r="AW28" s="1040"/>
      <c r="AX28" s="1040"/>
      <c r="AY28" s="1040"/>
      <c r="AZ28" s="1041" t="s">
        <v>528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5348</v>
      </c>
      <c r="R29" s="1038"/>
      <c r="S29" s="1038"/>
      <c r="T29" s="1038"/>
      <c r="U29" s="1038"/>
      <c r="V29" s="1038">
        <v>5222</v>
      </c>
      <c r="W29" s="1038"/>
      <c r="X29" s="1038"/>
      <c r="Y29" s="1038"/>
      <c r="Z29" s="1038"/>
      <c r="AA29" s="1038">
        <v>126</v>
      </c>
      <c r="AB29" s="1038"/>
      <c r="AC29" s="1038"/>
      <c r="AD29" s="1038"/>
      <c r="AE29" s="1039"/>
      <c r="AF29" s="1013">
        <v>126</v>
      </c>
      <c r="AG29" s="1014"/>
      <c r="AH29" s="1014"/>
      <c r="AI29" s="1014"/>
      <c r="AJ29" s="1015"/>
      <c r="AK29" s="974">
        <v>913</v>
      </c>
      <c r="AL29" s="965"/>
      <c r="AM29" s="965"/>
      <c r="AN29" s="965"/>
      <c r="AO29" s="965"/>
      <c r="AP29" s="965" t="s">
        <v>537</v>
      </c>
      <c r="AQ29" s="965"/>
      <c r="AR29" s="965"/>
      <c r="AS29" s="965"/>
      <c r="AT29" s="965"/>
      <c r="AU29" s="965"/>
      <c r="AV29" s="965"/>
      <c r="AW29" s="965"/>
      <c r="AX29" s="965"/>
      <c r="AY29" s="965"/>
      <c r="AZ29" s="1036" t="s">
        <v>528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980</v>
      </c>
      <c r="R30" s="1038"/>
      <c r="S30" s="1038"/>
      <c r="T30" s="1038"/>
      <c r="U30" s="1038"/>
      <c r="V30" s="1038">
        <v>972</v>
      </c>
      <c r="W30" s="1038"/>
      <c r="X30" s="1038"/>
      <c r="Y30" s="1038"/>
      <c r="Z30" s="1038"/>
      <c r="AA30" s="1038">
        <v>9</v>
      </c>
      <c r="AB30" s="1038"/>
      <c r="AC30" s="1038"/>
      <c r="AD30" s="1038"/>
      <c r="AE30" s="1039"/>
      <c r="AF30" s="1013">
        <v>9</v>
      </c>
      <c r="AG30" s="1014"/>
      <c r="AH30" s="1014"/>
      <c r="AI30" s="1014"/>
      <c r="AJ30" s="1015"/>
      <c r="AK30" s="974">
        <v>141</v>
      </c>
      <c r="AL30" s="965"/>
      <c r="AM30" s="965"/>
      <c r="AN30" s="965"/>
      <c r="AO30" s="965"/>
      <c r="AP30" s="965" t="s">
        <v>537</v>
      </c>
      <c r="AQ30" s="965"/>
      <c r="AR30" s="965"/>
      <c r="AS30" s="965"/>
      <c r="AT30" s="965"/>
      <c r="AU30" s="965"/>
      <c r="AV30" s="965"/>
      <c r="AW30" s="965"/>
      <c r="AX30" s="965"/>
      <c r="AY30" s="965"/>
      <c r="AZ30" s="1036" t="s">
        <v>528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2124</v>
      </c>
      <c r="R31" s="1038"/>
      <c r="S31" s="1038"/>
      <c r="T31" s="1038"/>
      <c r="U31" s="1038"/>
      <c r="V31" s="1038">
        <v>1875</v>
      </c>
      <c r="W31" s="1038"/>
      <c r="X31" s="1038"/>
      <c r="Y31" s="1038"/>
      <c r="Z31" s="1038"/>
      <c r="AA31" s="1038">
        <v>248</v>
      </c>
      <c r="AB31" s="1038"/>
      <c r="AC31" s="1038"/>
      <c r="AD31" s="1038"/>
      <c r="AE31" s="1039"/>
      <c r="AF31" s="1013">
        <v>2173</v>
      </c>
      <c r="AG31" s="1014"/>
      <c r="AH31" s="1014"/>
      <c r="AI31" s="1014"/>
      <c r="AJ31" s="1015"/>
      <c r="AK31" s="974">
        <v>5</v>
      </c>
      <c r="AL31" s="965"/>
      <c r="AM31" s="965"/>
      <c r="AN31" s="965"/>
      <c r="AO31" s="965"/>
      <c r="AP31" s="965">
        <v>4283</v>
      </c>
      <c r="AQ31" s="965"/>
      <c r="AR31" s="965"/>
      <c r="AS31" s="965"/>
      <c r="AT31" s="965"/>
      <c r="AU31" s="965">
        <v>13</v>
      </c>
      <c r="AV31" s="965"/>
      <c r="AW31" s="965"/>
      <c r="AX31" s="965"/>
      <c r="AY31" s="965"/>
      <c r="AZ31" s="1036" t="s">
        <v>528</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382</v>
      </c>
      <c r="C32" s="1032"/>
      <c r="D32" s="1032"/>
      <c r="E32" s="1032"/>
      <c r="F32" s="1032"/>
      <c r="G32" s="1032"/>
      <c r="H32" s="1032"/>
      <c r="I32" s="1032"/>
      <c r="J32" s="1032"/>
      <c r="K32" s="1032"/>
      <c r="L32" s="1032"/>
      <c r="M32" s="1032"/>
      <c r="N32" s="1032"/>
      <c r="O32" s="1032"/>
      <c r="P32" s="1033"/>
      <c r="Q32" s="1037">
        <v>1816</v>
      </c>
      <c r="R32" s="1038"/>
      <c r="S32" s="1038"/>
      <c r="T32" s="1038"/>
      <c r="U32" s="1038"/>
      <c r="V32" s="1038">
        <v>1672</v>
      </c>
      <c r="W32" s="1038"/>
      <c r="X32" s="1038"/>
      <c r="Y32" s="1038"/>
      <c r="Z32" s="1038"/>
      <c r="AA32" s="1038">
        <v>145</v>
      </c>
      <c r="AB32" s="1038"/>
      <c r="AC32" s="1038"/>
      <c r="AD32" s="1038"/>
      <c r="AE32" s="1039"/>
      <c r="AF32" s="1013">
        <v>87</v>
      </c>
      <c r="AG32" s="1014"/>
      <c r="AH32" s="1014"/>
      <c r="AI32" s="1014"/>
      <c r="AJ32" s="1015"/>
      <c r="AK32" s="974">
        <v>463</v>
      </c>
      <c r="AL32" s="965"/>
      <c r="AM32" s="965"/>
      <c r="AN32" s="965"/>
      <c r="AO32" s="965"/>
      <c r="AP32" s="965">
        <v>2783</v>
      </c>
      <c r="AQ32" s="965"/>
      <c r="AR32" s="965"/>
      <c r="AS32" s="965"/>
      <c r="AT32" s="965"/>
      <c r="AU32" s="965">
        <v>1367</v>
      </c>
      <c r="AV32" s="965"/>
      <c r="AW32" s="965"/>
      <c r="AX32" s="965"/>
      <c r="AY32" s="965"/>
      <c r="AZ32" s="1036" t="s">
        <v>528</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2706</v>
      </c>
      <c r="AG63" s="953"/>
      <c r="AH63" s="953"/>
      <c r="AI63" s="953"/>
      <c r="AJ63" s="1024"/>
      <c r="AK63" s="1025"/>
      <c r="AL63" s="957"/>
      <c r="AM63" s="957"/>
      <c r="AN63" s="957"/>
      <c r="AO63" s="957"/>
      <c r="AP63" s="953">
        <f>AP31+AP32</f>
        <v>7066</v>
      </c>
      <c r="AQ63" s="953"/>
      <c r="AR63" s="953"/>
      <c r="AS63" s="953"/>
      <c r="AT63" s="953"/>
      <c r="AU63" s="953">
        <f>AU31+AU32</f>
        <v>1380</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388</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529</v>
      </c>
      <c r="C68" s="980"/>
      <c r="D68" s="980"/>
      <c r="E68" s="980"/>
      <c r="F68" s="980"/>
      <c r="G68" s="980"/>
      <c r="H68" s="980"/>
      <c r="I68" s="980"/>
      <c r="J68" s="980"/>
      <c r="K68" s="980"/>
      <c r="L68" s="980"/>
      <c r="M68" s="980"/>
      <c r="N68" s="980"/>
      <c r="O68" s="980"/>
      <c r="P68" s="981"/>
      <c r="Q68" s="982">
        <v>5342</v>
      </c>
      <c r="R68" s="976"/>
      <c r="S68" s="976"/>
      <c r="T68" s="976"/>
      <c r="U68" s="976"/>
      <c r="V68" s="976">
        <v>5100</v>
      </c>
      <c r="W68" s="976"/>
      <c r="X68" s="976"/>
      <c r="Y68" s="976"/>
      <c r="Z68" s="976"/>
      <c r="AA68" s="976">
        <v>241</v>
      </c>
      <c r="AB68" s="976"/>
      <c r="AC68" s="976"/>
      <c r="AD68" s="976"/>
      <c r="AE68" s="976"/>
      <c r="AF68" s="976">
        <v>241</v>
      </c>
      <c r="AG68" s="976"/>
      <c r="AH68" s="976"/>
      <c r="AI68" s="976"/>
      <c r="AJ68" s="976"/>
      <c r="AK68" s="976">
        <v>0</v>
      </c>
      <c r="AL68" s="976"/>
      <c r="AM68" s="976"/>
      <c r="AN68" s="976"/>
      <c r="AO68" s="976"/>
      <c r="AP68" s="976">
        <v>486</v>
      </c>
      <c r="AQ68" s="976"/>
      <c r="AR68" s="976"/>
      <c r="AS68" s="976"/>
      <c r="AT68" s="976"/>
      <c r="AU68" s="976">
        <v>140</v>
      </c>
      <c r="AV68" s="976"/>
      <c r="AW68" s="976"/>
      <c r="AX68" s="976"/>
      <c r="AY68" s="976"/>
      <c r="AZ68" s="977" t="s">
        <v>534</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530</v>
      </c>
      <c r="C69" s="969"/>
      <c r="D69" s="969"/>
      <c r="E69" s="969"/>
      <c r="F69" s="969"/>
      <c r="G69" s="969"/>
      <c r="H69" s="969"/>
      <c r="I69" s="969"/>
      <c r="J69" s="969"/>
      <c r="K69" s="969"/>
      <c r="L69" s="969"/>
      <c r="M69" s="969"/>
      <c r="N69" s="969"/>
      <c r="O69" s="969"/>
      <c r="P69" s="970"/>
      <c r="Q69" s="971">
        <v>1324</v>
      </c>
      <c r="R69" s="965"/>
      <c r="S69" s="965"/>
      <c r="T69" s="965"/>
      <c r="U69" s="965"/>
      <c r="V69" s="965">
        <v>1281</v>
      </c>
      <c r="W69" s="965"/>
      <c r="X69" s="965"/>
      <c r="Y69" s="965"/>
      <c r="Z69" s="965"/>
      <c r="AA69" s="965">
        <v>44</v>
      </c>
      <c r="AB69" s="965"/>
      <c r="AC69" s="965"/>
      <c r="AD69" s="965"/>
      <c r="AE69" s="965"/>
      <c r="AF69" s="965">
        <v>44</v>
      </c>
      <c r="AG69" s="965"/>
      <c r="AH69" s="965"/>
      <c r="AI69" s="965"/>
      <c r="AJ69" s="965"/>
      <c r="AK69" s="965" t="s">
        <v>537</v>
      </c>
      <c r="AL69" s="965"/>
      <c r="AM69" s="965"/>
      <c r="AN69" s="965"/>
      <c r="AO69" s="965"/>
      <c r="AP69" s="965" t="s">
        <v>537</v>
      </c>
      <c r="AQ69" s="965"/>
      <c r="AR69" s="965"/>
      <c r="AS69" s="965"/>
      <c r="AT69" s="965"/>
      <c r="AU69" s="965" t="s">
        <v>537</v>
      </c>
      <c r="AV69" s="965"/>
      <c r="AW69" s="965"/>
      <c r="AX69" s="965"/>
      <c r="AY69" s="965"/>
      <c r="AZ69" s="966" t="s">
        <v>534</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564001</v>
      </c>
      <c r="R70" s="965"/>
      <c r="S70" s="965"/>
      <c r="T70" s="965"/>
      <c r="U70" s="965"/>
      <c r="V70" s="965">
        <v>544673</v>
      </c>
      <c r="W70" s="965"/>
      <c r="X70" s="965"/>
      <c r="Y70" s="965"/>
      <c r="Z70" s="965"/>
      <c r="AA70" s="965">
        <v>19328</v>
      </c>
      <c r="AB70" s="965"/>
      <c r="AC70" s="965"/>
      <c r="AD70" s="965"/>
      <c r="AE70" s="965"/>
      <c r="AF70" s="965">
        <v>19328</v>
      </c>
      <c r="AG70" s="965"/>
      <c r="AH70" s="965"/>
      <c r="AI70" s="965"/>
      <c r="AJ70" s="965"/>
      <c r="AK70" s="965">
        <v>10124</v>
      </c>
      <c r="AL70" s="965"/>
      <c r="AM70" s="965"/>
      <c r="AN70" s="965"/>
      <c r="AO70" s="965"/>
      <c r="AP70" s="965" t="s">
        <v>537</v>
      </c>
      <c r="AQ70" s="965"/>
      <c r="AR70" s="965"/>
      <c r="AS70" s="965"/>
      <c r="AT70" s="965"/>
      <c r="AU70" s="965" t="s">
        <v>537</v>
      </c>
      <c r="AV70" s="965"/>
      <c r="AW70" s="965"/>
      <c r="AX70" s="965"/>
      <c r="AY70" s="965"/>
      <c r="AZ70" s="966" t="s">
        <v>535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37035</v>
      </c>
      <c r="R71" s="965"/>
      <c r="S71" s="965"/>
      <c r="T71" s="965"/>
      <c r="U71" s="965"/>
      <c r="V71" s="965">
        <v>36721</v>
      </c>
      <c r="W71" s="965"/>
      <c r="X71" s="965"/>
      <c r="Y71" s="965"/>
      <c r="Z71" s="965"/>
      <c r="AA71" s="965">
        <v>314</v>
      </c>
      <c r="AB71" s="965"/>
      <c r="AC71" s="965"/>
      <c r="AD71" s="965"/>
      <c r="AE71" s="965"/>
      <c r="AF71" s="965">
        <v>314</v>
      </c>
      <c r="AG71" s="965"/>
      <c r="AH71" s="965"/>
      <c r="AI71" s="965"/>
      <c r="AJ71" s="965"/>
      <c r="AK71" s="965">
        <v>1316</v>
      </c>
      <c r="AL71" s="965"/>
      <c r="AM71" s="965"/>
      <c r="AN71" s="965"/>
      <c r="AO71" s="965"/>
      <c r="AP71" s="965" t="s">
        <v>537</v>
      </c>
      <c r="AQ71" s="965"/>
      <c r="AR71" s="965"/>
      <c r="AS71" s="965"/>
      <c r="AT71" s="965"/>
      <c r="AU71" s="965" t="s">
        <v>537</v>
      </c>
      <c r="AV71" s="965"/>
      <c r="AW71" s="965"/>
      <c r="AX71" s="965"/>
      <c r="AY71" s="965"/>
      <c r="AZ71" s="966" t="s">
        <v>534</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531</v>
      </c>
      <c r="C72" s="969"/>
      <c r="D72" s="969"/>
      <c r="E72" s="969"/>
      <c r="F72" s="969"/>
      <c r="G72" s="969"/>
      <c r="H72" s="969"/>
      <c r="I72" s="969"/>
      <c r="J72" s="969"/>
      <c r="K72" s="969"/>
      <c r="L72" s="969"/>
      <c r="M72" s="969"/>
      <c r="N72" s="969"/>
      <c r="O72" s="969"/>
      <c r="P72" s="970"/>
      <c r="Q72" s="971">
        <v>384</v>
      </c>
      <c r="R72" s="965"/>
      <c r="S72" s="965"/>
      <c r="T72" s="965"/>
      <c r="U72" s="965"/>
      <c r="V72" s="965">
        <v>183</v>
      </c>
      <c r="W72" s="965"/>
      <c r="X72" s="965"/>
      <c r="Y72" s="965"/>
      <c r="Z72" s="965"/>
      <c r="AA72" s="965">
        <v>201</v>
      </c>
      <c r="AB72" s="965"/>
      <c r="AC72" s="965"/>
      <c r="AD72" s="965"/>
      <c r="AE72" s="965"/>
      <c r="AF72" s="965">
        <v>201</v>
      </c>
      <c r="AG72" s="965"/>
      <c r="AH72" s="965"/>
      <c r="AI72" s="965"/>
      <c r="AJ72" s="965"/>
      <c r="AK72" s="965" t="s">
        <v>537</v>
      </c>
      <c r="AL72" s="965"/>
      <c r="AM72" s="965"/>
      <c r="AN72" s="965"/>
      <c r="AO72" s="965"/>
      <c r="AP72" s="965" t="s">
        <v>537</v>
      </c>
      <c r="AQ72" s="965"/>
      <c r="AR72" s="965"/>
      <c r="AS72" s="965"/>
      <c r="AT72" s="965"/>
      <c r="AU72" s="965" t="s">
        <v>537</v>
      </c>
      <c r="AV72" s="965"/>
      <c r="AW72" s="965"/>
      <c r="AX72" s="965"/>
      <c r="AY72" s="965"/>
      <c r="AZ72" s="966" t="s">
        <v>536</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532</v>
      </c>
      <c r="C73" s="969"/>
      <c r="D73" s="969"/>
      <c r="E73" s="969"/>
      <c r="F73" s="969"/>
      <c r="G73" s="969"/>
      <c r="H73" s="969"/>
      <c r="I73" s="969"/>
      <c r="J73" s="969"/>
      <c r="K73" s="969"/>
      <c r="L73" s="969"/>
      <c r="M73" s="969"/>
      <c r="N73" s="969"/>
      <c r="O73" s="969"/>
      <c r="P73" s="970"/>
      <c r="Q73" s="971">
        <v>386</v>
      </c>
      <c r="R73" s="965"/>
      <c r="S73" s="965"/>
      <c r="T73" s="965"/>
      <c r="U73" s="965"/>
      <c r="V73" s="965">
        <v>376</v>
      </c>
      <c r="W73" s="965"/>
      <c r="X73" s="965"/>
      <c r="Y73" s="965"/>
      <c r="Z73" s="965"/>
      <c r="AA73" s="965">
        <v>10</v>
      </c>
      <c r="AB73" s="965"/>
      <c r="AC73" s="965"/>
      <c r="AD73" s="965"/>
      <c r="AE73" s="965"/>
      <c r="AF73" s="965">
        <v>10</v>
      </c>
      <c r="AG73" s="965"/>
      <c r="AH73" s="965"/>
      <c r="AI73" s="965"/>
      <c r="AJ73" s="965"/>
      <c r="AK73" s="965">
        <v>92</v>
      </c>
      <c r="AL73" s="965"/>
      <c r="AM73" s="965"/>
      <c r="AN73" s="965"/>
      <c r="AO73" s="965"/>
      <c r="AP73" s="965" t="s">
        <v>537</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533</v>
      </c>
      <c r="C74" s="969"/>
      <c r="D74" s="969"/>
      <c r="E74" s="969"/>
      <c r="F74" s="969"/>
      <c r="G74" s="969"/>
      <c r="H74" s="969"/>
      <c r="I74" s="969"/>
      <c r="J74" s="969"/>
      <c r="K74" s="969"/>
      <c r="L74" s="969"/>
      <c r="M74" s="969"/>
      <c r="N74" s="969"/>
      <c r="O74" s="969"/>
      <c r="P74" s="970"/>
      <c r="Q74" s="971">
        <v>61032</v>
      </c>
      <c r="R74" s="965"/>
      <c r="S74" s="965"/>
      <c r="T74" s="965"/>
      <c r="U74" s="965"/>
      <c r="V74" s="965">
        <v>58635</v>
      </c>
      <c r="W74" s="965"/>
      <c r="X74" s="965"/>
      <c r="Y74" s="965"/>
      <c r="Z74" s="965"/>
      <c r="AA74" s="965">
        <v>2398</v>
      </c>
      <c r="AB74" s="965"/>
      <c r="AC74" s="965"/>
      <c r="AD74" s="965"/>
      <c r="AE74" s="965"/>
      <c r="AF74" s="965">
        <v>2398</v>
      </c>
      <c r="AG74" s="965"/>
      <c r="AH74" s="965"/>
      <c r="AI74" s="965"/>
      <c r="AJ74" s="965"/>
      <c r="AK74" s="965" t="s">
        <v>537</v>
      </c>
      <c r="AL74" s="965"/>
      <c r="AM74" s="965"/>
      <c r="AN74" s="965"/>
      <c r="AO74" s="965"/>
      <c r="AP74" s="965" t="s">
        <v>537</v>
      </c>
      <c r="AQ74" s="965"/>
      <c r="AR74" s="965"/>
      <c r="AS74" s="965"/>
      <c r="AT74" s="965"/>
      <c r="AU74" s="965" t="s">
        <v>537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f>
        <v>22536</v>
      </c>
      <c r="AG88" s="953"/>
      <c r="AH88" s="953"/>
      <c r="AI88" s="953"/>
      <c r="AJ88" s="953"/>
      <c r="AK88" s="957"/>
      <c r="AL88" s="957"/>
      <c r="AM88" s="957"/>
      <c r="AN88" s="957"/>
      <c r="AO88" s="957"/>
      <c r="AP88" s="953">
        <f>AP68</f>
        <v>486</v>
      </c>
      <c r="AQ88" s="953"/>
      <c r="AR88" s="953"/>
      <c r="AS88" s="953"/>
      <c r="AT88" s="953"/>
      <c r="AU88" s="953">
        <f>AU68</f>
        <v>140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CR7+CR8</f>
        <v>105</v>
      </c>
      <c r="CS102" s="945"/>
      <c r="CT102" s="945"/>
      <c r="CU102" s="945"/>
      <c r="CV102" s="946"/>
      <c r="CW102" s="944">
        <f>CW7</f>
        <v>38</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284</v>
      </c>
      <c r="AG109" s="886"/>
      <c r="AH109" s="886"/>
      <c r="AI109" s="886"/>
      <c r="AJ109" s="887"/>
      <c r="AK109" s="888" t="s">
        <v>283</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284</v>
      </c>
      <c r="BW109" s="886"/>
      <c r="BX109" s="886"/>
      <c r="BY109" s="886"/>
      <c r="BZ109" s="887"/>
      <c r="CA109" s="888" t="s">
        <v>283</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284</v>
      </c>
      <c r="DM109" s="886"/>
      <c r="DN109" s="886"/>
      <c r="DO109" s="886"/>
      <c r="DP109" s="887"/>
      <c r="DQ109" s="888" t="s">
        <v>283</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3132393</v>
      </c>
      <c r="AB110" s="871"/>
      <c r="AC110" s="871"/>
      <c r="AD110" s="871"/>
      <c r="AE110" s="872"/>
      <c r="AF110" s="873">
        <v>3155720</v>
      </c>
      <c r="AG110" s="871"/>
      <c r="AH110" s="871"/>
      <c r="AI110" s="871"/>
      <c r="AJ110" s="872"/>
      <c r="AK110" s="873">
        <v>3200426</v>
      </c>
      <c r="AL110" s="871"/>
      <c r="AM110" s="871"/>
      <c r="AN110" s="871"/>
      <c r="AO110" s="872"/>
      <c r="AP110" s="874">
        <v>15.7</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33026804</v>
      </c>
      <c r="BR110" s="798"/>
      <c r="BS110" s="798"/>
      <c r="BT110" s="798"/>
      <c r="BU110" s="798"/>
      <c r="BV110" s="798">
        <v>32442721</v>
      </c>
      <c r="BW110" s="798"/>
      <c r="BX110" s="798"/>
      <c r="BY110" s="798"/>
      <c r="BZ110" s="798"/>
      <c r="CA110" s="798">
        <v>31441606</v>
      </c>
      <c r="CB110" s="798"/>
      <c r="CC110" s="798"/>
      <c r="CD110" s="798"/>
      <c r="CE110" s="798"/>
      <c r="CF110" s="859">
        <v>154.1</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1115251</v>
      </c>
      <c r="BR111" s="769"/>
      <c r="BS111" s="769"/>
      <c r="BT111" s="769"/>
      <c r="BU111" s="769"/>
      <c r="BV111" s="769">
        <v>1048159</v>
      </c>
      <c r="BW111" s="769"/>
      <c r="BX111" s="769"/>
      <c r="BY111" s="769"/>
      <c r="BZ111" s="769"/>
      <c r="CA111" s="769">
        <v>980048</v>
      </c>
      <c r="CB111" s="769"/>
      <c r="CC111" s="769"/>
      <c r="CD111" s="769"/>
      <c r="CE111" s="769"/>
      <c r="CF111" s="846">
        <v>4.8</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1067035</v>
      </c>
      <c r="DH111" s="769"/>
      <c r="DI111" s="769"/>
      <c r="DJ111" s="769"/>
      <c r="DK111" s="769"/>
      <c r="DL111" s="769">
        <v>1007979</v>
      </c>
      <c r="DM111" s="769"/>
      <c r="DN111" s="769"/>
      <c r="DO111" s="769"/>
      <c r="DP111" s="769"/>
      <c r="DQ111" s="769">
        <v>947904</v>
      </c>
      <c r="DR111" s="769"/>
      <c r="DS111" s="769"/>
      <c r="DT111" s="769"/>
      <c r="DU111" s="769"/>
      <c r="DV111" s="821">
        <v>4.5999999999999996</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1644345</v>
      </c>
      <c r="BR112" s="769"/>
      <c r="BS112" s="769"/>
      <c r="BT112" s="769"/>
      <c r="BU112" s="769"/>
      <c r="BV112" s="769">
        <v>1483525</v>
      </c>
      <c r="BW112" s="769"/>
      <c r="BX112" s="769"/>
      <c r="BY112" s="769"/>
      <c r="BZ112" s="769"/>
      <c r="CA112" s="769">
        <v>1379463</v>
      </c>
      <c r="CB112" s="769"/>
      <c r="CC112" s="769"/>
      <c r="CD112" s="769"/>
      <c r="CE112" s="769"/>
      <c r="CF112" s="846">
        <v>6.8</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312111</v>
      </c>
      <c r="AB113" s="907"/>
      <c r="AC113" s="907"/>
      <c r="AD113" s="907"/>
      <c r="AE113" s="908"/>
      <c r="AF113" s="909">
        <v>246441</v>
      </c>
      <c r="AG113" s="907"/>
      <c r="AH113" s="907"/>
      <c r="AI113" s="907"/>
      <c r="AJ113" s="908"/>
      <c r="AK113" s="909">
        <v>200250</v>
      </c>
      <c r="AL113" s="907"/>
      <c r="AM113" s="907"/>
      <c r="AN113" s="907"/>
      <c r="AO113" s="908"/>
      <c r="AP113" s="910">
        <v>1</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46679</v>
      </c>
      <c r="BR113" s="769"/>
      <c r="BS113" s="769"/>
      <c r="BT113" s="769"/>
      <c r="BU113" s="769"/>
      <c r="BV113" s="769">
        <v>40986</v>
      </c>
      <c r="BW113" s="769"/>
      <c r="BX113" s="769"/>
      <c r="BY113" s="769"/>
      <c r="BZ113" s="769"/>
      <c r="CA113" s="769">
        <v>140327</v>
      </c>
      <c r="CB113" s="769"/>
      <c r="CC113" s="769"/>
      <c r="CD113" s="769"/>
      <c r="CE113" s="769"/>
      <c r="CF113" s="846">
        <v>0.7</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6410</v>
      </c>
      <c r="AB114" s="782"/>
      <c r="AC114" s="782"/>
      <c r="AD114" s="782"/>
      <c r="AE114" s="783"/>
      <c r="AF114" s="784">
        <v>6362</v>
      </c>
      <c r="AG114" s="782"/>
      <c r="AH114" s="782"/>
      <c r="AI114" s="782"/>
      <c r="AJ114" s="783"/>
      <c r="AK114" s="784">
        <v>6298</v>
      </c>
      <c r="AL114" s="782"/>
      <c r="AM114" s="782"/>
      <c r="AN114" s="782"/>
      <c r="AO114" s="783"/>
      <c r="AP114" s="752">
        <v>0</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2881420</v>
      </c>
      <c r="BR114" s="769"/>
      <c r="BS114" s="769"/>
      <c r="BT114" s="769"/>
      <c r="BU114" s="769"/>
      <c r="BV114" s="769">
        <v>2517036</v>
      </c>
      <c r="BW114" s="769"/>
      <c r="BX114" s="769"/>
      <c r="BY114" s="769"/>
      <c r="BZ114" s="769"/>
      <c r="CA114" s="769">
        <v>2201188</v>
      </c>
      <c r="CB114" s="769"/>
      <c r="CC114" s="769"/>
      <c r="CD114" s="769"/>
      <c r="CE114" s="769"/>
      <c r="CF114" s="846">
        <v>10.8</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100090</v>
      </c>
      <c r="AB115" s="907"/>
      <c r="AC115" s="907"/>
      <c r="AD115" s="907"/>
      <c r="AE115" s="908"/>
      <c r="AF115" s="909">
        <v>123292</v>
      </c>
      <c r="AG115" s="907"/>
      <c r="AH115" s="907"/>
      <c r="AI115" s="907"/>
      <c r="AJ115" s="908"/>
      <c r="AK115" s="909">
        <v>106804</v>
      </c>
      <c r="AL115" s="907"/>
      <c r="AM115" s="907"/>
      <c r="AN115" s="907"/>
      <c r="AO115" s="908"/>
      <c r="AP115" s="910">
        <v>0.5</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6519</v>
      </c>
      <c r="BR115" s="769"/>
      <c r="BS115" s="769"/>
      <c r="BT115" s="769"/>
      <c r="BU115" s="769"/>
      <c r="BV115" s="769">
        <v>10537</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48216</v>
      </c>
      <c r="DH116" s="782"/>
      <c r="DI116" s="782"/>
      <c r="DJ116" s="782"/>
      <c r="DK116" s="783"/>
      <c r="DL116" s="784">
        <v>40180</v>
      </c>
      <c r="DM116" s="782"/>
      <c r="DN116" s="782"/>
      <c r="DO116" s="782"/>
      <c r="DP116" s="783"/>
      <c r="DQ116" s="784">
        <v>32144</v>
      </c>
      <c r="DR116" s="782"/>
      <c r="DS116" s="782"/>
      <c r="DT116" s="782"/>
      <c r="DU116" s="783"/>
      <c r="DV116" s="752">
        <v>0.2</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3551004</v>
      </c>
      <c r="AB117" s="893"/>
      <c r="AC117" s="893"/>
      <c r="AD117" s="893"/>
      <c r="AE117" s="894"/>
      <c r="AF117" s="896">
        <v>3531815</v>
      </c>
      <c r="AG117" s="893"/>
      <c r="AH117" s="893"/>
      <c r="AI117" s="893"/>
      <c r="AJ117" s="894"/>
      <c r="AK117" s="896">
        <v>3513778</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284</v>
      </c>
      <c r="AG118" s="886"/>
      <c r="AH118" s="886"/>
      <c r="AI118" s="886"/>
      <c r="AJ118" s="887"/>
      <c r="AK118" s="888" t="s">
        <v>283</v>
      </c>
      <c r="AL118" s="886"/>
      <c r="AM118" s="886"/>
      <c r="AN118" s="886"/>
      <c r="AO118" s="887"/>
      <c r="AP118" s="889" t="s">
        <v>399</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427</v>
      </c>
      <c r="BP118" s="836"/>
      <c r="BQ118" s="855">
        <v>38721018</v>
      </c>
      <c r="BR118" s="856"/>
      <c r="BS118" s="856"/>
      <c r="BT118" s="856"/>
      <c r="BU118" s="856"/>
      <c r="BV118" s="856">
        <v>37542964</v>
      </c>
      <c r="BW118" s="856"/>
      <c r="BX118" s="856"/>
      <c r="BY118" s="856"/>
      <c r="BZ118" s="856"/>
      <c r="CA118" s="856">
        <v>36142632</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2075662</v>
      </c>
      <c r="BR119" s="798"/>
      <c r="BS119" s="798"/>
      <c r="BT119" s="798"/>
      <c r="BU119" s="798"/>
      <c r="BV119" s="798">
        <v>1783715</v>
      </c>
      <c r="BW119" s="798"/>
      <c r="BX119" s="798"/>
      <c r="BY119" s="798"/>
      <c r="BZ119" s="798"/>
      <c r="CA119" s="798">
        <v>1393274</v>
      </c>
      <c r="CB119" s="798"/>
      <c r="CC119" s="798"/>
      <c r="CD119" s="798"/>
      <c r="CE119" s="798"/>
      <c r="CF119" s="859">
        <v>6.8</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77473</v>
      </c>
      <c r="AB120" s="782"/>
      <c r="AC120" s="782"/>
      <c r="AD120" s="782"/>
      <c r="AE120" s="783"/>
      <c r="AF120" s="784">
        <v>77473</v>
      </c>
      <c r="AG120" s="782"/>
      <c r="AH120" s="782"/>
      <c r="AI120" s="782"/>
      <c r="AJ120" s="783"/>
      <c r="AK120" s="784">
        <v>77473</v>
      </c>
      <c r="AL120" s="782"/>
      <c r="AM120" s="782"/>
      <c r="AN120" s="782"/>
      <c r="AO120" s="783"/>
      <c r="AP120" s="752">
        <v>0.4</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5159189</v>
      </c>
      <c r="BR120" s="769"/>
      <c r="BS120" s="769"/>
      <c r="BT120" s="769"/>
      <c r="BU120" s="769"/>
      <c r="BV120" s="769">
        <v>5213625</v>
      </c>
      <c r="BW120" s="769"/>
      <c r="BX120" s="769"/>
      <c r="BY120" s="769"/>
      <c r="BZ120" s="769"/>
      <c r="CA120" s="769">
        <v>5262214</v>
      </c>
      <c r="CB120" s="769"/>
      <c r="CC120" s="769"/>
      <c r="CD120" s="769"/>
      <c r="CE120" s="769"/>
      <c r="CF120" s="846">
        <v>25.8</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1629503</v>
      </c>
      <c r="DH120" s="798"/>
      <c r="DI120" s="798"/>
      <c r="DJ120" s="798"/>
      <c r="DK120" s="798"/>
      <c r="DL120" s="798">
        <v>1469660</v>
      </c>
      <c r="DM120" s="798"/>
      <c r="DN120" s="798"/>
      <c r="DO120" s="798"/>
      <c r="DP120" s="798"/>
      <c r="DQ120" s="798">
        <v>1366614</v>
      </c>
      <c r="DR120" s="798"/>
      <c r="DS120" s="798"/>
      <c r="DT120" s="798"/>
      <c r="DU120" s="798"/>
      <c r="DV120" s="799">
        <v>6.7</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20415399</v>
      </c>
      <c r="BR121" s="856"/>
      <c r="BS121" s="856"/>
      <c r="BT121" s="856"/>
      <c r="BU121" s="856"/>
      <c r="BV121" s="856">
        <v>20188142</v>
      </c>
      <c r="BW121" s="856"/>
      <c r="BX121" s="856"/>
      <c r="BY121" s="856"/>
      <c r="BZ121" s="856"/>
      <c r="CA121" s="856">
        <v>19934385</v>
      </c>
      <c r="CB121" s="856"/>
      <c r="CC121" s="856"/>
      <c r="CD121" s="856"/>
      <c r="CE121" s="856"/>
      <c r="CF121" s="857">
        <v>97.7</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14842</v>
      </c>
      <c r="DH121" s="769"/>
      <c r="DI121" s="769"/>
      <c r="DJ121" s="769"/>
      <c r="DK121" s="769"/>
      <c r="DL121" s="769">
        <v>13865</v>
      </c>
      <c r="DM121" s="769"/>
      <c r="DN121" s="769"/>
      <c r="DO121" s="769"/>
      <c r="DP121" s="769"/>
      <c r="DQ121" s="769">
        <v>12849</v>
      </c>
      <c r="DR121" s="769"/>
      <c r="DS121" s="769"/>
      <c r="DT121" s="769"/>
      <c r="DU121" s="769"/>
      <c r="DV121" s="821">
        <v>0.1</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436</v>
      </c>
      <c r="BP122" s="836"/>
      <c r="BQ122" s="837">
        <v>27650250</v>
      </c>
      <c r="BR122" s="838"/>
      <c r="BS122" s="838"/>
      <c r="BT122" s="838"/>
      <c r="BU122" s="838"/>
      <c r="BV122" s="838">
        <v>27185482</v>
      </c>
      <c r="BW122" s="838"/>
      <c r="BX122" s="838"/>
      <c r="BY122" s="838"/>
      <c r="BZ122" s="838"/>
      <c r="CA122" s="838">
        <v>26589873</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55.2</v>
      </c>
      <c r="BR123" s="830"/>
      <c r="BS123" s="830"/>
      <c r="BT123" s="830"/>
      <c r="BU123" s="830"/>
      <c r="BV123" s="830">
        <v>51.3</v>
      </c>
      <c r="BW123" s="830"/>
      <c r="BX123" s="830"/>
      <c r="BY123" s="830"/>
      <c r="BZ123" s="830"/>
      <c r="CA123" s="830">
        <v>46.8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9272</v>
      </c>
      <c r="AB126" s="782"/>
      <c r="AC126" s="782"/>
      <c r="AD126" s="782"/>
      <c r="AE126" s="783"/>
      <c r="AF126" s="784">
        <v>30063</v>
      </c>
      <c r="AG126" s="782"/>
      <c r="AH126" s="782"/>
      <c r="AI126" s="782"/>
      <c r="AJ126" s="783"/>
      <c r="AK126" s="784">
        <v>8917</v>
      </c>
      <c r="AL126" s="782"/>
      <c r="AM126" s="782"/>
      <c r="AN126" s="782"/>
      <c r="AO126" s="783"/>
      <c r="AP126" s="752">
        <v>0</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13345</v>
      </c>
      <c r="AB127" s="782"/>
      <c r="AC127" s="782"/>
      <c r="AD127" s="782"/>
      <c r="AE127" s="783"/>
      <c r="AF127" s="784">
        <v>15756</v>
      </c>
      <c r="AG127" s="782"/>
      <c r="AH127" s="782"/>
      <c r="AI127" s="782"/>
      <c r="AJ127" s="783"/>
      <c r="AK127" s="784">
        <v>20414</v>
      </c>
      <c r="AL127" s="782"/>
      <c r="AM127" s="782"/>
      <c r="AN127" s="782"/>
      <c r="AO127" s="783"/>
      <c r="AP127" s="752">
        <v>0.1</v>
      </c>
      <c r="AQ127" s="753"/>
      <c r="AR127" s="753"/>
      <c r="AS127" s="753"/>
      <c r="AT127" s="754"/>
      <c r="AU127" s="233"/>
      <c r="AV127" s="233"/>
      <c r="AW127" s="233"/>
      <c r="AX127" s="755" t="s">
        <v>447</v>
      </c>
      <c r="AY127" s="756"/>
      <c r="AZ127" s="756"/>
      <c r="BA127" s="756"/>
      <c r="BB127" s="756"/>
      <c r="BC127" s="756"/>
      <c r="BD127" s="756"/>
      <c r="BE127" s="757"/>
      <c r="BF127" s="758" t="s">
        <v>110</v>
      </c>
      <c r="BG127" s="759"/>
      <c r="BH127" s="759"/>
      <c r="BI127" s="759"/>
      <c r="BJ127" s="759"/>
      <c r="BK127" s="759"/>
      <c r="BL127" s="760"/>
      <c r="BM127" s="758">
        <v>12.28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v>6519</v>
      </c>
      <c r="DH127" s="818"/>
      <c r="DI127" s="818"/>
      <c r="DJ127" s="818"/>
      <c r="DK127" s="818"/>
      <c r="DL127" s="818">
        <v>10537</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879431</v>
      </c>
      <c r="AB128" s="722"/>
      <c r="AC128" s="722"/>
      <c r="AD128" s="722"/>
      <c r="AE128" s="723"/>
      <c r="AF128" s="724">
        <v>778306</v>
      </c>
      <c r="AG128" s="722"/>
      <c r="AH128" s="722"/>
      <c r="AI128" s="722"/>
      <c r="AJ128" s="723"/>
      <c r="AK128" s="724">
        <v>809972</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110</v>
      </c>
      <c r="BG128" s="789"/>
      <c r="BH128" s="789"/>
      <c r="BI128" s="789"/>
      <c r="BJ128" s="789"/>
      <c r="BK128" s="789"/>
      <c r="BL128" s="790"/>
      <c r="BM128" s="788">
        <v>17.28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21873348</v>
      </c>
      <c r="AB129" s="782"/>
      <c r="AC129" s="782"/>
      <c r="AD129" s="782"/>
      <c r="AE129" s="783"/>
      <c r="AF129" s="784">
        <v>22066854</v>
      </c>
      <c r="AG129" s="782"/>
      <c r="AH129" s="782"/>
      <c r="AI129" s="782"/>
      <c r="AJ129" s="783"/>
      <c r="AK129" s="784">
        <v>22349750</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1842670</v>
      </c>
      <c r="AB130" s="782"/>
      <c r="AC130" s="782"/>
      <c r="AD130" s="782"/>
      <c r="AE130" s="783"/>
      <c r="AF130" s="784">
        <v>1878141</v>
      </c>
      <c r="AG130" s="782"/>
      <c r="AH130" s="782"/>
      <c r="AI130" s="782"/>
      <c r="AJ130" s="783"/>
      <c r="AK130" s="784">
        <v>1943879</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46.8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20030678</v>
      </c>
      <c r="AB131" s="715"/>
      <c r="AC131" s="715"/>
      <c r="AD131" s="715"/>
      <c r="AE131" s="716"/>
      <c r="AF131" s="717">
        <v>20188713</v>
      </c>
      <c r="AG131" s="715"/>
      <c r="AH131" s="715"/>
      <c r="AI131" s="715"/>
      <c r="AJ131" s="716"/>
      <c r="AK131" s="717">
        <v>20405871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4.1381674650000004</v>
      </c>
      <c r="AB132" s="738"/>
      <c r="AC132" s="738"/>
      <c r="AD132" s="738"/>
      <c r="AE132" s="739"/>
      <c r="AF132" s="740">
        <v>4.3359277040000004</v>
      </c>
      <c r="AG132" s="738"/>
      <c r="AH132" s="738"/>
      <c r="AI132" s="738"/>
      <c r="AJ132" s="739"/>
      <c r="AK132" s="740">
        <v>3.7240605900000001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4.0999999999999996</v>
      </c>
      <c r="AB133" s="747"/>
      <c r="AC133" s="747"/>
      <c r="AD133" s="747"/>
      <c r="AE133" s="748"/>
      <c r="AF133" s="746">
        <v>4.0999999999999996</v>
      </c>
      <c r="AG133" s="747"/>
      <c r="AH133" s="747"/>
      <c r="AI133" s="747"/>
      <c r="AJ133" s="748"/>
      <c r="AK133" s="746">
        <v>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31" t="s">
        <v>468</v>
      </c>
      <c r="H9" s="1132"/>
      <c r="I9" s="1132"/>
      <c r="J9" s="1133"/>
      <c r="K9" s="263">
        <v>5750538</v>
      </c>
      <c r="L9" s="264">
        <v>43417</v>
      </c>
      <c r="M9" s="265">
        <v>58402</v>
      </c>
      <c r="N9" s="266">
        <v>-25.7</v>
      </c>
    </row>
    <row r="10" spans="1:16">
      <c r="A10" s="248"/>
      <c r="B10" s="244"/>
      <c r="C10" s="244"/>
      <c r="D10" s="244"/>
      <c r="E10" s="244"/>
      <c r="F10" s="244"/>
      <c r="G10" s="1131" t="s">
        <v>469</v>
      </c>
      <c r="H10" s="1132"/>
      <c r="I10" s="1132"/>
      <c r="J10" s="1133"/>
      <c r="K10" s="267">
        <v>530686</v>
      </c>
      <c r="L10" s="268">
        <v>4007</v>
      </c>
      <c r="M10" s="269">
        <v>4003</v>
      </c>
      <c r="N10" s="270">
        <v>0.1</v>
      </c>
    </row>
    <row r="11" spans="1:16" ht="13.5" customHeight="1">
      <c r="A11" s="248"/>
      <c r="B11" s="244"/>
      <c r="C11" s="244"/>
      <c r="D11" s="244"/>
      <c r="E11" s="244"/>
      <c r="F11" s="244"/>
      <c r="G11" s="1131" t="s">
        <v>470</v>
      </c>
      <c r="H11" s="1132"/>
      <c r="I11" s="1132"/>
      <c r="J11" s="1133"/>
      <c r="K11" s="267">
        <v>1049925</v>
      </c>
      <c r="L11" s="268">
        <v>7927</v>
      </c>
      <c r="M11" s="269">
        <v>3781</v>
      </c>
      <c r="N11" s="270">
        <v>109.7</v>
      </c>
    </row>
    <row r="12" spans="1:16" ht="13.5" customHeight="1">
      <c r="A12" s="248"/>
      <c r="B12" s="244"/>
      <c r="C12" s="244"/>
      <c r="D12" s="244"/>
      <c r="E12" s="244"/>
      <c r="F12" s="244"/>
      <c r="G12" s="1131" t="s">
        <v>471</v>
      </c>
      <c r="H12" s="1132"/>
      <c r="I12" s="1132"/>
      <c r="J12" s="1133"/>
      <c r="K12" s="267" t="s">
        <v>472</v>
      </c>
      <c r="L12" s="268" t="s">
        <v>472</v>
      </c>
      <c r="M12" s="269">
        <v>598</v>
      </c>
      <c r="N12" s="270" t="s">
        <v>472</v>
      </c>
    </row>
    <row r="13" spans="1:16" ht="13.5" customHeight="1">
      <c r="A13" s="248"/>
      <c r="B13" s="244"/>
      <c r="C13" s="244"/>
      <c r="D13" s="244"/>
      <c r="E13" s="244"/>
      <c r="F13" s="244"/>
      <c r="G13" s="1131" t="s">
        <v>473</v>
      </c>
      <c r="H13" s="1132"/>
      <c r="I13" s="1132"/>
      <c r="J13" s="1133"/>
      <c r="K13" s="267" t="s">
        <v>472</v>
      </c>
      <c r="L13" s="268" t="s">
        <v>472</v>
      </c>
      <c r="M13" s="269">
        <v>1</v>
      </c>
      <c r="N13" s="270" t="s">
        <v>472</v>
      </c>
    </row>
    <row r="14" spans="1:16" ht="13.5" customHeight="1">
      <c r="A14" s="248"/>
      <c r="B14" s="244"/>
      <c r="C14" s="244"/>
      <c r="D14" s="244"/>
      <c r="E14" s="244"/>
      <c r="F14" s="244"/>
      <c r="G14" s="1131" t="s">
        <v>474</v>
      </c>
      <c r="H14" s="1132"/>
      <c r="I14" s="1132"/>
      <c r="J14" s="1133"/>
      <c r="K14" s="267">
        <v>264217</v>
      </c>
      <c r="L14" s="268">
        <v>1995</v>
      </c>
      <c r="M14" s="269">
        <v>2386</v>
      </c>
      <c r="N14" s="270">
        <v>-16.399999999999999</v>
      </c>
    </row>
    <row r="15" spans="1:16" ht="13.5" customHeight="1">
      <c r="A15" s="248"/>
      <c r="B15" s="244"/>
      <c r="C15" s="244"/>
      <c r="D15" s="244"/>
      <c r="E15" s="244"/>
      <c r="F15" s="244"/>
      <c r="G15" s="1131" t="s">
        <v>475</v>
      </c>
      <c r="H15" s="1132"/>
      <c r="I15" s="1132"/>
      <c r="J15" s="1133"/>
      <c r="K15" s="267">
        <v>39010</v>
      </c>
      <c r="L15" s="268">
        <v>295</v>
      </c>
      <c r="M15" s="269">
        <v>1344</v>
      </c>
      <c r="N15" s="270">
        <v>-78.099999999999994</v>
      </c>
    </row>
    <row r="16" spans="1:16">
      <c r="A16" s="248"/>
      <c r="B16" s="244"/>
      <c r="C16" s="244"/>
      <c r="D16" s="244"/>
      <c r="E16" s="244"/>
      <c r="F16" s="244"/>
      <c r="G16" s="1134" t="s">
        <v>476</v>
      </c>
      <c r="H16" s="1135"/>
      <c r="I16" s="1135"/>
      <c r="J16" s="1136"/>
      <c r="K16" s="268">
        <v>-618082</v>
      </c>
      <c r="L16" s="268">
        <v>-4667</v>
      </c>
      <c r="M16" s="269">
        <v>-6701</v>
      </c>
      <c r="N16" s="270">
        <v>-30.4</v>
      </c>
    </row>
    <row r="17" spans="1:16">
      <c r="A17" s="248"/>
      <c r="B17" s="244"/>
      <c r="C17" s="244"/>
      <c r="D17" s="244"/>
      <c r="E17" s="244"/>
      <c r="F17" s="244"/>
      <c r="G17" s="1134" t="s">
        <v>168</v>
      </c>
      <c r="H17" s="1135"/>
      <c r="I17" s="1135"/>
      <c r="J17" s="1136"/>
      <c r="K17" s="268">
        <v>7016294</v>
      </c>
      <c r="L17" s="268">
        <v>52974</v>
      </c>
      <c r="M17" s="269">
        <v>63814</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8" t="s">
        <v>481</v>
      </c>
      <c r="H21" s="1129"/>
      <c r="I21" s="1129"/>
      <c r="J21" s="1130"/>
      <c r="K21" s="280">
        <v>5.0999999999999996</v>
      </c>
      <c r="L21" s="281">
        <v>6.4</v>
      </c>
      <c r="M21" s="282">
        <v>-1.3</v>
      </c>
      <c r="N21" s="249"/>
      <c r="O21" s="283"/>
      <c r="P21" s="279"/>
    </row>
    <row r="22" spans="1:16" s="284" customFormat="1">
      <c r="A22" s="279"/>
      <c r="B22" s="249"/>
      <c r="C22" s="249"/>
      <c r="D22" s="249"/>
      <c r="E22" s="249"/>
      <c r="F22" s="249"/>
      <c r="G22" s="1128" t="s">
        <v>482</v>
      </c>
      <c r="H22" s="1129"/>
      <c r="I22" s="1129"/>
      <c r="J22" s="1130"/>
      <c r="K22" s="285">
        <v>101</v>
      </c>
      <c r="L22" s="286">
        <v>98.9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19" t="s">
        <v>486</v>
      </c>
      <c r="H32" s="1120"/>
      <c r="I32" s="1120"/>
      <c r="J32" s="1121"/>
      <c r="K32" s="294">
        <v>3200426</v>
      </c>
      <c r="L32" s="294">
        <v>24163</v>
      </c>
      <c r="M32" s="295">
        <v>38473</v>
      </c>
      <c r="N32" s="296">
        <v>-37.200000000000003</v>
      </c>
    </row>
    <row r="33" spans="1:16" ht="13.5" customHeight="1">
      <c r="A33" s="248"/>
      <c r="B33" s="244"/>
      <c r="C33" s="244"/>
      <c r="D33" s="244"/>
      <c r="E33" s="244"/>
      <c r="F33" s="244"/>
      <c r="G33" s="1119" t="s">
        <v>487</v>
      </c>
      <c r="H33" s="1120"/>
      <c r="I33" s="1120"/>
      <c r="J33" s="1121"/>
      <c r="K33" s="294" t="s">
        <v>472</v>
      </c>
      <c r="L33" s="294" t="s">
        <v>472</v>
      </c>
      <c r="M33" s="295" t="s">
        <v>472</v>
      </c>
      <c r="N33" s="296" t="s">
        <v>472</v>
      </c>
    </row>
    <row r="34" spans="1:16" ht="27" customHeight="1">
      <c r="A34" s="248"/>
      <c r="B34" s="244"/>
      <c r="C34" s="244"/>
      <c r="D34" s="244"/>
      <c r="E34" s="244"/>
      <c r="F34" s="244"/>
      <c r="G34" s="1119" t="s">
        <v>488</v>
      </c>
      <c r="H34" s="1120"/>
      <c r="I34" s="1120"/>
      <c r="J34" s="1121"/>
      <c r="K34" s="294" t="s">
        <v>472</v>
      </c>
      <c r="L34" s="294" t="s">
        <v>472</v>
      </c>
      <c r="M34" s="295">
        <v>31</v>
      </c>
      <c r="N34" s="296" t="s">
        <v>472</v>
      </c>
    </row>
    <row r="35" spans="1:16" ht="27" customHeight="1">
      <c r="A35" s="248"/>
      <c r="B35" s="244"/>
      <c r="C35" s="244"/>
      <c r="D35" s="244"/>
      <c r="E35" s="244"/>
      <c r="F35" s="244"/>
      <c r="G35" s="1119" t="s">
        <v>489</v>
      </c>
      <c r="H35" s="1120"/>
      <c r="I35" s="1120"/>
      <c r="J35" s="1121"/>
      <c r="K35" s="294">
        <v>200250</v>
      </c>
      <c r="L35" s="294">
        <v>1512</v>
      </c>
      <c r="M35" s="295">
        <v>10015</v>
      </c>
      <c r="N35" s="296">
        <v>-84.9</v>
      </c>
    </row>
    <row r="36" spans="1:16" ht="27" customHeight="1">
      <c r="A36" s="248"/>
      <c r="B36" s="244"/>
      <c r="C36" s="244"/>
      <c r="D36" s="244"/>
      <c r="E36" s="244"/>
      <c r="F36" s="244"/>
      <c r="G36" s="1119" t="s">
        <v>490</v>
      </c>
      <c r="H36" s="1120"/>
      <c r="I36" s="1120"/>
      <c r="J36" s="1121"/>
      <c r="K36" s="294">
        <v>6298</v>
      </c>
      <c r="L36" s="294">
        <v>48</v>
      </c>
      <c r="M36" s="295">
        <v>1507</v>
      </c>
      <c r="N36" s="296">
        <v>-96.8</v>
      </c>
    </row>
    <row r="37" spans="1:16" ht="13.5" customHeight="1">
      <c r="A37" s="248"/>
      <c r="B37" s="244"/>
      <c r="C37" s="244"/>
      <c r="D37" s="244"/>
      <c r="E37" s="244"/>
      <c r="F37" s="244"/>
      <c r="G37" s="1119" t="s">
        <v>491</v>
      </c>
      <c r="H37" s="1120"/>
      <c r="I37" s="1120"/>
      <c r="J37" s="1121"/>
      <c r="K37" s="294">
        <v>106804</v>
      </c>
      <c r="L37" s="294">
        <v>806</v>
      </c>
      <c r="M37" s="295">
        <v>1079</v>
      </c>
      <c r="N37" s="296">
        <v>-25.3</v>
      </c>
    </row>
    <row r="38" spans="1:16" ht="27" customHeight="1">
      <c r="A38" s="248"/>
      <c r="B38" s="244"/>
      <c r="C38" s="244"/>
      <c r="D38" s="244"/>
      <c r="E38" s="244"/>
      <c r="F38" s="244"/>
      <c r="G38" s="1122" t="s">
        <v>492</v>
      </c>
      <c r="H38" s="1123"/>
      <c r="I38" s="1123"/>
      <c r="J38" s="1124"/>
      <c r="K38" s="297" t="s">
        <v>472</v>
      </c>
      <c r="L38" s="297" t="s">
        <v>472</v>
      </c>
      <c r="M38" s="298">
        <v>5</v>
      </c>
      <c r="N38" s="299" t="s">
        <v>472</v>
      </c>
      <c r="O38" s="293"/>
    </row>
    <row r="39" spans="1:16">
      <c r="A39" s="248"/>
      <c r="B39" s="244"/>
      <c r="C39" s="244"/>
      <c r="D39" s="244"/>
      <c r="E39" s="244"/>
      <c r="F39" s="244"/>
      <c r="G39" s="1122" t="s">
        <v>493</v>
      </c>
      <c r="H39" s="1123"/>
      <c r="I39" s="1123"/>
      <c r="J39" s="1124"/>
      <c r="K39" s="300">
        <v>-809972</v>
      </c>
      <c r="L39" s="300">
        <v>-6115</v>
      </c>
      <c r="M39" s="301">
        <v>-7129</v>
      </c>
      <c r="N39" s="302">
        <v>-14.2</v>
      </c>
      <c r="O39" s="293"/>
    </row>
    <row r="40" spans="1:16" ht="27" customHeight="1">
      <c r="A40" s="248"/>
      <c r="B40" s="244"/>
      <c r="C40" s="244"/>
      <c r="D40" s="244"/>
      <c r="E40" s="244"/>
      <c r="F40" s="244"/>
      <c r="G40" s="1119" t="s">
        <v>494</v>
      </c>
      <c r="H40" s="1120"/>
      <c r="I40" s="1120"/>
      <c r="J40" s="1121"/>
      <c r="K40" s="300">
        <v>-1943879</v>
      </c>
      <c r="L40" s="300">
        <v>-14676</v>
      </c>
      <c r="M40" s="301">
        <v>-30363</v>
      </c>
      <c r="N40" s="302">
        <v>-51.7</v>
      </c>
      <c r="O40" s="293"/>
    </row>
    <row r="41" spans="1:16">
      <c r="A41" s="248"/>
      <c r="B41" s="244"/>
      <c r="C41" s="244"/>
      <c r="D41" s="244"/>
      <c r="E41" s="244"/>
      <c r="F41" s="244"/>
      <c r="G41" s="1125" t="s">
        <v>278</v>
      </c>
      <c r="H41" s="1126"/>
      <c r="I41" s="1126"/>
      <c r="J41" s="1127"/>
      <c r="K41" s="294">
        <v>759927</v>
      </c>
      <c r="L41" s="300">
        <v>5738</v>
      </c>
      <c r="M41" s="301">
        <v>13618</v>
      </c>
      <c r="N41" s="302">
        <v>-57.9</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2" t="s">
        <v>463</v>
      </c>
      <c r="J49" s="1114" t="s">
        <v>498</v>
      </c>
      <c r="K49" s="1115"/>
      <c r="L49" s="1115"/>
      <c r="M49" s="1115"/>
      <c r="N49" s="1116"/>
    </row>
    <row r="50" spans="1:14">
      <c r="A50" s="248"/>
      <c r="B50" s="244"/>
      <c r="C50" s="244"/>
      <c r="D50" s="244"/>
      <c r="E50" s="244"/>
      <c r="F50" s="244"/>
      <c r="G50" s="312"/>
      <c r="H50" s="313"/>
      <c r="I50" s="1113"/>
      <c r="J50" s="314" t="s">
        <v>499</v>
      </c>
      <c r="K50" s="315" t="s">
        <v>500</v>
      </c>
      <c r="L50" s="316" t="s">
        <v>501</v>
      </c>
      <c r="M50" s="317" t="s">
        <v>502</v>
      </c>
      <c r="N50" s="318" t="s">
        <v>503</v>
      </c>
    </row>
    <row r="51" spans="1:14">
      <c r="A51" s="248"/>
      <c r="B51" s="244"/>
      <c r="C51" s="244"/>
      <c r="D51" s="244"/>
      <c r="E51" s="244"/>
      <c r="F51" s="244"/>
      <c r="G51" s="310" t="s">
        <v>504</v>
      </c>
      <c r="H51" s="311"/>
      <c r="I51" s="319">
        <v>6269122</v>
      </c>
      <c r="J51" s="320">
        <v>49417</v>
      </c>
      <c r="K51" s="321">
        <v>13.3</v>
      </c>
      <c r="L51" s="322">
        <v>34366</v>
      </c>
      <c r="M51" s="323">
        <v>2.2000000000000002</v>
      </c>
      <c r="N51" s="324">
        <v>11.1</v>
      </c>
    </row>
    <row r="52" spans="1:14">
      <c r="A52" s="248"/>
      <c r="B52" s="244"/>
      <c r="C52" s="244"/>
      <c r="D52" s="244"/>
      <c r="E52" s="244"/>
      <c r="F52" s="244"/>
      <c r="G52" s="325"/>
      <c r="H52" s="326" t="s">
        <v>505</v>
      </c>
      <c r="I52" s="327">
        <v>4412586</v>
      </c>
      <c r="J52" s="328">
        <v>34783</v>
      </c>
      <c r="K52" s="329">
        <v>15.9</v>
      </c>
      <c r="L52" s="330">
        <v>19822</v>
      </c>
      <c r="M52" s="331">
        <v>5.0999999999999996</v>
      </c>
      <c r="N52" s="332">
        <v>10.8</v>
      </c>
    </row>
    <row r="53" spans="1:14">
      <c r="A53" s="248"/>
      <c r="B53" s="244"/>
      <c r="C53" s="244"/>
      <c r="D53" s="244"/>
      <c r="E53" s="244"/>
      <c r="F53" s="244"/>
      <c r="G53" s="310" t="s">
        <v>506</v>
      </c>
      <c r="H53" s="311"/>
      <c r="I53" s="319">
        <v>2804532</v>
      </c>
      <c r="J53" s="320">
        <v>21926</v>
      </c>
      <c r="K53" s="321">
        <v>-55.6</v>
      </c>
      <c r="L53" s="322">
        <v>35965</v>
      </c>
      <c r="M53" s="323">
        <v>4.7</v>
      </c>
      <c r="N53" s="324">
        <v>-60.3</v>
      </c>
    </row>
    <row r="54" spans="1:14">
      <c r="A54" s="248"/>
      <c r="B54" s="244"/>
      <c r="C54" s="244"/>
      <c r="D54" s="244"/>
      <c r="E54" s="244"/>
      <c r="F54" s="244"/>
      <c r="G54" s="325"/>
      <c r="H54" s="326" t="s">
        <v>505</v>
      </c>
      <c r="I54" s="327">
        <v>2094772</v>
      </c>
      <c r="J54" s="328">
        <v>16377</v>
      </c>
      <c r="K54" s="329">
        <v>-52.9</v>
      </c>
      <c r="L54" s="330">
        <v>20136</v>
      </c>
      <c r="M54" s="331">
        <v>1.6</v>
      </c>
      <c r="N54" s="332">
        <v>-54.5</v>
      </c>
    </row>
    <row r="55" spans="1:14">
      <c r="A55" s="248"/>
      <c r="B55" s="244"/>
      <c r="C55" s="244"/>
      <c r="D55" s="244"/>
      <c r="E55" s="244"/>
      <c r="F55" s="244"/>
      <c r="G55" s="310" t="s">
        <v>507</v>
      </c>
      <c r="H55" s="311"/>
      <c r="I55" s="319">
        <v>2840713</v>
      </c>
      <c r="J55" s="320">
        <v>22107</v>
      </c>
      <c r="K55" s="321">
        <v>0.8</v>
      </c>
      <c r="L55" s="322">
        <v>41433</v>
      </c>
      <c r="M55" s="323">
        <v>15.2</v>
      </c>
      <c r="N55" s="324">
        <v>-14.4</v>
      </c>
    </row>
    <row r="56" spans="1:14">
      <c r="A56" s="248"/>
      <c r="B56" s="244"/>
      <c r="C56" s="244"/>
      <c r="D56" s="244"/>
      <c r="E56" s="244"/>
      <c r="F56" s="244"/>
      <c r="G56" s="325"/>
      <c r="H56" s="326" t="s">
        <v>505</v>
      </c>
      <c r="I56" s="327">
        <v>2202684</v>
      </c>
      <c r="J56" s="328">
        <v>17142</v>
      </c>
      <c r="K56" s="329">
        <v>4.7</v>
      </c>
      <c r="L56" s="330">
        <v>22351</v>
      </c>
      <c r="M56" s="331">
        <v>11</v>
      </c>
      <c r="N56" s="332">
        <v>-6.3</v>
      </c>
    </row>
    <row r="57" spans="1:14">
      <c r="A57" s="248"/>
      <c r="B57" s="244"/>
      <c r="C57" s="244"/>
      <c r="D57" s="244"/>
      <c r="E57" s="244"/>
      <c r="F57" s="244"/>
      <c r="G57" s="310" t="s">
        <v>508</v>
      </c>
      <c r="H57" s="311"/>
      <c r="I57" s="319">
        <v>2372856</v>
      </c>
      <c r="J57" s="320">
        <v>18054</v>
      </c>
      <c r="K57" s="321">
        <v>-18.3</v>
      </c>
      <c r="L57" s="322">
        <v>43493</v>
      </c>
      <c r="M57" s="323">
        <v>5</v>
      </c>
      <c r="N57" s="324">
        <v>-23.3</v>
      </c>
    </row>
    <row r="58" spans="1:14">
      <c r="A58" s="248"/>
      <c r="B58" s="244"/>
      <c r="C58" s="244"/>
      <c r="D58" s="244"/>
      <c r="E58" s="244"/>
      <c r="F58" s="244"/>
      <c r="G58" s="325"/>
      <c r="H58" s="326" t="s">
        <v>505</v>
      </c>
      <c r="I58" s="327">
        <v>1779130</v>
      </c>
      <c r="J58" s="328">
        <v>13537</v>
      </c>
      <c r="K58" s="329">
        <v>-21</v>
      </c>
      <c r="L58" s="330">
        <v>23254</v>
      </c>
      <c r="M58" s="331">
        <v>4</v>
      </c>
      <c r="N58" s="332">
        <v>-25</v>
      </c>
    </row>
    <row r="59" spans="1:14">
      <c r="A59" s="248"/>
      <c r="B59" s="244"/>
      <c r="C59" s="244"/>
      <c r="D59" s="244"/>
      <c r="E59" s="244"/>
      <c r="F59" s="244"/>
      <c r="G59" s="310" t="s">
        <v>509</v>
      </c>
      <c r="H59" s="311"/>
      <c r="I59" s="319">
        <v>1627270</v>
      </c>
      <c r="J59" s="320">
        <v>12286</v>
      </c>
      <c r="K59" s="321">
        <v>-31.9</v>
      </c>
      <c r="L59" s="322">
        <v>50840</v>
      </c>
      <c r="M59" s="323">
        <v>16.899999999999999</v>
      </c>
      <c r="N59" s="324">
        <v>-48.8</v>
      </c>
    </row>
    <row r="60" spans="1:14">
      <c r="A60" s="248"/>
      <c r="B60" s="244"/>
      <c r="C60" s="244"/>
      <c r="D60" s="244"/>
      <c r="E60" s="244"/>
      <c r="F60" s="244"/>
      <c r="G60" s="325"/>
      <c r="H60" s="326" t="s">
        <v>505</v>
      </c>
      <c r="I60" s="333">
        <v>1167500</v>
      </c>
      <c r="J60" s="328">
        <v>8815</v>
      </c>
      <c r="K60" s="329">
        <v>-34.9</v>
      </c>
      <c r="L60" s="330">
        <v>25367</v>
      </c>
      <c r="M60" s="331">
        <v>9.1</v>
      </c>
      <c r="N60" s="332">
        <v>-44</v>
      </c>
    </row>
    <row r="61" spans="1:14">
      <c r="A61" s="248"/>
      <c r="B61" s="244"/>
      <c r="C61" s="244"/>
      <c r="D61" s="244"/>
      <c r="E61" s="244"/>
      <c r="F61" s="244"/>
      <c r="G61" s="310" t="s">
        <v>510</v>
      </c>
      <c r="H61" s="334"/>
      <c r="I61" s="335">
        <v>3182899</v>
      </c>
      <c r="J61" s="336">
        <v>24758</v>
      </c>
      <c r="K61" s="337">
        <v>-18.3</v>
      </c>
      <c r="L61" s="338">
        <v>41219</v>
      </c>
      <c r="M61" s="339">
        <v>8.8000000000000007</v>
      </c>
      <c r="N61" s="324">
        <v>-27.1</v>
      </c>
    </row>
    <row r="62" spans="1:14">
      <c r="A62" s="248"/>
      <c r="B62" s="244"/>
      <c r="C62" s="244"/>
      <c r="D62" s="244"/>
      <c r="E62" s="244"/>
      <c r="F62" s="244"/>
      <c r="G62" s="325"/>
      <c r="H62" s="326" t="s">
        <v>505</v>
      </c>
      <c r="I62" s="327">
        <v>2331334</v>
      </c>
      <c r="J62" s="328">
        <v>18131</v>
      </c>
      <c r="K62" s="329">
        <v>-17.600000000000001</v>
      </c>
      <c r="L62" s="330">
        <v>22186</v>
      </c>
      <c r="M62" s="331">
        <v>6.2</v>
      </c>
      <c r="N62" s="332">
        <v>-23.8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6.77</v>
      </c>
      <c r="G47" s="12">
        <v>5.72</v>
      </c>
      <c r="H47" s="12">
        <v>5.29</v>
      </c>
      <c r="I47" s="12">
        <v>3.41</v>
      </c>
      <c r="J47" s="13">
        <v>2.02</v>
      </c>
    </row>
    <row r="48" spans="2:10" ht="57.75" customHeight="1">
      <c r="B48" s="14"/>
      <c r="C48" s="1139" t="s">
        <v>4</v>
      </c>
      <c r="D48" s="1139"/>
      <c r="E48" s="1140"/>
      <c r="F48" s="15">
        <v>5.26</v>
      </c>
      <c r="G48" s="16">
        <v>5.31</v>
      </c>
      <c r="H48" s="16">
        <v>4.79</v>
      </c>
      <c r="I48" s="16">
        <v>4.58</v>
      </c>
      <c r="J48" s="17">
        <v>5.89</v>
      </c>
    </row>
    <row r="49" spans="2:10" ht="57.75" customHeight="1" thickBot="1">
      <c r="B49" s="18"/>
      <c r="C49" s="1141" t="s">
        <v>5</v>
      </c>
      <c r="D49" s="1141"/>
      <c r="E49" s="1142"/>
      <c r="F49" s="19" t="s">
        <v>517</v>
      </c>
      <c r="G49" s="20" t="s">
        <v>518</v>
      </c>
      <c r="H49" s="20" t="s">
        <v>519</v>
      </c>
      <c r="I49" s="20" t="s">
        <v>517</v>
      </c>
      <c r="J49" s="21">
        <v>0.03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520</v>
      </c>
      <c r="D34" s="1149"/>
      <c r="E34" s="1150"/>
      <c r="F34" s="32">
        <v>10.4</v>
      </c>
      <c r="G34" s="33">
        <v>11.06</v>
      </c>
      <c r="H34" s="33">
        <v>10.96</v>
      </c>
      <c r="I34" s="33">
        <v>10.26</v>
      </c>
      <c r="J34" s="34">
        <v>9.7200000000000006</v>
      </c>
      <c r="K34" s="22"/>
      <c r="L34" s="22"/>
      <c r="M34" s="22"/>
      <c r="N34" s="22"/>
      <c r="O34" s="22"/>
      <c r="P34" s="22"/>
    </row>
    <row r="35" spans="1:16" ht="39" customHeight="1">
      <c r="A35" s="22"/>
      <c r="B35" s="35"/>
      <c r="C35" s="1143" t="s">
        <v>521</v>
      </c>
      <c r="D35" s="1144"/>
      <c r="E35" s="1145"/>
      <c r="F35" s="36">
        <v>5.26</v>
      </c>
      <c r="G35" s="37">
        <v>5.31</v>
      </c>
      <c r="H35" s="37">
        <v>4.79</v>
      </c>
      <c r="I35" s="37">
        <v>4.58</v>
      </c>
      <c r="J35" s="38">
        <v>5.89</v>
      </c>
      <c r="K35" s="22"/>
      <c r="L35" s="22"/>
      <c r="M35" s="22"/>
      <c r="N35" s="22"/>
      <c r="O35" s="22"/>
      <c r="P35" s="22"/>
    </row>
    <row r="36" spans="1:16" ht="39" customHeight="1">
      <c r="A36" s="22"/>
      <c r="B36" s="35"/>
      <c r="C36" s="1143" t="s">
        <v>522</v>
      </c>
      <c r="D36" s="1144"/>
      <c r="E36" s="1145"/>
      <c r="F36" s="36">
        <v>1.67</v>
      </c>
      <c r="G36" s="37">
        <v>1.83</v>
      </c>
      <c r="H36" s="37">
        <v>2.92</v>
      </c>
      <c r="I36" s="37">
        <v>1.29</v>
      </c>
      <c r="J36" s="38">
        <v>1.4</v>
      </c>
      <c r="K36" s="22"/>
      <c r="L36" s="22"/>
      <c r="M36" s="22"/>
      <c r="N36" s="22"/>
      <c r="O36" s="22"/>
      <c r="P36" s="22"/>
    </row>
    <row r="37" spans="1:16" ht="39" customHeight="1">
      <c r="A37" s="22"/>
      <c r="B37" s="35"/>
      <c r="C37" s="1143" t="s">
        <v>523</v>
      </c>
      <c r="D37" s="1144"/>
      <c r="E37" s="1145"/>
      <c r="F37" s="36">
        <v>0.63</v>
      </c>
      <c r="G37" s="37">
        <v>0.86</v>
      </c>
      <c r="H37" s="37">
        <v>0.18</v>
      </c>
      <c r="I37" s="37">
        <v>0.91</v>
      </c>
      <c r="J37" s="38">
        <v>0.56000000000000005</v>
      </c>
      <c r="K37" s="22"/>
      <c r="L37" s="22"/>
      <c r="M37" s="22"/>
      <c r="N37" s="22"/>
      <c r="O37" s="22"/>
      <c r="P37" s="22"/>
    </row>
    <row r="38" spans="1:16" ht="39" customHeight="1">
      <c r="A38" s="22"/>
      <c r="B38" s="35"/>
      <c r="C38" s="1143" t="s">
        <v>524</v>
      </c>
      <c r="D38" s="1144"/>
      <c r="E38" s="1145"/>
      <c r="F38" s="36">
        <v>0.1</v>
      </c>
      <c r="G38" s="37">
        <v>0.08</v>
      </c>
      <c r="H38" s="37">
        <v>0.17</v>
      </c>
      <c r="I38" s="37">
        <v>0.47</v>
      </c>
      <c r="J38" s="38">
        <v>0.39</v>
      </c>
      <c r="K38" s="22"/>
      <c r="L38" s="22"/>
      <c r="M38" s="22"/>
      <c r="N38" s="22"/>
      <c r="O38" s="22"/>
      <c r="P38" s="22"/>
    </row>
    <row r="39" spans="1:16" ht="39" customHeight="1">
      <c r="A39" s="22"/>
      <c r="B39" s="35"/>
      <c r="C39" s="1143" t="s">
        <v>525</v>
      </c>
      <c r="D39" s="1144"/>
      <c r="E39" s="1145"/>
      <c r="F39" s="36">
        <v>0.15</v>
      </c>
      <c r="G39" s="37">
        <v>0.04</v>
      </c>
      <c r="H39" s="37">
        <v>0.03</v>
      </c>
      <c r="I39" s="37">
        <v>0.03</v>
      </c>
      <c r="J39" s="38">
        <v>0.04</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527</v>
      </c>
      <c r="D43" s="1147"/>
      <c r="E43" s="1148"/>
      <c r="F43" s="41">
        <v>0.05</v>
      </c>
      <c r="G43" s="42">
        <v>0.01</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10</v>
      </c>
      <c r="C45" s="1160"/>
      <c r="D45" s="58"/>
      <c r="E45" s="1165" t="s">
        <v>11</v>
      </c>
      <c r="F45" s="1165"/>
      <c r="G45" s="1165"/>
      <c r="H45" s="1165"/>
      <c r="I45" s="1165"/>
      <c r="J45" s="1166"/>
      <c r="K45" s="59">
        <v>2874</v>
      </c>
      <c r="L45" s="60">
        <v>2992</v>
      </c>
      <c r="M45" s="60">
        <v>3132</v>
      </c>
      <c r="N45" s="60">
        <v>3156</v>
      </c>
      <c r="O45" s="61">
        <v>3200</v>
      </c>
      <c r="P45" s="48"/>
      <c r="Q45" s="48"/>
      <c r="R45" s="48"/>
      <c r="S45" s="48"/>
      <c r="T45" s="48"/>
      <c r="U45" s="48"/>
    </row>
    <row r="46" spans="1:21" ht="30.75" customHeight="1">
      <c r="A46" s="48"/>
      <c r="B46" s="1161"/>
      <c r="C46" s="1162"/>
      <c r="D46" s="62"/>
      <c r="E46" s="1153" t="s">
        <v>12</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13</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14</v>
      </c>
      <c r="F48" s="1153"/>
      <c r="G48" s="1153"/>
      <c r="H48" s="1153"/>
      <c r="I48" s="1153"/>
      <c r="J48" s="1154"/>
      <c r="K48" s="63">
        <v>333</v>
      </c>
      <c r="L48" s="64">
        <v>289</v>
      </c>
      <c r="M48" s="64">
        <v>312</v>
      </c>
      <c r="N48" s="64">
        <v>246</v>
      </c>
      <c r="O48" s="65">
        <v>200</v>
      </c>
      <c r="P48" s="48"/>
      <c r="Q48" s="48"/>
      <c r="R48" s="48"/>
      <c r="S48" s="48"/>
      <c r="T48" s="48"/>
      <c r="U48" s="48"/>
    </row>
    <row r="49" spans="1:21" ht="30.75" customHeight="1">
      <c r="A49" s="48"/>
      <c r="B49" s="1161"/>
      <c r="C49" s="1162"/>
      <c r="D49" s="62"/>
      <c r="E49" s="1153" t="s">
        <v>15</v>
      </c>
      <c r="F49" s="1153"/>
      <c r="G49" s="1153"/>
      <c r="H49" s="1153"/>
      <c r="I49" s="1153"/>
      <c r="J49" s="1154"/>
      <c r="K49" s="63">
        <v>18</v>
      </c>
      <c r="L49" s="64">
        <v>6</v>
      </c>
      <c r="M49" s="64">
        <v>6</v>
      </c>
      <c r="N49" s="64">
        <v>6</v>
      </c>
      <c r="O49" s="65">
        <v>6</v>
      </c>
      <c r="P49" s="48"/>
      <c r="Q49" s="48"/>
      <c r="R49" s="48"/>
      <c r="S49" s="48"/>
      <c r="T49" s="48"/>
      <c r="U49" s="48"/>
    </row>
    <row r="50" spans="1:21" ht="30.75" customHeight="1">
      <c r="A50" s="48"/>
      <c r="B50" s="1161"/>
      <c r="C50" s="1162"/>
      <c r="D50" s="62"/>
      <c r="E50" s="1153" t="s">
        <v>16</v>
      </c>
      <c r="F50" s="1153"/>
      <c r="G50" s="1153"/>
      <c r="H50" s="1153"/>
      <c r="I50" s="1153"/>
      <c r="J50" s="1154"/>
      <c r="K50" s="63">
        <v>41</v>
      </c>
      <c r="L50" s="64">
        <v>49</v>
      </c>
      <c r="M50" s="64">
        <v>100</v>
      </c>
      <c r="N50" s="64">
        <v>123</v>
      </c>
      <c r="O50" s="65">
        <v>107</v>
      </c>
      <c r="P50" s="48"/>
      <c r="Q50" s="48"/>
      <c r="R50" s="48"/>
      <c r="S50" s="48"/>
      <c r="T50" s="48"/>
      <c r="U50" s="48"/>
    </row>
    <row r="51" spans="1:21" ht="30.75" customHeight="1">
      <c r="A51" s="48"/>
      <c r="B51" s="1163"/>
      <c r="C51" s="1164"/>
      <c r="D51" s="66"/>
      <c r="E51" s="1153" t="s">
        <v>17</v>
      </c>
      <c r="F51" s="1153"/>
      <c r="G51" s="1153"/>
      <c r="H51" s="1153"/>
      <c r="I51" s="1153"/>
      <c r="J51" s="1154"/>
      <c r="K51" s="63" t="s">
        <v>472</v>
      </c>
      <c r="L51" s="64" t="s">
        <v>472</v>
      </c>
      <c r="M51" s="64" t="s">
        <v>472</v>
      </c>
      <c r="N51" s="64" t="s">
        <v>472</v>
      </c>
      <c r="O51" s="65" t="s">
        <v>472</v>
      </c>
      <c r="P51" s="48"/>
      <c r="Q51" s="48"/>
      <c r="R51" s="48"/>
      <c r="S51" s="48"/>
      <c r="T51" s="48"/>
      <c r="U51" s="48"/>
    </row>
    <row r="52" spans="1:21" ht="30.75" customHeight="1">
      <c r="A52" s="48"/>
      <c r="B52" s="1151" t="s">
        <v>18</v>
      </c>
      <c r="C52" s="1152"/>
      <c r="D52" s="66"/>
      <c r="E52" s="1153" t="s">
        <v>19</v>
      </c>
      <c r="F52" s="1153"/>
      <c r="G52" s="1153"/>
      <c r="H52" s="1153"/>
      <c r="I52" s="1153"/>
      <c r="J52" s="1154"/>
      <c r="K52" s="63">
        <v>2326</v>
      </c>
      <c r="L52" s="64">
        <v>2557</v>
      </c>
      <c r="M52" s="64">
        <v>2722</v>
      </c>
      <c r="N52" s="64">
        <v>2657</v>
      </c>
      <c r="O52" s="65">
        <v>2754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940</v>
      </c>
      <c r="L53" s="69">
        <v>779</v>
      </c>
      <c r="M53" s="69">
        <v>828</v>
      </c>
      <c r="N53" s="69">
        <v>874</v>
      </c>
      <c r="O53" s="70">
        <v>759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2015-04-21T01:34:19Z</cp:lastPrinted>
  <dcterms:created xsi:type="dcterms:W3CDTF">2015-02-17T06:23:51Z</dcterms:created>
  <dcterms:modified xsi:type="dcterms:W3CDTF">2015-04-22T02:36:42Z</dcterms:modified>
  <cp:category/>
</cp:coreProperties>
</file>