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9260" windowHeight="43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C40" i="9"/>
  <c r="BW39" i="9"/>
  <c r="BE39" i="9"/>
  <c r="AM39" i="9"/>
  <c r="BW38" i="9"/>
  <c r="BE38" i="9"/>
  <c r="AM38" i="9"/>
  <c r="BW37" i="9"/>
  <c r="BE37" i="9"/>
  <c r="AM37" i="9"/>
  <c r="BW36" i="9"/>
  <c r="BE36" i="9"/>
  <c r="AM36" i="9"/>
  <c r="CO35" i="9"/>
  <c r="CO36" i="9" s="1"/>
  <c r="CO37" i="9" s="1"/>
  <c r="CO38" i="9" s="1"/>
  <c r="CO39" i="9" s="1"/>
  <c r="CO40" i="9" s="1"/>
  <c r="CO41" i="9" s="1"/>
  <c r="CO42" i="9" s="1"/>
  <c r="CO43" i="9" s="1"/>
  <c r="BW35" i="9"/>
  <c r="BE35" i="9"/>
  <c r="CO34" i="9"/>
  <c r="BW34"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AM35" i="9" l="1"/>
  <c r="BE34" i="9"/>
</calcChain>
</file>

<file path=xl/sharedStrings.xml><?xml version="1.0" encoding="utf-8"?>
<sst xmlns="http://schemas.openxmlformats.org/spreadsheetml/2006/main" count="1106" uniqueCount="564">
  <si>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</si>
  <si>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</si>
  <si>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</si>
  <si>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</si>
  <si>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</si>
  <si>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</si>
  <si>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</si>
  <si>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</si>
  <si>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</si>
  <si>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</si>
  <si>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</si>
  <si>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</si>
  <si>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</si>
  <si>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</si>
  <si>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</si>
  <si>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</si>
  <si>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</si>
  <si>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</si>
  <si>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</si>
  <si>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</si>
  <si>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</si>
  <si>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</si>
  <si>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</si>
  <si>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</si>
  <si>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</si>
  <si>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</si>
  <si>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</si>
  <si>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</si>
  <si>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</si>
  <si>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</si>
  <si>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</si>
  <si>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</si>
  <si>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</si>
  <si>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</si>
  <si>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</si>
  <si>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</si>
  <si>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</si>
  <si>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</si>
  <si>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</si>
  <si>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</si>
  <si>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</si>
  <si>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</si>
  <si>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</si>
  <si>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</si>
  <si>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</si>
  <si>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</si>
  <si>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</si>
  <si>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</si>
  <si>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</si>
  <si>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</si>
  <si>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</si>
  <si>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</si>
  <si>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</si>
  <si>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</si>
  <si>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</si>
  <si>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</si>
  <si>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</si>
  <si>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</si>
  <si>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</si>
  <si>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</si>
  <si>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</si>
  <si>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</si>
  <si>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</si>
  <si>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</si>
  <si>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</si>
  <si>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</si>
  <si>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</si>
  <si>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</si>
  <si>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</si>
  <si>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</si>
  <si>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</si>
  <si>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</si>
  <si>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</si>
  <si>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</si>
  <si>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</si>
  <si>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</si>
  <si>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</si>
  <si>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</si>
  <si>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</si>
  <si>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</si>
  <si>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</si>
  <si>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</si>
  <si>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川口市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</si>
  <si>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</si>
  <si>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</si>
  <si>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</si>
  <si>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</si>
  <si>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</si>
  <si>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</si>
  <si>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</si>
  <si>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</si>
  <si>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</si>
  <si>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</si>
  <si>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</si>
  <si>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</si>
  <si>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</si>
  <si>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</si>
  <si>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</si>
  <si>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</si>
  <si>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</si>
  <si>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</si>
  <si>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</si>
  <si>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</si>
  <si>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</si>
  <si>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</si>
  <si>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</si>
  <si>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</si>
  <si>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</si>
  <si>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</si>
  <si>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</si>
  <si>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</si>
  <si>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</si>
  <si>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</si>
  <si>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</si>
  <si>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</si>
  <si>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</si>
  <si>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</si>
  <si>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</si>
  <si>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</si>
  <si>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</si>
  <si>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</si>
  <si>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</si>
  <si>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</si>
  <si>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</si>
  <si>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</si>
  <si>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</si>
  <si>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</si>
  <si>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</si>
  <si>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</si>
  <si>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</si>
  <si>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</si>
  <si>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</si>
  <si>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</si>
  <si>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</si>
  <si>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</si>
  <si>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</si>
  <si>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</si>
  <si>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</si>
  <si>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</si>
  <si>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</si>
  <si>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</si>
  <si>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</si>
  <si>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</si>
  <si>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</si>
  <si>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</si>
  <si>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</si>
  <si>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</si>
  <si>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</si>
  <si>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</si>
  <si>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</si>
  <si>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</si>
  <si>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</si>
  <si>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</si>
  <si>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</si>
  <si>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</si>
  <si>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</si>
  <si>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</si>
  <si>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</si>
  <si>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</si>
  <si>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</si>
  <si>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</si>
  <si>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</si>
  <si>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</si>
  <si>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</si>
  <si>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</si>
  <si>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</si>
  <si>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</si>
  <si>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</si>
  <si>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</si>
  <si>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</si>
  <si>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</si>
  <si>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</si>
  <si>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</si>
  <si>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</si>
  <si>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</si>
  <si>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</si>
  <si>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</si>
  <si>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</si>
  <si>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</si>
  <si>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</si>
  <si>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</si>
  <si>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</si>
  <si>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</si>
  <si>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</si>
  <si>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</si>
  <si>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</si>
  <si>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</si>
  <si>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</si>
  <si>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</si>
  <si>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</si>
  <si>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</si>
  <si>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</si>
  <si>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</si>
  <si>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</si>
  <si>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</si>
  <si>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埼玉県川口市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</si>
  <si>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</si>
  <si>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</si>
  <si>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</si>
  <si>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</si>
  <si>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</si>
  <si>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</si>
  <si>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</si>
  <si>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</si>
  <si>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</si>
  <si>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</si>
  <si>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</si>
  <si>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</si>
  <si>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</si>
  <si>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</si>
  <si>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</si>
  <si>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</si>
  <si>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</si>
  <si>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</si>
  <si>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</si>
  <si>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</si>
  <si>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</si>
  <si>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</si>
  <si>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</si>
  <si>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</si>
  <si>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</si>
  <si>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</si>
  <si>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</si>
  <si>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</si>
  <si>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</si>
  <si>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</si>
  <si>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</si>
  <si>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</si>
  <si>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</si>
  <si>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</si>
  <si>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</si>
  <si>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</si>
  <si>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</si>
  <si>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</si>
  <si>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</si>
  <si>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</si>
  <si>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</si>
  <si>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</si>
  <si>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</si>
  <si>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</si>
  <si>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</si>
  <si>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</si>
  <si>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</si>
  <si>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</si>
  <si>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</si>
  <si>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</si>
  <si>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</si>
  <si>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</si>
  <si>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</si>
  <si>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</si>
  <si>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</si>
  <si>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</si>
  <si>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</si>
  <si>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</si>
  <si>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</si>
  <si>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</si>
  <si>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</si>
  <si>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</si>
  <si>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</si>
  <si>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</si>
  <si>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</si>
  <si>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</si>
  <si>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</si>
  <si>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</si>
  <si>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</si>
  <si>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</si>
  <si>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</si>
  <si>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</si>
  <si>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</si>
  <si>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</si>
  <si>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</si>
  <si>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</si>
  <si>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</si>
  <si>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</si>
  <si>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</si>
  <si>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</si>
  <si>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</si>
  <si>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</si>
  <si>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</si>
  <si>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</si>
  <si>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</si>
  <si>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</si>
  <si>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</si>
  <si>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</si>
  <si>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</si>
  <si>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</si>
  <si>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</si>
  <si>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</si>
  <si>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</si>
  <si>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</si>
  <si>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</si>
  <si>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</si>
  <si>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</si>
  <si>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</si>
  <si>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</si>
  <si>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</si>
  <si>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</si>
  <si>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</si>
  <si>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</si>
  <si>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</si>
  <si>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</si>
  <si>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</si>
  <si>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</si>
  <si>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</si>
  <si>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</si>
  <si>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</si>
  <si>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</si>
  <si>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</si>
  <si>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</si>
  <si>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</si>
  <si>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</si>
  <si>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</si>
  <si>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</si>
  <si>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</si>
  <si>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</si>
  <si>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</si>
  <si>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</si>
  <si>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</si>
  <si>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</si>
  <si>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</si>
  <si>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</si>
  <si>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</si>
  <si>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</si>
  <si>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</si>
  <si>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</si>
  <si>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</si>
  <si>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</si>
  <si>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</si>
  <si>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</si>
  <si>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</si>
  <si>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</si>
  <si>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</si>
  <si>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</si>
  <si>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</si>
  <si>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</si>
  <si>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</si>
  <si>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</si>
  <si>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</si>
  <si>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</si>
  <si>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</si>
  <si>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</si>
  <si>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</si>
  <si>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</si>
  <si>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</si>
  <si>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</si>
  <si>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埼玉県川口市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</si>
  <si>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</si>
  <si>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</si>
  <si>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</si>
  <si>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</si>
  <si>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</si>
  <si>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</si>
  <si>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</si>
  <si>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</si>
  <si>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</si>
  <si>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</si>
  <si>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</si>
  <si>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</si>
  <si>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</si>
  <si>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</si>
  <si>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</si>
  <si>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</si>
  <si>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</si>
  <si>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</si>
  <si>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</si>
  <si>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</si>
  <si>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水洗便所改造資金貸付事業</t>
    <phoneticPr fontId="5"/>
  </si>
  <si>
    <t>看護学校事業</t>
    <phoneticPr fontId="5"/>
  </si>
  <si>
    <t>学童等災害共済事業</t>
    <phoneticPr fontId="5"/>
  </si>
  <si>
    <t>川口都市計画土地区画整理事業</t>
    <phoneticPr fontId="5"/>
  </si>
  <si>
    <t>公共用地取得事業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</si>
  <si>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</si>
  <si>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</si>
  <si>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</si>
  <si>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</si>
  <si>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</si>
  <si>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</si>
  <si>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</si>
  <si>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</si>
  <si>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</si>
  <si>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</si>
  <si>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</si>
  <si>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</si>
  <si>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</si>
  <si>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</si>
  <si>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</si>
  <si>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</si>
  <si>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川口駅西口地下公共駐車場事業</t>
    <phoneticPr fontId="5"/>
  </si>
  <si>
    <t>川口駅東口地下公共駐車場事業</t>
    <phoneticPr fontId="5"/>
  </si>
  <si>
    <t>交通災害共済事業</t>
    <phoneticPr fontId="5"/>
  </si>
  <si>
    <t>小型自動車競走事業</t>
    <phoneticPr fontId="5"/>
  </si>
  <si>
    <t>水道事業会計</t>
    <phoneticPr fontId="5"/>
  </si>
  <si>
    <t>法適用企業</t>
    <phoneticPr fontId="5"/>
  </si>
  <si>
    <t>病院事業会計</t>
    <phoneticPr fontId="5"/>
  </si>
  <si>
    <t>川口市下水道事業特別会計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</si>
  <si>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</si>
  <si>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</si>
  <si>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</si>
  <si>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</si>
  <si>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</si>
  <si>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</si>
  <si>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</si>
  <si>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</si>
  <si>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</si>
  <si>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</si>
  <si>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</si>
  <si>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</si>
  <si>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</si>
  <si>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</si>
  <si>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</si>
  <si>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</si>
  <si>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</si>
  <si>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</si>
  <si>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</si>
  <si>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</si>
  <si>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</si>
  <si>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</si>
  <si>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</si>
  <si>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</si>
  <si>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</si>
  <si>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</si>
  <si>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</si>
  <si>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</si>
  <si>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</si>
  <si>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</si>
  <si>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</si>
  <si>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</si>
  <si>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</si>
  <si>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</si>
  <si>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</si>
  <si>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</si>
  <si>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</si>
  <si>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</si>
  <si>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</si>
  <si>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</si>
  <si>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</si>
  <si>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</si>
  <si>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</si>
  <si>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</si>
  <si>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</si>
  <si>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</si>
  <si>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</si>
  <si>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</si>
  <si>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</si>
  <si>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</si>
  <si>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</si>
  <si>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</si>
  <si>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</si>
  <si>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</si>
  <si>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</si>
  <si>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</si>
  <si>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</si>
  <si>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</si>
  <si>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</si>
  <si>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</si>
  <si>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</si>
  <si>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</si>
  <si>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</si>
  <si>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</si>
  <si>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</si>
  <si>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</si>
  <si>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</si>
  <si>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</si>
  <si>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</si>
  <si>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</si>
  <si>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</si>
  <si>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</si>
  <si>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</si>
  <si>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</si>
  <si>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</si>
  <si>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</si>
  <si>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</si>
  <si>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</si>
  <si>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</si>
  <si>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</si>
  <si>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</si>
  <si>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</si>
  <si>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</si>
  <si>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</si>
  <si>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</si>
  <si>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</si>
  <si>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</si>
  <si>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</si>
  <si>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</si>
  <si>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</si>
  <si>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</si>
  <si>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</si>
  <si>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</si>
  <si>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</si>
  <si>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</si>
  <si>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</si>
  <si>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</si>
  <si>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</si>
  <si>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</si>
  <si>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</si>
  <si>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</si>
  <si>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</si>
  <si>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</si>
  <si>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</si>
  <si>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</si>
  <si>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</si>
  <si>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</si>
  <si>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</si>
  <si>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</si>
  <si>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</si>
  <si>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</si>
  <si>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</si>
  <si>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</si>
  <si>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</si>
  <si>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</si>
  <si>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</si>
  <si>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</si>
  <si>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</si>
  <si>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</si>
  <si>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</si>
  <si>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</si>
  <si>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</si>
  <si>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</si>
  <si>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</si>
  <si>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</si>
  <si>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</si>
  <si>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</si>
  <si>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</si>
  <si>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</si>
  <si>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</si>
  <si>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</si>
  <si>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</si>
  <si>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</si>
  <si>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</si>
  <si>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</si>
  <si>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</si>
  <si>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0.59</t>
  </si>
  <si>
    <t>一般会計</t>
  </si>
  <si>
    <t>水道事業会計</t>
  </si>
  <si>
    <t>病院事業会計</t>
  </si>
  <si>
    <t>介護保険事業</t>
  </si>
  <si>
    <t>小型自動車競走事業</t>
  </si>
  <si>
    <t>川口市下水道事業特別会計</t>
  </si>
  <si>
    <t>後期高齢者医療事業</t>
  </si>
  <si>
    <t>交通災害共済事業</t>
  </si>
  <si>
    <t>その他会計（赤字）</t>
  </si>
  <si>
    <t>その他会計（黒字）</t>
  </si>
  <si>
    <t>－</t>
  </si>
  <si>
    <t>－</t>
    <phoneticPr fontId="2"/>
  </si>
  <si>
    <t>－</t>
    <phoneticPr fontId="2"/>
  </si>
  <si>
    <t>戸田競艇組合</t>
    <rPh sb="0" eb="2">
      <t>トダ</t>
    </rPh>
    <rPh sb="2" eb="4">
      <t>キョウテイ</t>
    </rPh>
    <rPh sb="4" eb="6">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</si>
  <si>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</si>
  <si>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</si>
  <si>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</si>
  <si>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</si>
  <si>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</si>
  <si>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</si>
  <si>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埼玉高速鉄道</t>
    <rPh sb="0" eb="2">
      <t>サイタマ</t>
    </rPh>
    <rPh sb="2" eb="4">
      <t>コウソク</t>
    </rPh>
    <rPh sb="4" eb="6">
      <t>テツドウ</t>
    </rPh>
    <phoneticPr fontId="2"/>
  </si>
  <si>
    <t>埼玉県信用保証協会</t>
    <rPh sb="0" eb="3">
      <t>サイタマケン</t>
    </rPh>
    <rPh sb="3" eb="5">
      <t>シンヨウ</t>
    </rPh>
    <rPh sb="5" eb="7">
      <t>ホショウ</t>
    </rPh>
    <rPh sb="7" eb="9">
      <t>キョウカイ</t>
    </rPh>
    <phoneticPr fontId="2"/>
  </si>
  <si>
    <t>川口中小企業共済協会</t>
    <rPh sb="0" eb="2">
      <t>カワグチ</t>
    </rPh>
    <rPh sb="2" eb="4">
      <t>チュウショウ</t>
    </rPh>
    <rPh sb="4" eb="6">
      <t>キギョウ</t>
    </rPh>
    <rPh sb="6" eb="8">
      <t>キョウサイ</t>
    </rPh>
    <rPh sb="8" eb="10">
      <t>キョウカイ</t>
    </rPh>
    <phoneticPr fontId="2"/>
  </si>
  <si>
    <t>川口土地開発公社</t>
    <rPh sb="0" eb="2">
      <t>カワグチ</t>
    </rPh>
    <rPh sb="2" eb="4">
      <t>トチ</t>
    </rPh>
    <rPh sb="4" eb="6">
      <t>カイハツ</t>
    </rPh>
    <rPh sb="6" eb="8">
      <t>コウシャ</t>
    </rPh>
    <phoneticPr fontId="2"/>
  </si>
  <si>
    <t>川口産業振興公社</t>
    <rPh sb="0" eb="2">
      <t>カワグチ</t>
    </rPh>
    <rPh sb="2" eb="4">
      <t>サンギョウ</t>
    </rPh>
    <rPh sb="4" eb="6">
      <t>シンコウ</t>
    </rPh>
    <rPh sb="6" eb="8">
      <t>コウシャ</t>
    </rPh>
    <phoneticPr fontId="2"/>
  </si>
  <si>
    <t>川口都市開発</t>
    <rPh sb="0" eb="2">
      <t>カワグチ</t>
    </rPh>
    <rPh sb="2" eb="4">
      <t>トシ</t>
    </rPh>
    <rPh sb="4" eb="6">
      <t>カイハツ</t>
    </rPh>
    <phoneticPr fontId="2"/>
  </si>
  <si>
    <t>川口市勤労福祉サービスセンター</t>
    <rPh sb="0" eb="3">
      <t>カワグチシ</t>
    </rPh>
    <rPh sb="3" eb="5">
      <t>キンロウ</t>
    </rPh>
    <rPh sb="5" eb="7">
      <t>フクシ</t>
    </rPh>
    <phoneticPr fontId="2"/>
  </si>
  <si>
    <t>川口市体育協会</t>
    <rPh sb="0" eb="2">
      <t>カワグチ</t>
    </rPh>
    <rPh sb="2" eb="3">
      <t>シ</t>
    </rPh>
    <rPh sb="3" eb="5">
      <t>タイイク</t>
    </rPh>
    <rPh sb="5" eb="7">
      <t>キョウカイ</t>
    </rPh>
    <phoneticPr fontId="2"/>
  </si>
  <si>
    <t>川口総合センター</t>
    <rPh sb="0" eb="2">
      <t>カワグチ</t>
    </rPh>
    <rPh sb="2" eb="4">
      <t>ソウゴウ</t>
    </rPh>
    <phoneticPr fontId="2"/>
  </si>
  <si>
    <t>川口緑化センター</t>
    <rPh sb="0" eb="2">
      <t>カワグチ</t>
    </rPh>
    <rPh sb="2" eb="4">
      <t>リョッカ</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</si>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</sst>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2">
                  <c:v>31955</c:v>
                </c:pt>
                <c:pt idx="3">
                  <c:v>34581</c:v>
                </c:pt>
                <c:pt idx="4">
                  <c:v>41875</c:v>
                </c:pt>
              </c:numCache>
            </c:numRef>
          </c:val>
          <c:smooth val="0"/>
        </c:ser>
        <c:dLbls>
          <c:showLegendKey val="0"/>
          <c:showVal val="0"/>
          <c:showCatName val="0"/>
          <c:showSerName val="0"/>
          <c:showPercent val="0"/>
          <c:showBubbleSize val="0"/>
        </c:dLbls>
        <c:marker val="1"/>
        <c:smooth val="0"/>
        <c:axId val="113511424"/>
        <c:axId val="113546368"/>
      </c:lineChart>
      <c:catAx>
        <c:axId val="113511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46368"/>
        <c:crosses val="autoZero"/>
        <c:auto val="1"/>
        <c:lblAlgn val="ctr"/>
        <c:lblOffset val="100"/>
        <c:tickLblSkip val="1"/>
        <c:tickMarkSkip val="1"/>
        <c:noMultiLvlLbl val="0"/>
      </c:catAx>
      <c:valAx>
        <c:axId val="11354636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11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c:v>
                </c:pt>
                <c:pt idx="1">
                  <c:v>0</c:v>
                </c:pt>
                <c:pt idx="2">
                  <c:v>16.79</c:v>
                </c:pt>
                <c:pt idx="3">
                  <c:v>18.71</c:v>
                </c:pt>
                <c:pt idx="4">
                  <c:v>15.21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11.43</c:v>
                </c:pt>
                <c:pt idx="3">
                  <c:v>12.09</c:v>
                </c:pt>
                <c:pt idx="4">
                  <c:v>14.4</c:v>
                </c:pt>
              </c:numCache>
            </c:numRef>
          </c:val>
        </c:ser>
        <c:dLbls>
          <c:showLegendKey val="0"/>
          <c:showVal val="0"/>
          <c:showCatName val="0"/>
          <c:showSerName val="0"/>
          <c:showPercent val="0"/>
          <c:showBubbleSize val="0"/>
        </c:dLbls>
        <c:gapWidth val="250"/>
        <c:overlap val="100"/>
        <c:axId val="114135040"/>
        <c:axId val="114136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#N/A</c:v>
                </c:pt>
                <c:pt idx="1">
                  <c:v>#N/A</c:v>
                </c:pt>
                <c:pt idx="2">
                  <c:v>5.29</c:v>
                </c:pt>
                <c:pt idx="3">
                  <c:v>2.74</c:v>
                </c:pt>
                <c:pt idx="4">
                  <c:v>-0.59</c:v>
                </c:pt>
              </c:numCache>
            </c:numRef>
          </c:val>
          <c:smooth val="0"/>
        </c:ser>
        <c:dLbls>
          <c:showLegendKey val="0"/>
          <c:showVal val="0"/>
          <c:showCatName val="0"/>
          <c:showSerName val="0"/>
          <c:showPercent val="0"/>
          <c:showBubbleSize val="0"/>
        </c:dLbls>
        <c:marker val="1"/>
        <c:smooth val="0"/>
        <c:axId val="114135040"/>
        <c:axId val="114136960"/>
      </c:lineChart>
      <c:catAx>
        <c:axId val="1141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136960"/>
        <c:crosses val="autoZero"/>
        <c:auto val="1"/>
        <c:lblAlgn val="ctr"/>
        <c:lblOffset val="100"/>
        <c:tickLblSkip val="1"/>
        <c:tickMarkSkip val="1"/>
        <c:noMultiLvlLbl val="0"/>
      </c:catAx>
      <c:valAx>
        <c:axId val="11413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0</c:v>
                </c:pt>
                <c:pt idx="1">
                  <c:v>0</c:v>
                </c:pt>
                <c:pt idx="2">
                  <c:v>0</c:v>
                </c:pt>
                <c:pt idx="3">
                  <c:v>0</c:v>
                </c:pt>
                <c:pt idx="4">
                  <c:v>#N/A</c:v>
                </c:pt>
                <c:pt idx="5">
                  <c:v>0.39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交通災害共済事業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#N/A</c:v>
                </c:pt>
                <c:pt idx="5">
                  <c:v>0.02</c:v>
                </c:pt>
                <c:pt idx="6">
                  <c:v>#N/A</c:v>
                </c:pt>
                <c:pt idx="7">
                  <c:v>0.02</c:v>
                </c:pt>
                <c:pt idx="8">
                  <c:v>#N/A</c:v>
                </c:pt>
                <c:pt idx="9">
                  <c:v>0.02</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#N/A</c:v>
                </c:pt>
                <c:pt idx="5">
                  <c:v>0.09</c:v>
                </c:pt>
                <c:pt idx="6">
                  <c:v>#N/A</c:v>
                </c:pt>
                <c:pt idx="7">
                  <c:v>0.05</c:v>
                </c:pt>
                <c:pt idx="8">
                  <c:v>#N/A</c:v>
                </c:pt>
                <c:pt idx="9">
                  <c:v>0.04</c:v>
                </c:pt>
              </c:numCache>
            </c:numRef>
          </c:val>
        </c:ser>
        <c:ser>
          <c:idx val="4"/>
          <c:order val="4"/>
          <c:tx>
            <c:strRef>
              <c:f>データシート!$A$31</c:f>
              <c:strCache>
                <c:ptCount val="1"/>
                <c:pt idx="0">
                  <c:v>川口市下水道事業特別会計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c:v>
                </c:pt>
                <c:pt idx="8">
                  <c:v>#N/A</c:v>
                </c:pt>
                <c:pt idx="9">
                  <c:v>0.2</c:v>
                </c:pt>
              </c:numCache>
            </c:numRef>
          </c:val>
        </c:ser>
        <c:ser>
          <c:idx val="5"/>
          <c:order val="5"/>
          <c:tx>
            <c:strRef>
              <c:f>データシート!$A$32</c:f>
              <c:strCache>
                <c:ptCount val="1"/>
                <c:pt idx="0">
                  <c:v>小型自動車競走事業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#N/A</c:v>
                </c:pt>
                <c:pt idx="5">
                  <c:v>1.27</c:v>
                </c:pt>
                <c:pt idx="6">
                  <c:v>#N/A</c:v>
                </c:pt>
                <c:pt idx="7">
                  <c:v>1.06</c:v>
                </c:pt>
                <c:pt idx="8">
                  <c:v>#N/A</c:v>
                </c:pt>
                <c:pt idx="9">
                  <c:v>0.72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0.15</c:v>
                </c:pt>
                <c:pt idx="6">
                  <c:v>#N/A</c:v>
                </c:pt>
                <c:pt idx="7">
                  <c:v>0.75</c:v>
                </c:pt>
                <c:pt idx="8">
                  <c:v>#N/A</c:v>
                </c:pt>
                <c:pt idx="9">
                  <c:v>0.93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0</c:v>
                </c:pt>
                <c:pt idx="1">
                  <c:v>0</c:v>
                </c:pt>
                <c:pt idx="2">
                  <c:v>0</c:v>
                </c:pt>
                <c:pt idx="3">
                  <c:v>0</c:v>
                </c:pt>
                <c:pt idx="4">
                  <c:v>#N/A</c:v>
                </c:pt>
                <c:pt idx="5">
                  <c:v>3.75</c:v>
                </c:pt>
                <c:pt idx="6">
                  <c:v>#N/A</c:v>
                </c:pt>
                <c:pt idx="7">
                  <c:v>4.57</c:v>
                </c:pt>
                <c:pt idx="8">
                  <c:v>#N/A</c:v>
                </c:pt>
                <c:pt idx="9">
                  <c:v>4.87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c:v>
                </c:pt>
                <c:pt idx="1">
                  <c:v>0</c:v>
                </c:pt>
                <c:pt idx="2">
                  <c:v>0</c:v>
                </c:pt>
                <c:pt idx="3">
                  <c:v>0</c:v>
                </c:pt>
                <c:pt idx="4">
                  <c:v>#N/A</c:v>
                </c:pt>
                <c:pt idx="5">
                  <c:v>6.38</c:v>
                </c:pt>
                <c:pt idx="6">
                  <c:v>#N/A</c:v>
                </c:pt>
                <c:pt idx="7">
                  <c:v>6.56</c:v>
                </c:pt>
                <c:pt idx="8">
                  <c:v>#N/A</c:v>
                </c:pt>
                <c:pt idx="9">
                  <c:v>6.61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#N/A</c:v>
                </c:pt>
                <c:pt idx="5">
                  <c:v>16.82</c:v>
                </c:pt>
                <c:pt idx="6">
                  <c:v>#N/A</c:v>
                </c:pt>
                <c:pt idx="7">
                  <c:v>18.71</c:v>
                </c:pt>
                <c:pt idx="8">
                  <c:v>#N/A</c:v>
                </c:pt>
                <c:pt idx="9">
                  <c:v>15.21</c:v>
                </c:pt>
              </c:numCache>
            </c:numRef>
          </c:val>
        </c:ser>
        <c:dLbls>
          <c:showLegendKey val="0"/>
          <c:showVal val="0"/>
          <c:showCatName val="0"/>
          <c:showSerName val="0"/>
          <c:showPercent val="0"/>
          <c:showBubbleSize val="0"/>
        </c:dLbls>
        <c:gapWidth val="150"/>
        <c:overlap val="100"/>
        <c:axId val="114194304"/>
        <c:axId val="114195840"/>
      </c:barChart>
      <c:catAx>
        <c:axId val="11419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95840"/>
        <c:crosses val="autoZero"/>
        <c:auto val="1"/>
        <c:lblAlgn val="ctr"/>
        <c:lblOffset val="100"/>
        <c:tickLblSkip val="1"/>
        <c:tickMarkSkip val="1"/>
        <c:noMultiLvlLbl val="0"/>
      </c:catAx>
      <c:valAx>
        <c:axId val="11419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9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0</c:v>
                </c:pt>
                <c:pt idx="5">
                  <c:v>0</c:v>
                </c:pt>
                <c:pt idx="8">
                  <c:v>14681</c:v>
                </c:pt>
                <c:pt idx="11">
                  <c:v>14582</c:v>
                </c:pt>
                <c:pt idx="14">
                  <c:v>14679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10</c:v>
                </c:pt>
                <c:pt idx="9">
                  <c:v>11</c:v>
                </c:pt>
                <c:pt idx="12">
                  <c:v>16</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2550</c:v>
                </c:pt>
                <c:pt idx="9">
                  <c:v>2393</c:v>
                </c:pt>
                <c:pt idx="12">
                  <c:v>3915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0</c:v>
                </c:pt>
                <c:pt idx="3">
                  <c:v>0</c:v>
                </c:pt>
                <c:pt idx="6">
                  <c:v>2534</c:v>
                </c:pt>
                <c:pt idx="9">
                  <c:v>3175</c:v>
                </c:pt>
                <c:pt idx="12">
                  <c:v>3223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0</c:v>
                </c:pt>
                <c:pt idx="3">
                  <c:v>0</c:v>
                </c:pt>
                <c:pt idx="6">
                  <c:v>16114</c:v>
                </c:pt>
                <c:pt idx="9">
                  <c:v>16049</c:v>
                </c:pt>
                <c:pt idx="12">
                  <c:v>15863</c:v>
                </c:pt>
              </c:numCache>
            </c:numRef>
          </c:val>
        </c:ser>
        <c:dLbls>
          <c:showLegendKey val="0"/>
          <c:showVal val="0"/>
          <c:showCatName val="0"/>
          <c:showSerName val="0"/>
          <c:showPercent val="0"/>
          <c:showBubbleSize val="0"/>
        </c:dLbls>
        <c:gapWidth val="100"/>
        <c:overlap val="100"/>
        <c:axId val="116062848"/>
        <c:axId val="116073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6527</c:v>
                </c:pt>
                <c:pt idx="8">
                  <c:v>#N/A</c:v>
                </c:pt>
                <c:pt idx="9">
                  <c:v>#N/A</c:v>
                </c:pt>
                <c:pt idx="10">
                  <c:v>7046</c:v>
                </c:pt>
                <c:pt idx="11">
                  <c:v>#N/A</c:v>
                </c:pt>
                <c:pt idx="12">
                  <c:v>#N/A</c:v>
                </c:pt>
                <c:pt idx="13">
                  <c:v>8338</c:v>
                </c:pt>
                <c:pt idx="14">
                  <c:v>#N/A</c:v>
                </c:pt>
              </c:numCache>
            </c:numRef>
          </c:val>
          <c:smooth val="0"/>
        </c:ser>
        <c:dLbls>
          <c:showLegendKey val="0"/>
          <c:showVal val="0"/>
          <c:showCatName val="0"/>
          <c:showSerName val="0"/>
          <c:showPercent val="0"/>
          <c:showBubbleSize val="0"/>
        </c:dLbls>
        <c:marker val="1"/>
        <c:smooth val="0"/>
        <c:axId val="116062848"/>
        <c:axId val="116073216"/>
      </c:lineChart>
      <c:catAx>
        <c:axId val="1160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73216"/>
        <c:crosses val="autoZero"/>
        <c:auto val="1"/>
        <c:lblAlgn val="ctr"/>
        <c:lblOffset val="100"/>
        <c:tickLblSkip val="1"/>
        <c:tickMarkSkip val="1"/>
        <c:noMultiLvlLbl val="0"/>
      </c:catAx>
      <c:valAx>
        <c:axId val="11607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0</c:v>
                </c:pt>
                <c:pt idx="5">
                  <c:v>0</c:v>
                </c:pt>
                <c:pt idx="8">
                  <c:v>113512</c:v>
                </c:pt>
                <c:pt idx="11">
                  <c:v>115651</c:v>
                </c:pt>
                <c:pt idx="14">
                  <c:v>117035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59541</c:v>
                </c:pt>
                <c:pt idx="11">
                  <c:v>59120</c:v>
                </c:pt>
                <c:pt idx="14">
                  <c:v>57036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0</c:v>
                </c:pt>
                <c:pt idx="5">
                  <c:v>0</c:v>
                </c:pt>
                <c:pt idx="8">
                  <c:v>27977</c:v>
                </c:pt>
                <c:pt idx="11">
                  <c:v>29589</c:v>
                </c:pt>
                <c:pt idx="14">
                  <c:v>35957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8089</c:v>
                </c:pt>
                <c:pt idx="9">
                  <c:v>7411</c:v>
                </c:pt>
                <c:pt idx="12">
                  <c:v>6447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0</c:v>
                </c:pt>
                <c:pt idx="3">
                  <c:v>0</c:v>
                </c:pt>
                <c:pt idx="6">
                  <c:v>27400</c:v>
                </c:pt>
                <c:pt idx="9">
                  <c:v>26161</c:v>
                </c:pt>
                <c:pt idx="12">
                  <c:v>25127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0</c:v>
                </c:pt>
                <c:pt idx="3">
                  <c:v>0</c:v>
                </c:pt>
                <c:pt idx="6">
                  <c:v>38463</c:v>
                </c:pt>
                <c:pt idx="9">
                  <c:v>37666</c:v>
                </c:pt>
                <c:pt idx="12">
                  <c:v>36372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46852</c:v>
                </c:pt>
                <c:pt idx="9">
                  <c:v>44644</c:v>
                </c:pt>
                <c:pt idx="12">
                  <c:v>17437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0</c:v>
                </c:pt>
                <c:pt idx="3">
                  <c:v>0</c:v>
                </c:pt>
                <c:pt idx="6">
                  <c:v>136502</c:v>
                </c:pt>
                <c:pt idx="9">
                  <c:v>138226</c:v>
                </c:pt>
                <c:pt idx="12">
                  <c:v>164600</c:v>
                </c:pt>
              </c:numCache>
            </c:numRef>
          </c:val>
        </c:ser>
        <c:dLbls>
          <c:showLegendKey val="0"/>
          <c:showVal val="0"/>
          <c:showCatName val="0"/>
          <c:showSerName val="0"/>
          <c:showPercent val="0"/>
          <c:showBubbleSize val="0"/>
        </c:dLbls>
        <c:gapWidth val="100"/>
        <c:overlap val="100"/>
        <c:axId val="116122752"/>
        <c:axId val="11612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56276</c:v>
                </c:pt>
                <c:pt idx="8">
                  <c:v>#N/A</c:v>
                </c:pt>
                <c:pt idx="9">
                  <c:v>#N/A</c:v>
                </c:pt>
                <c:pt idx="10">
                  <c:v>49749</c:v>
                </c:pt>
                <c:pt idx="11">
                  <c:v>#N/A</c:v>
                </c:pt>
                <c:pt idx="12">
                  <c:v>#N/A</c:v>
                </c:pt>
                <c:pt idx="13">
                  <c:v>39954</c:v>
                </c:pt>
                <c:pt idx="14">
                  <c:v>#N/A</c:v>
                </c:pt>
              </c:numCache>
            </c:numRef>
          </c:val>
          <c:smooth val="0"/>
        </c:ser>
        <c:dLbls>
          <c:showLegendKey val="0"/>
          <c:showVal val="0"/>
          <c:showCatName val="0"/>
          <c:showSerName val="0"/>
          <c:showPercent val="0"/>
          <c:showBubbleSize val="0"/>
        </c:dLbls>
        <c:marker val="1"/>
        <c:smooth val="0"/>
        <c:axId val="116122752"/>
        <c:axId val="116124672"/>
      </c:lineChart>
      <c:catAx>
        <c:axId val="11612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24672"/>
        <c:crosses val="autoZero"/>
        <c:auto val="1"/>
        <c:lblAlgn val="ctr"/>
        <c:lblOffset val="100"/>
        <c:tickLblSkip val="1"/>
        <c:tickMarkSkip val="1"/>
        <c:noMultiLvlLbl val="0"/>
      </c:catAx>
      <c:valAx>
        <c:axId val="11612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2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583,989
561,031
61.97
219,239,830
203,476,042
15,106,391
99,314,942
164,585,954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率改正に伴う市町村たばこ税の増などにより、基準財政収入額は増加となったが、社会福祉費や保健衛生費などの社会保障関係経費、地域振興費の増により基準財政需要額についても増加したため、前年度と同値で推移した。</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16933</xdr:rowOff>
    </xdr:to>
    <xdr:cxnSp macro="">
      <xdr:nvCxnSpPr>
        <xdr:cNvPr id="68" name="直線コネクタ 67"/>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28169</xdr:rowOff>
    </xdr:from>
    <xdr:ext cx="762000" cy="259045"/>
    <xdr:sp macro="" textlink="">
      <xdr:nvSpPr>
        <xdr:cNvPr id="69" name="財政力平均値テキスト"/>
        <xdr:cNvSpPr txBox="1"/>
      </xdr:nvSpPr>
      <xdr:spPr>
        <a:xfrm>
          <a:off x="5041900" y="6886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39</xdr:row>
      <xdr:rowOff>16933</xdr:rowOff>
    </xdr:to>
    <xdr:cxnSp macro="">
      <xdr:nvCxnSpPr>
        <xdr:cNvPr id="71" name="直線コネクタ 70"/>
        <xdr:cNvCxnSpPr/>
      </xdr:nvCxnSpPr>
      <xdr:spPr>
        <a:xfrm>
          <a:off x="3225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3" name="テキスト ボックス 72"/>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74" name="フローチャート : 判断 73"/>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5" name="テキスト ボックス 74"/>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1" name="円/楕円 80"/>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2"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3" name="円/楕円 82"/>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84" name="テキスト ボックス 83"/>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85" name="円/楕円 84"/>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86" name="テキスト ボックス 85"/>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87" name="正方形/長方形 8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88" name="テキスト ボックス 8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89" name="テキスト ボックス 8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0" name="正方形/長方形 8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1" name="正方形/長方形 9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2" name="正方形/長方形 9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3" name="正方形/長方形 9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4" name="正方形/長方形 9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5" name="正方形/長方形 9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6" name="正方形/長方形 9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7" name="正方形/長方形 9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8" name="正方形/長方形 9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9" name="テキスト ボックス 9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減少等により前年度から１．７％減少したが、依然として非常に高い数値となっている。高齢化や生活保護費の増加など、今後も社会保障関係経費の伸びが見込まれることから、事務事業の見直し等を更に進め、現在の水準以下になるように努めていく。</a:t>
          </a:r>
        </a:p>
      </xdr:txBody>
    </xdr:sp>
    <xdr:clientData/>
  </xdr:twoCellAnchor>
  <xdr:oneCellAnchor>
    <xdr:from>
      <xdr:col>1</xdr:col>
      <xdr:colOff>38100</xdr:colOff>
      <xdr:row>54</xdr:row>
      <xdr:rowOff>139700</xdr:rowOff>
    </xdr:from>
    <xdr:ext cx="298543" cy="225703"/>
    <xdr:sp macro="" textlink="">
      <xdr:nvSpPr>
        <xdr:cNvPr id="100" name="テキスト ボックス 9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1" name="直線コネクタ 10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2" name="テキスト ボックス 10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3" name="直線コネクタ 10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4" name="テキスト ボックス 10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5" name="直線コネクタ 10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06" name="テキスト ボックス 10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07" name="直線コネクタ 10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08" name="テキスト ボックス 10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09" name="直線コネクタ 10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0" name="テキスト ボックス 10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1" name="直線コネクタ 11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2" name="テキスト ボックス 11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3" name="直線コネクタ 11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4" name="テキスト ボックス 11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16" name="直線コネクタ 11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1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18" name="直線コネクタ 11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1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0" name="直線コネクタ 11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65</xdr:row>
      <xdr:rowOff>44873</xdr:rowOff>
    </xdr:to>
    <xdr:cxnSp macro="">
      <xdr:nvCxnSpPr>
        <xdr:cNvPr id="121" name="直線コネクタ 120"/>
        <xdr:cNvCxnSpPr/>
      </xdr:nvCxnSpPr>
      <xdr:spPr>
        <a:xfrm flipV="1">
          <a:off x="4114800" y="110523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2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23" name="フローチャート : 判断 12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44873</xdr:rowOff>
    </xdr:from>
    <xdr:to>
      <xdr:col>6</xdr:col>
      <xdr:colOff>0</xdr:colOff>
      <xdr:row>66</xdr:row>
      <xdr:rowOff>10160</xdr:rowOff>
    </xdr:to>
    <xdr:cxnSp macro="">
      <xdr:nvCxnSpPr>
        <xdr:cNvPr id="124" name="直線コネクタ 123"/>
        <xdr:cNvCxnSpPr/>
      </xdr:nvCxnSpPr>
      <xdr:spPr>
        <a:xfrm flipV="1">
          <a:off x="3225800" y="1118912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25" name="フローチャート : 判断 12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26" name="テキスト ボックス 12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4</xdr:col>
      <xdr:colOff>431800</xdr:colOff>
      <xdr:row>62</xdr:row>
      <xdr:rowOff>130387</xdr:rowOff>
    </xdr:from>
    <xdr:to>
      <xdr:col>4</xdr:col>
      <xdr:colOff>533400</xdr:colOff>
      <xdr:row>63</xdr:row>
      <xdr:rowOff>60537</xdr:rowOff>
    </xdr:to>
    <xdr:sp macro="" textlink="">
      <xdr:nvSpPr>
        <xdr:cNvPr id="127" name="フローチャート : 判断 126"/>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28" name="テキスト ボックス 127"/>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29" name="テキスト ボックス 12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0" name="テキスト ボックス 12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1" name="テキスト ボックス 13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2" name="テキスト ボックス 13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33" name="テキスト ボックス 13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28787</xdr:rowOff>
    </xdr:from>
    <xdr:to>
      <xdr:col>7</xdr:col>
      <xdr:colOff>203200</xdr:colOff>
      <xdr:row>64</xdr:row>
      <xdr:rowOff>130387</xdr:rowOff>
    </xdr:to>
    <xdr:sp macro="" textlink="">
      <xdr:nvSpPr>
        <xdr:cNvPr id="134" name="円/楕円 133"/>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864</xdr:rowOff>
    </xdr:from>
    <xdr:ext cx="762000" cy="259045"/>
    <xdr:sp macro="" textlink="">
      <xdr:nvSpPr>
        <xdr:cNvPr id="135"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165523</xdr:rowOff>
    </xdr:from>
    <xdr:to>
      <xdr:col>6</xdr:col>
      <xdr:colOff>50800</xdr:colOff>
      <xdr:row>65</xdr:row>
      <xdr:rowOff>95673</xdr:rowOff>
    </xdr:to>
    <xdr:sp macro="" textlink="">
      <xdr:nvSpPr>
        <xdr:cNvPr id="136" name="円/楕円 135"/>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80450</xdr:rowOff>
    </xdr:from>
    <xdr:ext cx="736600" cy="259045"/>
    <xdr:sp macro="" textlink="">
      <xdr:nvSpPr>
        <xdr:cNvPr id="137" name="テキスト ボックス 136"/>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130810</xdr:rowOff>
    </xdr:from>
    <xdr:to>
      <xdr:col>4</xdr:col>
      <xdr:colOff>533400</xdr:colOff>
      <xdr:row>66</xdr:row>
      <xdr:rowOff>60960</xdr:rowOff>
    </xdr:to>
    <xdr:sp macro="" textlink="">
      <xdr:nvSpPr>
        <xdr:cNvPr id="138" name="円/楕円 137"/>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45737</xdr:rowOff>
    </xdr:from>
    <xdr:ext cx="762000" cy="259045"/>
    <xdr:sp macro="" textlink="">
      <xdr:nvSpPr>
        <xdr:cNvPr id="139" name="テキスト ボックス 138"/>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40" name="正方形/長方形 13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41" name="テキスト ボックス 14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42" name="テキスト ボックス 14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43" name="正方形/長方形 14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44" name="正方形/長方形 14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45" name="正方形/長方形 14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46" name="正方形/長方形 14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47" name="正方形/長方形 14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48" name="正方形/長方形 14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49" name="正方形/長方形 14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0" name="正方形/長方形 14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51" name="正方形/長方形 15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52" name="テキスト ボックス 15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合併によるスケールメリットを活かした人件費の削減、及び行政改革により人件費・委託料を削減し、減少傾向となっており、全国平均、県平均を下回った。引き続き、更なる削減に努めていく。</a:t>
          </a:r>
        </a:p>
      </xdr:txBody>
    </xdr:sp>
    <xdr:clientData/>
  </xdr:twoCellAnchor>
  <xdr:oneCellAnchor>
    <xdr:from>
      <xdr:col>1</xdr:col>
      <xdr:colOff>38100</xdr:colOff>
      <xdr:row>77</xdr:row>
      <xdr:rowOff>6350</xdr:rowOff>
    </xdr:from>
    <xdr:ext cx="349839" cy="225703"/>
    <xdr:sp macro="" textlink="">
      <xdr:nvSpPr>
        <xdr:cNvPr id="153" name="テキスト ボックス 15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54" name="直線コネクタ 15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55" name="テキスト ボックス 15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56" name="直線コネクタ 15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57" name="テキスト ボックス 15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58" name="直線コネクタ 15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59" name="テキスト ボックス 15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60" name="直線コネクタ 15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61" name="テキスト ボックス 16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62" name="直線コネクタ 16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63" name="テキスト ボックス 16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64" name="直線コネクタ 16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65" name="テキスト ボックス 16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66" name="直線コネクタ 16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67" name="テキスト ボックス 16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68" name="直線コネクタ 16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69" name="テキスト ボックス 16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71" name="直線コネクタ 17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7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73" name="直線コネクタ 17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7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75" name="直線コネクタ 17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69768</xdr:rowOff>
    </xdr:from>
    <xdr:to>
      <xdr:col>7</xdr:col>
      <xdr:colOff>152400</xdr:colOff>
      <xdr:row>83</xdr:row>
      <xdr:rowOff>107651</xdr:rowOff>
    </xdr:to>
    <xdr:cxnSp macro="">
      <xdr:nvCxnSpPr>
        <xdr:cNvPr id="176" name="直線コネクタ 175"/>
        <xdr:cNvCxnSpPr/>
      </xdr:nvCxnSpPr>
      <xdr:spPr>
        <a:xfrm flipV="1">
          <a:off x="4114800" y="14300118"/>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83755</xdr:rowOff>
    </xdr:from>
    <xdr:ext cx="762000" cy="259045"/>
    <xdr:sp macro="" textlink="">
      <xdr:nvSpPr>
        <xdr:cNvPr id="177" name="人件費・物件費等の状況平均値テキスト"/>
        <xdr:cNvSpPr txBox="1"/>
      </xdr:nvSpPr>
      <xdr:spPr>
        <a:xfrm>
          <a:off x="5041900" y="1431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78" name="フローチャート : 判断 17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107651</xdr:rowOff>
    </xdr:from>
    <xdr:to>
      <xdr:col>6</xdr:col>
      <xdr:colOff>0</xdr:colOff>
      <xdr:row>84</xdr:row>
      <xdr:rowOff>91565</xdr:rowOff>
    </xdr:to>
    <xdr:cxnSp macro="">
      <xdr:nvCxnSpPr>
        <xdr:cNvPr id="179" name="直線コネクタ 178"/>
        <xdr:cNvCxnSpPr/>
      </xdr:nvCxnSpPr>
      <xdr:spPr>
        <a:xfrm flipV="1">
          <a:off x="3225800" y="14338001"/>
          <a:ext cx="889000" cy="15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180" name="フローチャート : 判断 17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52942</xdr:rowOff>
    </xdr:from>
    <xdr:ext cx="736600" cy="259045"/>
    <xdr:sp macro="" textlink="">
      <xdr:nvSpPr>
        <xdr:cNvPr id="181" name="テキスト ボックス 180"/>
        <xdr:cNvSpPr txBox="1"/>
      </xdr:nvSpPr>
      <xdr:spPr>
        <a:xfrm>
          <a:off x="3733800" y="1445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4</xdr:col>
      <xdr:colOff>431800</xdr:colOff>
      <xdr:row>84</xdr:row>
      <xdr:rowOff>16463</xdr:rowOff>
    </xdr:from>
    <xdr:to>
      <xdr:col>4</xdr:col>
      <xdr:colOff>533400</xdr:colOff>
      <xdr:row>84</xdr:row>
      <xdr:rowOff>118063</xdr:rowOff>
    </xdr:to>
    <xdr:sp macro="" textlink="">
      <xdr:nvSpPr>
        <xdr:cNvPr id="182" name="フローチャート : 判断 181"/>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183" name="テキスト ボックス 182"/>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84" name="テキスト ボックス 18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85" name="テキスト ボックス 18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86" name="テキスト ボックス 18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87" name="テキスト ボックス 18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88" name="テキスト ボックス 18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18968</xdr:rowOff>
    </xdr:from>
    <xdr:to>
      <xdr:col>7</xdr:col>
      <xdr:colOff>203200</xdr:colOff>
      <xdr:row>83</xdr:row>
      <xdr:rowOff>120568</xdr:rowOff>
    </xdr:to>
    <xdr:sp macro="" textlink="">
      <xdr:nvSpPr>
        <xdr:cNvPr id="189" name="円/楕円 188"/>
        <xdr:cNvSpPr/>
      </xdr:nvSpPr>
      <xdr:spPr>
        <a:xfrm>
          <a:off x="4902200" y="1424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35495</xdr:rowOff>
    </xdr:from>
    <xdr:ext cx="762000" cy="259045"/>
    <xdr:sp macro="" textlink="">
      <xdr:nvSpPr>
        <xdr:cNvPr id="190" name="人件費・物件費等の状況該当値テキスト"/>
        <xdr:cNvSpPr txBox="1"/>
      </xdr:nvSpPr>
      <xdr:spPr>
        <a:xfrm>
          <a:off x="5041900" y="1409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56851</xdr:rowOff>
    </xdr:from>
    <xdr:to>
      <xdr:col>6</xdr:col>
      <xdr:colOff>50800</xdr:colOff>
      <xdr:row>83</xdr:row>
      <xdr:rowOff>158451</xdr:rowOff>
    </xdr:to>
    <xdr:sp macro="" textlink="">
      <xdr:nvSpPr>
        <xdr:cNvPr id="191" name="円/楕円 190"/>
        <xdr:cNvSpPr/>
      </xdr:nvSpPr>
      <xdr:spPr>
        <a:xfrm>
          <a:off x="4064000" y="142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168628</xdr:rowOff>
    </xdr:from>
    <xdr:ext cx="736600" cy="259045"/>
    <xdr:sp macro="" textlink="">
      <xdr:nvSpPr>
        <xdr:cNvPr id="192" name="テキスト ボックス 191"/>
        <xdr:cNvSpPr txBox="1"/>
      </xdr:nvSpPr>
      <xdr:spPr>
        <a:xfrm>
          <a:off x="3733800" y="1405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94,509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40765</xdr:rowOff>
    </xdr:from>
    <xdr:to>
      <xdr:col>4</xdr:col>
      <xdr:colOff>533400</xdr:colOff>
      <xdr:row>84</xdr:row>
      <xdr:rowOff>142365</xdr:rowOff>
    </xdr:to>
    <xdr:sp macro="" textlink="">
      <xdr:nvSpPr>
        <xdr:cNvPr id="193" name="円/楕円 192"/>
        <xdr:cNvSpPr/>
      </xdr:nvSpPr>
      <xdr:spPr>
        <a:xfrm>
          <a:off x="3175000" y="144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127142</xdr:rowOff>
    </xdr:from>
    <xdr:ext cx="762000" cy="259045"/>
    <xdr:sp macro="" textlink="">
      <xdr:nvSpPr>
        <xdr:cNvPr id="194" name="テキスト ボックス 193"/>
        <xdr:cNvSpPr txBox="1"/>
      </xdr:nvSpPr>
      <xdr:spPr>
        <a:xfrm>
          <a:off x="2844800" y="1452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195" name="正方形/長方形 19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196" name="テキスト ボックス 19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197" name="テキスト ボックス 19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198" name="正方形/長方形 19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199" name="正方形/長方形 19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00" name="正方形/長方形 19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01" name="正方形/長方形 20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02" name="正方形/長方形 20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03" name="正方形/長方形 20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04" name="正方形/長方形 20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05" name="正方形/長方形 20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06" name="正方形/長方形 20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07" name="テキスト ボックス 20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ラスパイレス指数については、国家公務員の時限的な給与改定特例法による措置が終了したことにより大きく減少しているが、国の特例措置がないとした場合の前年度のラスパイレス指数と比較すると、上昇傾向にある。今後は、平成２６年度の人事院勧告の内容及び地域における民間企業の給与の実態や経済情勢、国や他の地方公共団体の状況等を総合的に勘案し、適正な給与改定を行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08" name="直線コネクタ 20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09" name="テキスト ボックス 20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10" name="直線コネクタ 20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11" name="テキスト ボックス 21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12" name="直線コネクタ 21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13" name="テキスト ボックス 21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14" name="直線コネクタ 21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15" name="テキスト ボックス 21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16" name="直線コネクタ 21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17" name="テキスト ボックス 21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1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19" name="直線コネクタ 21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2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21" name="直線コネクタ 22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2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23" name="直線コネクタ 22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89536</xdr:rowOff>
    </xdr:from>
    <xdr:to>
      <xdr:col>24</xdr:col>
      <xdr:colOff>558800</xdr:colOff>
      <xdr:row>89</xdr:row>
      <xdr:rowOff>39688</xdr:rowOff>
    </xdr:to>
    <xdr:cxnSp macro="">
      <xdr:nvCxnSpPr>
        <xdr:cNvPr id="224" name="直線コネクタ 223"/>
        <xdr:cNvCxnSpPr/>
      </xdr:nvCxnSpPr>
      <xdr:spPr>
        <a:xfrm flipV="1">
          <a:off x="16179800" y="14834236"/>
          <a:ext cx="838200" cy="4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2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26" name="フローチャート : 判断 22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33655</xdr:rowOff>
    </xdr:from>
    <xdr:to>
      <xdr:col>23</xdr:col>
      <xdr:colOff>406400</xdr:colOff>
      <xdr:row>89</xdr:row>
      <xdr:rowOff>39688</xdr:rowOff>
    </xdr:to>
    <xdr:cxnSp macro="">
      <xdr:nvCxnSpPr>
        <xdr:cNvPr id="227" name="直線コネクタ 226"/>
        <xdr:cNvCxnSpPr/>
      </xdr:nvCxnSpPr>
      <xdr:spPr>
        <a:xfrm>
          <a:off x="15290800" y="152927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28" name="フローチャート : 判断 22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29" name="テキスト ボックス 22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22</xdr:col>
      <xdr:colOff>152400</xdr:colOff>
      <xdr:row>87</xdr:row>
      <xdr:rowOff>138748</xdr:rowOff>
    </xdr:from>
    <xdr:to>
      <xdr:col>22</xdr:col>
      <xdr:colOff>254000</xdr:colOff>
      <xdr:row>88</xdr:row>
      <xdr:rowOff>68898</xdr:rowOff>
    </xdr:to>
    <xdr:sp macro="" textlink="">
      <xdr:nvSpPr>
        <xdr:cNvPr id="230" name="フローチャート : 判断 229"/>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31" name="テキスト ボックス 230"/>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32" name="テキスト ボックス 23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33" name="テキスト ボックス 23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34" name="テキスト ボックス 23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35" name="テキスト ボックス 23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36" name="テキスト ボックス 23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38736</xdr:rowOff>
    </xdr:from>
    <xdr:to>
      <xdr:col>24</xdr:col>
      <xdr:colOff>609600</xdr:colOff>
      <xdr:row>86</xdr:row>
      <xdr:rowOff>140336</xdr:rowOff>
    </xdr:to>
    <xdr:sp macro="" textlink="">
      <xdr:nvSpPr>
        <xdr:cNvPr id="237" name="円/楕円 236"/>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106063</xdr:rowOff>
    </xdr:from>
    <xdr:ext cx="762000" cy="259045"/>
    <xdr:sp macro="" textlink="">
      <xdr:nvSpPr>
        <xdr:cNvPr id="238" name="給与水準   （国との比較）該当値テキスト"/>
        <xdr:cNvSpPr txBox="1"/>
      </xdr:nvSpPr>
      <xdr:spPr>
        <a:xfrm>
          <a:off x="17106900" y="1467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160338</xdr:rowOff>
    </xdr:from>
    <xdr:to>
      <xdr:col>23</xdr:col>
      <xdr:colOff>457200</xdr:colOff>
      <xdr:row>89</xdr:row>
      <xdr:rowOff>90488</xdr:rowOff>
    </xdr:to>
    <xdr:sp macro="" textlink="">
      <xdr:nvSpPr>
        <xdr:cNvPr id="239" name="円/楕円 238"/>
        <xdr:cNvSpPr/>
      </xdr:nvSpPr>
      <xdr:spPr>
        <a:xfrm>
          <a:off x="16129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75265</xdr:rowOff>
    </xdr:from>
    <xdr:ext cx="736600" cy="259045"/>
    <xdr:sp macro="" textlink="">
      <xdr:nvSpPr>
        <xdr:cNvPr id="240" name="テキスト ボックス 239"/>
        <xdr:cNvSpPr txBox="1"/>
      </xdr:nvSpPr>
      <xdr:spPr>
        <a:xfrm>
          <a:off x="15798800" y="153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154305</xdr:rowOff>
    </xdr:from>
    <xdr:to>
      <xdr:col>22</xdr:col>
      <xdr:colOff>254000</xdr:colOff>
      <xdr:row>89</xdr:row>
      <xdr:rowOff>84455</xdr:rowOff>
    </xdr:to>
    <xdr:sp macro="" textlink="">
      <xdr:nvSpPr>
        <xdr:cNvPr id="241" name="円/楕円 240"/>
        <xdr:cNvSpPr/>
      </xdr:nvSpPr>
      <xdr:spPr>
        <a:xfrm>
          <a:off x="15240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69232</xdr:rowOff>
    </xdr:from>
    <xdr:ext cx="762000" cy="259045"/>
    <xdr:sp macro="" textlink="">
      <xdr:nvSpPr>
        <xdr:cNvPr id="242" name="テキスト ボックス 241"/>
        <xdr:cNvSpPr txBox="1"/>
      </xdr:nvSpPr>
      <xdr:spPr>
        <a:xfrm>
          <a:off x="14909800" y="153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43" name="正方形/長方形 24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44" name="テキスト ボックス 24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45" name="テキスト ボックス 24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46" name="正方形/長方形 24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47" name="正方形/長方形 24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48" name="正方形/長方形 24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49" name="正方形/長方形 24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50" name="正方形/長方形 24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51" name="正方形/長方形 25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52" name="正方形/長方形 25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53" name="正方形/長方形 25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54" name="正方形/長方形 25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55" name="テキスト ボックス 25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では、平成１０年度以降、第１次及び第２次定員適正化計画を策定し、職員定数の適正化に早い段階から取り組んだことから、人口千人当たりの職員数は類似団体平均を下回る結果となっている。更に、第３次定員適正化計画では、平成１７年４月１日と平成２２年４月１日現在を比較して、医療職以外の職員を１６８人削減している。また、平成２３年１０月に鳩ヶ谷市と合併し、人口及び職員数が増加したが、合併によるスケールメリットで生み出される職員数を段階的に削減しているので、平成２４年度５．３２人に対して０．０９人の減少となった。</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56" name="テキスト ボックス 25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57" name="直線コネクタ 25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58" name="テキスト ボックス 25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59" name="直線コネクタ 25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60" name="テキスト ボックス 25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61" name="直線コネクタ 26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62" name="テキスト ボックス 26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63" name="直線コネクタ 26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64" name="テキスト ボックス 26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65" name="直線コネクタ 26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66" name="テキスト ボックス 26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67" name="直線コネクタ 26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68" name="テキスト ボックス 26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69" name="直線コネクタ 26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70" name="テキスト ボックス 26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71" name="直線コネクタ 27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72" name="テキスト ボックス 27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7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274" name="直線コネクタ 27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27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276" name="直線コネクタ 27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27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278" name="直線コネクタ 27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70213</xdr:rowOff>
    </xdr:from>
    <xdr:to>
      <xdr:col>24</xdr:col>
      <xdr:colOff>558800</xdr:colOff>
      <xdr:row>60</xdr:row>
      <xdr:rowOff>101237</xdr:rowOff>
    </xdr:to>
    <xdr:cxnSp macro="">
      <xdr:nvCxnSpPr>
        <xdr:cNvPr id="279" name="直線コネクタ 278"/>
        <xdr:cNvCxnSpPr/>
      </xdr:nvCxnSpPr>
      <xdr:spPr>
        <a:xfrm flipV="1">
          <a:off x="16179800" y="103572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28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281" name="フローチャート : 判断 28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101237</xdr:rowOff>
    </xdr:from>
    <xdr:to>
      <xdr:col>23</xdr:col>
      <xdr:colOff>406400</xdr:colOff>
      <xdr:row>61</xdr:row>
      <xdr:rowOff>33201</xdr:rowOff>
    </xdr:to>
    <xdr:cxnSp macro="">
      <xdr:nvCxnSpPr>
        <xdr:cNvPr id="282" name="直線コネクタ 281"/>
        <xdr:cNvCxnSpPr/>
      </xdr:nvCxnSpPr>
      <xdr:spPr>
        <a:xfrm flipV="1">
          <a:off x="15290800" y="1038823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283" name="フローチャート : 判断 28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284" name="テキスト ボックス 28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22</xdr:col>
      <xdr:colOff>152400</xdr:colOff>
      <xdr:row>62</xdr:row>
      <xdr:rowOff>28122</xdr:rowOff>
    </xdr:from>
    <xdr:to>
      <xdr:col>22</xdr:col>
      <xdr:colOff>254000</xdr:colOff>
      <xdr:row>62</xdr:row>
      <xdr:rowOff>129722</xdr:rowOff>
    </xdr:to>
    <xdr:sp macro="" textlink="">
      <xdr:nvSpPr>
        <xdr:cNvPr id="285" name="フローチャート : 判断 284"/>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286" name="テキスト ボックス 285"/>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287" name="テキスト ボックス 28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288" name="テキスト ボックス 28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289" name="テキスト ボックス 28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290" name="テキスト ボックス 28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291" name="テキスト ボックス 29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19413</xdr:rowOff>
    </xdr:from>
    <xdr:to>
      <xdr:col>24</xdr:col>
      <xdr:colOff>609600</xdr:colOff>
      <xdr:row>60</xdr:row>
      <xdr:rowOff>121013</xdr:rowOff>
    </xdr:to>
    <xdr:sp macro="" textlink="">
      <xdr:nvSpPr>
        <xdr:cNvPr id="292" name="円/楕円 291"/>
        <xdr:cNvSpPr/>
      </xdr:nvSpPr>
      <xdr:spPr>
        <a:xfrm>
          <a:off x="16967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35940</xdr:rowOff>
    </xdr:from>
    <xdr:ext cx="762000" cy="259045"/>
    <xdr:sp macro="" textlink="">
      <xdr:nvSpPr>
        <xdr:cNvPr id="293" name="定員管理の状況該当値テキスト"/>
        <xdr:cNvSpPr txBox="1"/>
      </xdr:nvSpPr>
      <xdr:spPr>
        <a:xfrm>
          <a:off x="17106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50437</xdr:rowOff>
    </xdr:from>
    <xdr:to>
      <xdr:col>23</xdr:col>
      <xdr:colOff>457200</xdr:colOff>
      <xdr:row>60</xdr:row>
      <xdr:rowOff>152037</xdr:rowOff>
    </xdr:to>
    <xdr:sp macro="" textlink="">
      <xdr:nvSpPr>
        <xdr:cNvPr id="294" name="円/楕円 293"/>
        <xdr:cNvSpPr/>
      </xdr:nvSpPr>
      <xdr:spPr>
        <a:xfrm>
          <a:off x="16129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162214</xdr:rowOff>
    </xdr:from>
    <xdr:ext cx="736600" cy="259045"/>
    <xdr:sp macro="" textlink="">
      <xdr:nvSpPr>
        <xdr:cNvPr id="295" name="テキスト ボックス 294"/>
        <xdr:cNvSpPr txBox="1"/>
      </xdr:nvSpPr>
      <xdr:spPr>
        <a:xfrm>
          <a:off x="15798800" y="1010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153851</xdr:rowOff>
    </xdr:from>
    <xdr:to>
      <xdr:col>22</xdr:col>
      <xdr:colOff>254000</xdr:colOff>
      <xdr:row>61</xdr:row>
      <xdr:rowOff>84001</xdr:rowOff>
    </xdr:to>
    <xdr:sp macro="" textlink="">
      <xdr:nvSpPr>
        <xdr:cNvPr id="296" name="円/楕円 295"/>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94178</xdr:rowOff>
    </xdr:from>
    <xdr:ext cx="762000" cy="259045"/>
    <xdr:sp macro="" textlink="">
      <xdr:nvSpPr>
        <xdr:cNvPr id="297" name="テキスト ボックス 296"/>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298" name="正方形/長方形 29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299" name="テキスト ボックス 29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00" name="テキスト ボックス 29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01" name="正方形/長方形 30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02" name="正方形/長方形 30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03" name="正方形/長方形 30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04" name="正方形/長方形 30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05" name="正方形/長方形 30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06" name="正方形/長方形 30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07" name="正方形/長方形 30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08" name="正方形/長方形 30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09" name="正方形/長方形 30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10" name="テキスト ボックス 30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全国平均は下回っているものの、類似都市及び県平均を上回っている。今後とも、緊急度・住民ニーズを的確に把握した事業の選択により、起債に大きく頼ることのない財政運営に努める。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11" name="テキスト ボックス 31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12" name="直線コネクタ 31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13" name="テキスト ボックス 31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14" name="直線コネクタ 31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15" name="テキスト ボックス 31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16" name="直線コネクタ 31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17" name="テキスト ボックス 31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18" name="直線コネクタ 31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19" name="テキスト ボックス 31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20" name="直線コネクタ 31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21" name="テキスト ボックス 32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22" name="直線コネクタ 32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23" name="テキスト ボックス 32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24" name="直線コネクタ 32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25" name="直線コネクタ 32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2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27" name="直線コネクタ 32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2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29" name="直線コネクタ 32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3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31" name="直線コネクタ 33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147683</xdr:rowOff>
    </xdr:from>
    <xdr:to>
      <xdr:col>24</xdr:col>
      <xdr:colOff>558800</xdr:colOff>
      <xdr:row>41</xdr:row>
      <xdr:rowOff>10704</xdr:rowOff>
    </xdr:to>
    <xdr:cxnSp macro="">
      <xdr:nvCxnSpPr>
        <xdr:cNvPr id="332" name="直線コネクタ 331"/>
        <xdr:cNvCxnSpPr/>
      </xdr:nvCxnSpPr>
      <xdr:spPr>
        <a:xfrm>
          <a:off x="16179800" y="700568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33"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34" name="フローチャート : 判断 33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133894</xdr:rowOff>
    </xdr:from>
    <xdr:to>
      <xdr:col>23</xdr:col>
      <xdr:colOff>406400</xdr:colOff>
      <xdr:row>40</xdr:row>
      <xdr:rowOff>147683</xdr:rowOff>
    </xdr:to>
    <xdr:cxnSp macro="">
      <xdr:nvCxnSpPr>
        <xdr:cNvPr id="335" name="直線コネクタ 334"/>
        <xdr:cNvCxnSpPr/>
      </xdr:nvCxnSpPr>
      <xdr:spPr>
        <a:xfrm>
          <a:off x="15290800" y="69918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36" name="フローチャート : 判断 33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37" name="テキスト ボックス 33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22</xdr:col>
      <xdr:colOff>152400</xdr:colOff>
      <xdr:row>40</xdr:row>
      <xdr:rowOff>152037</xdr:rowOff>
    </xdr:from>
    <xdr:to>
      <xdr:col>22</xdr:col>
      <xdr:colOff>254000</xdr:colOff>
      <xdr:row>41</xdr:row>
      <xdr:rowOff>82187</xdr:rowOff>
    </xdr:to>
    <xdr:sp macro="" textlink="">
      <xdr:nvSpPr>
        <xdr:cNvPr id="338" name="フローチャート : 判断 337"/>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39" name="テキスト ボックス 338"/>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40" name="テキスト ボックス 33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41" name="テキスト ボックス 34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42" name="テキスト ボックス 34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43" name="テキスト ボックス 34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44" name="テキスト ボックス 34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131354</xdr:rowOff>
    </xdr:from>
    <xdr:to>
      <xdr:col>24</xdr:col>
      <xdr:colOff>609600</xdr:colOff>
      <xdr:row>41</xdr:row>
      <xdr:rowOff>61504</xdr:rowOff>
    </xdr:to>
    <xdr:sp macro="" textlink="">
      <xdr:nvSpPr>
        <xdr:cNvPr id="345" name="円/楕円 344"/>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103431</xdr:rowOff>
    </xdr:from>
    <xdr:ext cx="762000" cy="259045"/>
    <xdr:sp macro="" textlink="">
      <xdr:nvSpPr>
        <xdr:cNvPr id="346" name="公債費負担の状況該当値テキスト"/>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347" name="円/楕円 346"/>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48" name="テキスト ボックス 347"/>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83094</xdr:rowOff>
    </xdr:from>
    <xdr:to>
      <xdr:col>22</xdr:col>
      <xdr:colOff>254000</xdr:colOff>
      <xdr:row>41</xdr:row>
      <xdr:rowOff>13244</xdr:rowOff>
    </xdr:to>
    <xdr:sp macro="" textlink="">
      <xdr:nvSpPr>
        <xdr:cNvPr id="349" name="円/楕円 348"/>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23421</xdr:rowOff>
    </xdr:from>
    <xdr:ext cx="762000" cy="259045"/>
    <xdr:sp macro="" textlink="">
      <xdr:nvSpPr>
        <xdr:cNvPr id="350" name="テキスト ボックス 349"/>
        <xdr:cNvSpPr txBox="1"/>
      </xdr:nvSpPr>
      <xdr:spPr>
        <a:xfrm>
          <a:off x="14909800" y="67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51" name="正方形/長方形 35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52" name="テキスト ボックス 35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53" name="テキスト ボックス 35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54" name="正方形/長方形 35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55" name="正方形/長方形 35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56" name="正方形/長方形 35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57" name="正方形/長方形 35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58" name="正方形/長方形 35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59" name="正方形/長方形 35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60" name="正方形/長方形 35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61" name="正方形/長方形 36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62" name="正方形/長方形 36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63" name="テキスト ボックス 36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は下回っているものの、県平均を１０．６ポイント上回っている。地方債残高及び土地開発公社の長期借入金が今後の市財政を圧迫すると思われることから、今後も地方債発行額の総額抑制と、土地開発公社の経営健全化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364" name="テキスト ボックス 36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65" name="直線コネクタ 36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366" name="テキスト ボックス 36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367" name="直線コネクタ 36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368" name="テキスト ボックス 36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369" name="直線コネクタ 36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370" name="テキスト ボックス 36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371" name="直線コネクタ 37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372" name="テキスト ボックス 37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373" name="直線コネクタ 37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374" name="テキスト ボックス 37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375" name="直線コネクタ 37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376" name="テキスト ボックス 37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377" name="直線コネクタ 37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378" name="テキスト ボックス 37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379" name="直線コネクタ 37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38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381" name="直線コネクタ 38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38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383" name="直線コネクタ 38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38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385" name="直線コネクタ 38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84788</xdr:rowOff>
    </xdr:from>
    <xdr:to>
      <xdr:col>24</xdr:col>
      <xdr:colOff>558800</xdr:colOff>
      <xdr:row>17</xdr:row>
      <xdr:rowOff>52372</xdr:rowOff>
    </xdr:to>
    <xdr:cxnSp macro="">
      <xdr:nvCxnSpPr>
        <xdr:cNvPr id="386" name="直線コネクタ 385"/>
        <xdr:cNvCxnSpPr/>
      </xdr:nvCxnSpPr>
      <xdr:spPr>
        <a:xfrm flipV="1">
          <a:off x="16179800" y="2827988"/>
          <a:ext cx="8382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63517</xdr:rowOff>
    </xdr:from>
    <xdr:ext cx="762000" cy="259045"/>
    <xdr:sp macro="" textlink="">
      <xdr:nvSpPr>
        <xdr:cNvPr id="387" name="将来負担の状況平均値テキスト"/>
        <xdr:cNvSpPr txBox="1"/>
      </xdr:nvSpPr>
      <xdr:spPr>
        <a:xfrm>
          <a:off x="17106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388" name="フローチャート : 判断 38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52372</xdr:rowOff>
    </xdr:from>
    <xdr:to>
      <xdr:col>23</xdr:col>
      <xdr:colOff>406400</xdr:colOff>
      <xdr:row>17</xdr:row>
      <xdr:rowOff>139700</xdr:rowOff>
    </xdr:to>
    <xdr:cxnSp macro="">
      <xdr:nvCxnSpPr>
        <xdr:cNvPr id="389" name="直線コネクタ 388"/>
        <xdr:cNvCxnSpPr/>
      </xdr:nvCxnSpPr>
      <xdr:spPr>
        <a:xfrm flipV="1">
          <a:off x="15290800" y="2967022"/>
          <a:ext cx="889000" cy="8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390" name="フローチャート : 判断 38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98291</xdr:rowOff>
    </xdr:from>
    <xdr:ext cx="736600" cy="259045"/>
    <xdr:sp macro="" textlink="">
      <xdr:nvSpPr>
        <xdr:cNvPr id="391" name="テキスト ボックス 390"/>
        <xdr:cNvSpPr txBox="1"/>
      </xdr:nvSpPr>
      <xdr:spPr>
        <a:xfrm>
          <a:off x="15798800" y="301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65919</xdr:rowOff>
    </xdr:from>
    <xdr:to>
      <xdr:col>22</xdr:col>
      <xdr:colOff>254000</xdr:colOff>
      <xdr:row>17</xdr:row>
      <xdr:rowOff>167519</xdr:rowOff>
    </xdr:to>
    <xdr:sp macro="" textlink="">
      <xdr:nvSpPr>
        <xdr:cNvPr id="392" name="フローチャート : 判断 391"/>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393" name="テキスト ボックス 392"/>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394" name="テキスト ボックス 39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395" name="テキスト ボックス 39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396" name="テキスト ボックス 39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397" name="テキスト ボックス 39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398" name="テキスト ボックス 39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33988</xdr:rowOff>
    </xdr:from>
    <xdr:to>
      <xdr:col>24</xdr:col>
      <xdr:colOff>609600</xdr:colOff>
      <xdr:row>16</xdr:row>
      <xdr:rowOff>135588</xdr:rowOff>
    </xdr:to>
    <xdr:sp macro="" textlink="">
      <xdr:nvSpPr>
        <xdr:cNvPr id="399" name="円/楕円 398"/>
        <xdr:cNvSpPr/>
      </xdr:nvSpPr>
      <xdr:spPr>
        <a:xfrm>
          <a:off x="169672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50515</xdr:rowOff>
    </xdr:from>
    <xdr:ext cx="762000" cy="259045"/>
    <xdr:sp macro="" textlink="">
      <xdr:nvSpPr>
        <xdr:cNvPr id="400" name="将来負担の状況該当値テキスト"/>
        <xdr:cNvSpPr txBox="1"/>
      </xdr:nvSpPr>
      <xdr:spPr>
        <a:xfrm>
          <a:off x="17106900" y="262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1572</xdr:rowOff>
    </xdr:from>
    <xdr:to>
      <xdr:col>23</xdr:col>
      <xdr:colOff>457200</xdr:colOff>
      <xdr:row>17</xdr:row>
      <xdr:rowOff>103172</xdr:rowOff>
    </xdr:to>
    <xdr:sp macro="" textlink="">
      <xdr:nvSpPr>
        <xdr:cNvPr id="401" name="円/楕円 400"/>
        <xdr:cNvSpPr/>
      </xdr:nvSpPr>
      <xdr:spPr>
        <a:xfrm>
          <a:off x="16129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113349</xdr:rowOff>
    </xdr:from>
    <xdr:ext cx="736600" cy="259045"/>
    <xdr:sp macro="" textlink="">
      <xdr:nvSpPr>
        <xdr:cNvPr id="402" name="テキスト ボックス 401"/>
        <xdr:cNvSpPr txBox="1"/>
      </xdr:nvSpPr>
      <xdr:spPr>
        <a:xfrm>
          <a:off x="15798800" y="2685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88900</xdr:rowOff>
    </xdr:from>
    <xdr:to>
      <xdr:col>22</xdr:col>
      <xdr:colOff>254000</xdr:colOff>
      <xdr:row>18</xdr:row>
      <xdr:rowOff>19050</xdr:rowOff>
    </xdr:to>
    <xdr:sp macro="" textlink="">
      <xdr:nvSpPr>
        <xdr:cNvPr id="403" name="円/楕円 402"/>
        <xdr:cNvSpPr/>
      </xdr:nvSpPr>
      <xdr:spPr>
        <a:xfrm>
          <a:off x="15240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3827</xdr:rowOff>
    </xdr:from>
    <xdr:ext cx="762000" cy="259045"/>
    <xdr:sp macro="" textlink="">
      <xdr:nvSpPr>
        <xdr:cNvPr id="404" name="テキスト ボックス 403"/>
        <xdr:cNvSpPr txBox="1"/>
      </xdr:nvSpPr>
      <xdr:spPr>
        <a:xfrm>
          <a:off x="14909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583,989
561,031
61.97
219,239,830
203,476,042
15,106,391
99,314,942
164,585,954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44.8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平成２５年度の経常収支比率については、時間外勤務手当や特殊勤務手当の削減、国に準じた給与構造の見直しによる年功的な給与上昇の抑制、また、国家公務員の時限的な給与改定特例法に準じた措置を図った結果、前年度比２．６ポイントの減、類似団体平均と比較しても１．７ポイント下回っている状況にある。</a:t>
          </a:r>
        </a:p>
        <a:p>
          <a:r>
            <a:rPr kumimoji="1" lang="ja-JP" altLang="en-US" sz="1300">
              <a:latin typeface="ＭＳ Ｐゴシック"/>
            </a:rPr>
            <a:t>　今後も適正な給与水準となるよう必要に応じ見直しを行っていく。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38</xdr:row>
      <xdr:rowOff>31750</xdr:rowOff>
    </xdr:to>
    <xdr:cxnSp macro="">
      <xdr:nvCxnSpPr>
        <xdr:cNvPr id="69" name="直線コネクタ 68"/>
        <xdr:cNvCxnSpPr/>
      </xdr:nvCxnSpPr>
      <xdr:spPr>
        <a:xfrm flipV="1">
          <a:off x="3987800" y="62992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38752</xdr:rowOff>
    </xdr:from>
    <xdr:ext cx="762000" cy="259045"/>
    <xdr:sp macro="" textlink="">
      <xdr:nvSpPr>
        <xdr:cNvPr id="70"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31750</xdr:rowOff>
    </xdr:from>
    <xdr:to>
      <xdr:col>5</xdr:col>
      <xdr:colOff>549275</xdr:colOff>
      <xdr:row>40</xdr:row>
      <xdr:rowOff>31750</xdr:rowOff>
    </xdr:to>
    <xdr:cxnSp macro="">
      <xdr:nvCxnSpPr>
        <xdr:cNvPr id="72" name="直線コネクタ 71"/>
        <xdr:cNvCxnSpPr/>
      </xdr:nvCxnSpPr>
      <xdr:spPr>
        <a:xfrm flipV="1">
          <a:off x="3098800" y="65468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76852</xdr:rowOff>
    </xdr:from>
    <xdr:ext cx="736600" cy="259045"/>
    <xdr:sp macro="" textlink="">
      <xdr:nvSpPr>
        <xdr:cNvPr id="74" name="テキスト ボックス 73"/>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4</xdr:col>
      <xdr:colOff>295275</xdr:colOff>
      <xdr:row>38</xdr:row>
      <xdr:rowOff>104775</xdr:rowOff>
    </xdr:from>
    <xdr:to>
      <xdr:col>4</xdr:col>
      <xdr:colOff>396875</xdr:colOff>
      <xdr:row>39</xdr:row>
      <xdr:rowOff>34925</xdr:rowOff>
    </xdr:to>
    <xdr:sp macro="" textlink="">
      <xdr:nvSpPr>
        <xdr:cNvPr id="75" name="フローチャート : 判断 74"/>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6" name="テキスト ボックス 75"/>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2" name="円/楕円 81"/>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3"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152400</xdr:rowOff>
    </xdr:from>
    <xdr:to>
      <xdr:col>5</xdr:col>
      <xdr:colOff>600075</xdr:colOff>
      <xdr:row>38</xdr:row>
      <xdr:rowOff>82550</xdr:rowOff>
    </xdr:to>
    <xdr:sp macro="" textlink="">
      <xdr:nvSpPr>
        <xdr:cNvPr id="84" name="円/楕円 83"/>
        <xdr:cNvSpPr/>
      </xdr:nvSpPr>
      <xdr:spPr>
        <a:xfrm>
          <a:off x="3937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92727</xdr:rowOff>
    </xdr:from>
    <xdr:ext cx="736600" cy="259045"/>
    <xdr:sp macro="" textlink="">
      <xdr:nvSpPr>
        <xdr:cNvPr id="85" name="テキスト ボックス 84"/>
        <xdr:cNvSpPr txBox="1"/>
      </xdr:nvSpPr>
      <xdr:spPr>
        <a:xfrm>
          <a:off x="3606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152400</xdr:rowOff>
    </xdr:from>
    <xdr:to>
      <xdr:col>4</xdr:col>
      <xdr:colOff>396875</xdr:colOff>
      <xdr:row>40</xdr:row>
      <xdr:rowOff>82550</xdr:rowOff>
    </xdr:to>
    <xdr:sp macro="" textlink="">
      <xdr:nvSpPr>
        <xdr:cNvPr id="86" name="円/楕円 85"/>
        <xdr:cNvSpPr/>
      </xdr:nvSpPr>
      <xdr:spPr>
        <a:xfrm>
          <a:off x="3048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67327</xdr:rowOff>
    </xdr:from>
    <xdr:ext cx="762000" cy="259045"/>
    <xdr:sp macro="" textlink="">
      <xdr:nvSpPr>
        <xdr:cNvPr id="87" name="テキスト ボックス 86"/>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88" name="正方形/長方形 8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89" name="正方形/長方形 8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0" name="正方形/長方形 8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1" name="正方形/長方形 9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2" name="正方形/長方形 9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3" name="正方形/長方形 9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4" name="正方形/長方形 9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5" name="正方形/長方形 9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6" name="正方形/長方形 9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7" name="正方形/長方形 9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98" name="テキスト ボックス 9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物件費にかかる経常収支比率が高くなっているのは、川口市行政改革手中プランに基づき、業務の民間委託化を推進し、職員人件費から委託料（物件費）へのシフトをしているためである。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99" name="テキスト ボックス 9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0" name="直線コネクタ 9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1" name="テキスト ボックス 10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2" name="直線コネクタ 10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3" name="テキスト ボックス 10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4" name="直線コネクタ 10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5" name="テキスト ボックス 10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6" name="直線コネクタ 10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7" name="テキスト ボックス 10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08" name="直線コネクタ 10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09" name="テキスト ボックス 10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0" name="直線コネクタ 10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1" name="テキスト ボックス 11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15" name="直線コネクタ 11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1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17" name="直線コネクタ 11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1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19" name="直線コネクタ 11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101600</xdr:rowOff>
    </xdr:from>
    <xdr:to>
      <xdr:col>24</xdr:col>
      <xdr:colOff>31750</xdr:colOff>
      <xdr:row>21</xdr:row>
      <xdr:rowOff>19050</xdr:rowOff>
    </xdr:to>
    <xdr:cxnSp macro="">
      <xdr:nvCxnSpPr>
        <xdr:cNvPr id="120" name="直線コネクタ 119"/>
        <xdr:cNvCxnSpPr/>
      </xdr:nvCxnSpPr>
      <xdr:spPr>
        <a:xfrm>
          <a:off x="15671800" y="3530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21"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22" name="フローチャート : 判断 12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101600</xdr:rowOff>
    </xdr:from>
    <xdr:to>
      <xdr:col>22</xdr:col>
      <xdr:colOff>565150</xdr:colOff>
      <xdr:row>20</xdr:row>
      <xdr:rowOff>152400</xdr:rowOff>
    </xdr:to>
    <xdr:cxnSp macro="">
      <xdr:nvCxnSpPr>
        <xdr:cNvPr id="123" name="直線コネクタ 122"/>
        <xdr:cNvCxnSpPr/>
      </xdr:nvCxnSpPr>
      <xdr:spPr>
        <a:xfrm flipV="1">
          <a:off x="14782800" y="353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24" name="フローチャート : 判断 12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25" name="テキスト ボックス 124"/>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311150</xdr:colOff>
      <xdr:row>16</xdr:row>
      <xdr:rowOff>127000</xdr:rowOff>
    </xdr:from>
    <xdr:to>
      <xdr:col>21</xdr:col>
      <xdr:colOff>412750</xdr:colOff>
      <xdr:row>17</xdr:row>
      <xdr:rowOff>57150</xdr:rowOff>
    </xdr:to>
    <xdr:sp macro="" textlink="">
      <xdr:nvSpPr>
        <xdr:cNvPr id="126" name="フローチャート : 判断 125"/>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27" name="テキスト ボックス 126"/>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28" name="テキスト ボックス 12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29" name="テキスト ボックス 12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0" name="テキスト ボックス 12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1" name="テキスト ボックス 13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2" name="テキスト ボックス 13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20</xdr:row>
      <xdr:rowOff>139700</xdr:rowOff>
    </xdr:from>
    <xdr:to>
      <xdr:col>24</xdr:col>
      <xdr:colOff>82550</xdr:colOff>
      <xdr:row>21</xdr:row>
      <xdr:rowOff>69850</xdr:rowOff>
    </xdr:to>
    <xdr:sp macro="" textlink="">
      <xdr:nvSpPr>
        <xdr:cNvPr id="133" name="円/楕円 132"/>
        <xdr:cNvSpPr/>
      </xdr:nvSpPr>
      <xdr:spPr>
        <a:xfrm>
          <a:off x="16459200" y="3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48277</xdr:rowOff>
    </xdr:from>
    <xdr:ext cx="762000" cy="259045"/>
    <xdr:sp macro="" textlink="">
      <xdr:nvSpPr>
        <xdr:cNvPr id="134"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50800</xdr:rowOff>
    </xdr:from>
    <xdr:to>
      <xdr:col>22</xdr:col>
      <xdr:colOff>615950</xdr:colOff>
      <xdr:row>20</xdr:row>
      <xdr:rowOff>152400</xdr:rowOff>
    </xdr:to>
    <xdr:sp macro="" textlink="">
      <xdr:nvSpPr>
        <xdr:cNvPr id="135" name="円/楕円 134"/>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137177</xdr:rowOff>
    </xdr:from>
    <xdr:ext cx="736600" cy="259045"/>
    <xdr:sp macro="" textlink="">
      <xdr:nvSpPr>
        <xdr:cNvPr id="136" name="テキスト ボックス 135"/>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101600</xdr:rowOff>
    </xdr:from>
    <xdr:to>
      <xdr:col>21</xdr:col>
      <xdr:colOff>412750</xdr:colOff>
      <xdr:row>21</xdr:row>
      <xdr:rowOff>31750</xdr:rowOff>
    </xdr:to>
    <xdr:sp macro="" textlink="">
      <xdr:nvSpPr>
        <xdr:cNvPr id="137" name="円/楕円 136"/>
        <xdr:cNvSpPr/>
      </xdr:nvSpPr>
      <xdr:spPr>
        <a:xfrm>
          <a:off x="14732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16527</xdr:rowOff>
    </xdr:from>
    <xdr:ext cx="762000" cy="259045"/>
    <xdr:sp macro="" textlink="">
      <xdr:nvSpPr>
        <xdr:cNvPr id="138" name="テキスト ボックス 137"/>
        <xdr:cNvSpPr txBox="1"/>
      </xdr:nvSpPr>
      <xdr:spPr>
        <a:xfrm>
          <a:off x="14401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39" name="正方形/長方形 13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0" name="正方形/長方形 13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1" name="正方形/長方形 14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2" name="正方形/長方形 14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43" name="正方形/長方形 14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44" name="正方形/長方形 14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45" name="正方形/長方形 14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46" name="正方形/長方形 14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47" name="正方形/長方形 14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48" name="正方形/長方形 14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49" name="テキスト ボックス 14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扶助費にかかる経常収支比率が類似団体平均を上回り、かつ上昇傾向にある要因として、生活保護費の増加や子ども医療費の拡充などが挙げられる。</a:t>
          </a:r>
        </a:p>
      </xdr:txBody>
    </xdr:sp>
    <xdr:clientData/>
  </xdr:twoCellAnchor>
  <xdr:oneCellAnchor>
    <xdr:from>
      <xdr:col>1</xdr:col>
      <xdr:colOff>28575</xdr:colOff>
      <xdr:row>49</xdr:row>
      <xdr:rowOff>107950</xdr:rowOff>
    </xdr:from>
    <xdr:ext cx="298543" cy="225703"/>
    <xdr:sp macro="" textlink="">
      <xdr:nvSpPr>
        <xdr:cNvPr id="150" name="テキスト ボックス 14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1" name="直線コネクタ 15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2" name="テキスト ボックス 15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53" name="直線コネクタ 15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54" name="テキスト ボックス 15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55" name="直線コネクタ 15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56" name="テキスト ボックス 15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57" name="直線コネクタ 15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58" name="テキスト ボックス 15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59" name="直線コネクタ 15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60" name="テキスト ボックス 15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1" name="直線コネクタ 16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62" name="テキスト ボックス 16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3" name="直線コネクタ 16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64" name="テキスト ボックス 16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6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66" name="直線コネクタ 16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6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68" name="直線コネクタ 16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6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70" name="直線コネクタ 16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152400</xdr:rowOff>
    </xdr:from>
    <xdr:to>
      <xdr:col>7</xdr:col>
      <xdr:colOff>15875</xdr:colOff>
      <xdr:row>59</xdr:row>
      <xdr:rowOff>44450</xdr:rowOff>
    </xdr:to>
    <xdr:cxnSp macro="">
      <xdr:nvCxnSpPr>
        <xdr:cNvPr id="171" name="直線コネクタ 170"/>
        <xdr:cNvCxnSpPr/>
      </xdr:nvCxnSpPr>
      <xdr:spPr>
        <a:xfrm>
          <a:off x="3987800" y="10096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7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3" name="フローチャート : 判断 17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38100</xdr:rowOff>
    </xdr:from>
    <xdr:to>
      <xdr:col>5</xdr:col>
      <xdr:colOff>549275</xdr:colOff>
      <xdr:row>58</xdr:row>
      <xdr:rowOff>152400</xdr:rowOff>
    </xdr:to>
    <xdr:cxnSp macro="">
      <xdr:nvCxnSpPr>
        <xdr:cNvPr id="174" name="直線コネクタ 173"/>
        <xdr:cNvCxnSpPr/>
      </xdr:nvCxnSpPr>
      <xdr:spPr>
        <a:xfrm>
          <a:off x="3098800" y="998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75" name="フローチャート : 判断 17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76" name="テキスト ボックス 17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177" name="フローチャート : 判断 176"/>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78" name="テキスト ボックス 177"/>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79" name="テキスト ボックス 17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80" name="テキスト ボックス 17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81" name="テキスト ボックス 18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82" name="テキスト ボックス 18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83" name="テキスト ボックス 18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165100</xdr:rowOff>
    </xdr:from>
    <xdr:to>
      <xdr:col>7</xdr:col>
      <xdr:colOff>66675</xdr:colOff>
      <xdr:row>59</xdr:row>
      <xdr:rowOff>95250</xdr:rowOff>
    </xdr:to>
    <xdr:sp macro="" textlink="">
      <xdr:nvSpPr>
        <xdr:cNvPr id="184" name="円/楕円 183"/>
        <xdr:cNvSpPr/>
      </xdr:nvSpPr>
      <xdr:spPr>
        <a:xfrm>
          <a:off x="4775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137177</xdr:rowOff>
    </xdr:from>
    <xdr:ext cx="762000" cy="259045"/>
    <xdr:sp macro="" textlink="">
      <xdr:nvSpPr>
        <xdr:cNvPr id="185"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101600</xdr:rowOff>
    </xdr:from>
    <xdr:to>
      <xdr:col>5</xdr:col>
      <xdr:colOff>600075</xdr:colOff>
      <xdr:row>59</xdr:row>
      <xdr:rowOff>31750</xdr:rowOff>
    </xdr:to>
    <xdr:sp macro="" textlink="">
      <xdr:nvSpPr>
        <xdr:cNvPr id="186" name="円/楕円 185"/>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16527</xdr:rowOff>
    </xdr:from>
    <xdr:ext cx="736600" cy="259045"/>
    <xdr:sp macro="" textlink="">
      <xdr:nvSpPr>
        <xdr:cNvPr id="187" name="テキスト ボックス 186"/>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158750</xdr:rowOff>
    </xdr:from>
    <xdr:to>
      <xdr:col>4</xdr:col>
      <xdr:colOff>396875</xdr:colOff>
      <xdr:row>58</xdr:row>
      <xdr:rowOff>88900</xdr:rowOff>
    </xdr:to>
    <xdr:sp macro="" textlink="">
      <xdr:nvSpPr>
        <xdr:cNvPr id="188" name="円/楕円 187"/>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73677</xdr:rowOff>
    </xdr:from>
    <xdr:ext cx="762000" cy="259045"/>
    <xdr:sp macro="" textlink="">
      <xdr:nvSpPr>
        <xdr:cNvPr id="189" name="テキスト ボックス 188"/>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190" name="正方形/長方形 18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91" name="正方形/長方形 19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92" name="正方形/長方形 19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93" name="正方形/長方形 19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94" name="正方形/長方形 19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95" name="正方形/長方形 19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96" name="正方形/長方形 19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97" name="正方形/長方形 19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98" name="正方形/長方形 19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99" name="正方形/長方形 19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00" name="テキスト ボックス 19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常収支比率が類似団体平均より高くなっているのは、繰出金の値が高いことが要因である。具体的には、下水道施設の維持管理経費としての繰出金や、国民健康保険事業の安定のための繰出金などである。今後は運営の適正化を進めて、縮減に努める。</a:t>
          </a:r>
        </a:p>
      </xdr:txBody>
    </xdr:sp>
    <xdr:clientData/>
  </xdr:twoCellAnchor>
  <xdr:oneCellAnchor>
    <xdr:from>
      <xdr:col>18</xdr:col>
      <xdr:colOff>44450</xdr:colOff>
      <xdr:row>49</xdr:row>
      <xdr:rowOff>107950</xdr:rowOff>
    </xdr:from>
    <xdr:ext cx="298543" cy="225703"/>
    <xdr:sp macro="" textlink="">
      <xdr:nvSpPr>
        <xdr:cNvPr id="201" name="テキスト ボックス 20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02" name="直線コネクタ 20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03" name="テキスト ボックス 20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04" name="直線コネクタ 20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05" name="テキスト ボックス 20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06" name="直線コネクタ 20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07" name="テキスト ボックス 20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08" name="直線コネクタ 20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09" name="テキスト ボックス 20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10" name="直線コネクタ 20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11" name="テキスト ボックス 21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12" name="直線コネクタ 21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13" name="テキスト ボックス 21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14" name="直線コネクタ 21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15" name="テキスト ボックス 21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1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17" name="直線コネクタ 21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1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19" name="直線コネクタ 21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2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21" name="直線コネクタ 22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95250</xdr:rowOff>
    </xdr:to>
    <xdr:cxnSp macro="">
      <xdr:nvCxnSpPr>
        <xdr:cNvPr id="222" name="直線コネクタ 221"/>
        <xdr:cNvCxnSpPr/>
      </xdr:nvCxnSpPr>
      <xdr:spPr>
        <a:xfrm>
          <a:off x="15671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2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24" name="フローチャート : 判断 22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0</xdr:rowOff>
    </xdr:from>
    <xdr:to>
      <xdr:col>22</xdr:col>
      <xdr:colOff>565150</xdr:colOff>
      <xdr:row>57</xdr:row>
      <xdr:rowOff>82550</xdr:rowOff>
    </xdr:to>
    <xdr:cxnSp macro="">
      <xdr:nvCxnSpPr>
        <xdr:cNvPr id="225" name="直線コネクタ 224"/>
        <xdr:cNvCxnSpPr/>
      </xdr:nvCxnSpPr>
      <xdr:spPr>
        <a:xfrm>
          <a:off x="14782800" y="9601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26" name="フローチャート : 判断 22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27" name="テキスト ボックス 22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28" name="フローチャート : 判断 227"/>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29" name="テキスト ボックス 228"/>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30" name="テキスト ボックス 22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31" name="テキスト ボックス 23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32" name="テキスト ボックス 23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33" name="テキスト ボックス 23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34" name="テキスト ボックス 23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44450</xdr:rowOff>
    </xdr:from>
    <xdr:to>
      <xdr:col>24</xdr:col>
      <xdr:colOff>82550</xdr:colOff>
      <xdr:row>57</xdr:row>
      <xdr:rowOff>146050</xdr:rowOff>
    </xdr:to>
    <xdr:sp macro="" textlink="">
      <xdr:nvSpPr>
        <xdr:cNvPr id="235" name="円/楕円 234"/>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36"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37" name="円/楕円 236"/>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118127</xdr:rowOff>
    </xdr:from>
    <xdr:ext cx="736600" cy="259045"/>
    <xdr:sp macro="" textlink="">
      <xdr:nvSpPr>
        <xdr:cNvPr id="238" name="テキスト ボックス 237"/>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120650</xdr:rowOff>
    </xdr:from>
    <xdr:to>
      <xdr:col>21</xdr:col>
      <xdr:colOff>412750</xdr:colOff>
      <xdr:row>56</xdr:row>
      <xdr:rowOff>50800</xdr:rowOff>
    </xdr:to>
    <xdr:sp macro="" textlink="">
      <xdr:nvSpPr>
        <xdr:cNvPr id="239" name="円/楕円 238"/>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40" name="テキスト ボックス 239"/>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41" name="正方形/長方形 24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42" name="正方形/長方形 24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43" name="正方形/長方形 24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44" name="正方形/長方形 24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45" name="正方形/長方形 24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46" name="正方形/長方形 24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47" name="正方形/長方形 24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48" name="正方形/長方形 24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49" name="正方形/長方形 24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50" name="正方形/長方形 24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51" name="テキスト ボックス 25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補助費等に係る経常収支比率については、類似団体平均より低くなっている。今度も補助金等の見直しや廃止を行い、更なる縮減に努めていく。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52" name="テキスト ボックス 25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53" name="直線コネクタ 25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54" name="テキスト ボックス 25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55" name="直線コネクタ 25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56" name="テキスト ボックス 25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57" name="直線コネクタ 25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58" name="テキスト ボックス 25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59" name="直線コネクタ 25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60" name="テキスト ボックス 25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61" name="直線コネクタ 26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62" name="テキスト ボックス 26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63" name="直線コネクタ 26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64" name="テキスト ボックス 26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65" name="直線コネクタ 26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267" name="直線コネクタ 26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26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269" name="直線コネクタ 26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27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271" name="直線コネクタ 27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69850</xdr:rowOff>
    </xdr:to>
    <xdr:cxnSp macro="">
      <xdr:nvCxnSpPr>
        <xdr:cNvPr id="272" name="直線コネクタ 271"/>
        <xdr:cNvCxnSpPr/>
      </xdr:nvCxnSpPr>
      <xdr:spPr>
        <a:xfrm>
          <a:off x="15671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27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274" name="フローチャート : 判断 27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77470</xdr:rowOff>
    </xdr:to>
    <xdr:cxnSp macro="">
      <xdr:nvCxnSpPr>
        <xdr:cNvPr id="275" name="直線コネクタ 274"/>
        <xdr:cNvCxnSpPr/>
      </xdr:nvCxnSpPr>
      <xdr:spPr>
        <a:xfrm flipV="1">
          <a:off x="14782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276" name="フローチャート : 判断 27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277" name="テキスト ボックス 27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278" name="フローチャート : 判断 277"/>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279" name="テキスト ボックス 278"/>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280" name="テキスト ボックス 27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281" name="テキスト ボックス 28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282" name="テキスト ボックス 28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283" name="テキスト ボックス 28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284" name="テキスト ボックス 28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285" name="円/楕円 284"/>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286"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167640</xdr:rowOff>
    </xdr:from>
    <xdr:to>
      <xdr:col>22</xdr:col>
      <xdr:colOff>615950</xdr:colOff>
      <xdr:row>35</xdr:row>
      <xdr:rowOff>97790</xdr:rowOff>
    </xdr:to>
    <xdr:sp macro="" textlink="">
      <xdr:nvSpPr>
        <xdr:cNvPr id="287" name="円/楕円 286"/>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107967</xdr:rowOff>
    </xdr:from>
    <xdr:ext cx="736600" cy="259045"/>
    <xdr:sp macro="" textlink="">
      <xdr:nvSpPr>
        <xdr:cNvPr id="288" name="テキスト ボックス 287"/>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26670</xdr:rowOff>
    </xdr:from>
    <xdr:to>
      <xdr:col>21</xdr:col>
      <xdr:colOff>412750</xdr:colOff>
      <xdr:row>35</xdr:row>
      <xdr:rowOff>128270</xdr:rowOff>
    </xdr:to>
    <xdr:sp macro="" textlink="">
      <xdr:nvSpPr>
        <xdr:cNvPr id="289" name="円/楕円 288"/>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138447</xdr:rowOff>
    </xdr:from>
    <xdr:ext cx="762000" cy="259045"/>
    <xdr:sp macro="" textlink="">
      <xdr:nvSpPr>
        <xdr:cNvPr id="290" name="テキスト ボックス 289"/>
        <xdr:cNvSpPr txBox="1"/>
      </xdr:nvSpPr>
      <xdr:spPr>
        <a:xfrm>
          <a:off x="14401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291" name="正方形/長方形 29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292" name="正方形/長方形 29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293" name="正方形/長方形 29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294" name="正方形/長方形 29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295" name="正方形/長方形 29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296" name="正方形/長方形 29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297" name="正方形/長方形 29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298" name="正方形/長方形 29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299" name="正方形/長方形 29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00" name="正方形/長方形 29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01" name="テキスト ボックス 30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類似団体平均は下回っているものの、県平均を０．４ポイント上回っている。元利償還金が増加傾向にあることからも、事業の取捨選択を行い、将来計画を見据えて地方債の発行額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02" name="テキスト ボックス 30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03" name="直線コネクタ 30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04" name="テキスト ボックス 30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05" name="直線コネクタ 30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06" name="テキスト ボックス 30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07" name="直線コネクタ 30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08" name="テキスト ボックス 30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09" name="直線コネクタ 30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10" name="テキスト ボックス 30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11" name="直線コネクタ 31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12" name="テキスト ボックス 31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13" name="直線コネクタ 31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14" name="テキスト ボックス 31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1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16" name="直線コネクタ 31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1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18" name="直線コネクタ 31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1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20" name="直線コネクタ 31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94996</xdr:rowOff>
    </xdr:to>
    <xdr:cxnSp macro="">
      <xdr:nvCxnSpPr>
        <xdr:cNvPr id="321" name="直線コネクタ 320"/>
        <xdr:cNvCxnSpPr/>
      </xdr:nvCxnSpPr>
      <xdr:spPr>
        <a:xfrm flipV="1">
          <a:off x="3987800" y="13061187"/>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89425</xdr:rowOff>
    </xdr:from>
    <xdr:ext cx="762000" cy="259045"/>
    <xdr:sp macro="" textlink="">
      <xdr:nvSpPr>
        <xdr:cNvPr id="322" name="公債費平均値テキスト"/>
        <xdr:cNvSpPr txBox="1"/>
      </xdr:nvSpPr>
      <xdr:spPr>
        <a:xfrm>
          <a:off x="4914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23" name="フローチャート : 判断 32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113285</xdr:rowOff>
    </xdr:to>
    <xdr:cxnSp macro="">
      <xdr:nvCxnSpPr>
        <xdr:cNvPr id="324" name="直線コネクタ 323"/>
        <xdr:cNvCxnSpPr/>
      </xdr:nvCxnSpPr>
      <xdr:spPr>
        <a:xfrm flipV="1">
          <a:off x="3098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25" name="フローチャート : 判断 32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50564</xdr:rowOff>
    </xdr:from>
    <xdr:ext cx="736600" cy="259045"/>
    <xdr:sp macro="" textlink="">
      <xdr:nvSpPr>
        <xdr:cNvPr id="326" name="テキスト ボックス 325"/>
        <xdr:cNvSpPr txBox="1"/>
      </xdr:nvSpPr>
      <xdr:spPr>
        <a:xfrm>
          <a:off x="3606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27" name="フローチャート : 判断 326"/>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41419</xdr:rowOff>
    </xdr:from>
    <xdr:ext cx="762000" cy="259045"/>
    <xdr:sp macro="" textlink="">
      <xdr:nvSpPr>
        <xdr:cNvPr id="328" name="テキスト ボックス 327"/>
        <xdr:cNvSpPr txBox="1"/>
      </xdr:nvSpPr>
      <xdr:spPr>
        <a:xfrm>
          <a:off x="2717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29" name="テキスト ボックス 32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30" name="テキスト ボックス 32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31" name="テキスト ボックス 33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32" name="テキスト ボックス 33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33" name="テキスト ボックス 33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34" name="円/楕円 333"/>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35"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36" name="円/楕円 335"/>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155973</xdr:rowOff>
    </xdr:from>
    <xdr:ext cx="736600" cy="259045"/>
    <xdr:sp macro="" textlink="">
      <xdr:nvSpPr>
        <xdr:cNvPr id="337" name="テキスト ボックス 336"/>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38" name="円/楕円 337"/>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39" name="テキスト ボックス 338"/>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40" name="正方形/長方形 33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41" name="正方形/長方形 34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42" name="正方形/長方形 34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43" name="正方形/長方形 34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44" name="正方形/長方形 34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45" name="正方形/長方形 34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46" name="正方形/長方形 34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47" name="正方形/長方形 34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48" name="正方形/長方形 34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49" name="正方形/長方形 34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50" name="テキスト ボックス 34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が類似団体平均より高くなっているのは、生活保護費等の扶助費の増加が主な要因である。扶助費については、高齢化や経済情勢変化など外部的な要因も大きいが、今後も適正化を進め、財政の健全化に努める。また、繰出金についても、さらなる運営の適正化を進めて、縮減に努める。</a:t>
          </a:r>
        </a:p>
      </xdr:txBody>
    </xdr:sp>
    <xdr:clientData/>
  </xdr:twoCellAnchor>
  <xdr:oneCellAnchor>
    <xdr:from>
      <xdr:col>18</xdr:col>
      <xdr:colOff>44450</xdr:colOff>
      <xdr:row>69</xdr:row>
      <xdr:rowOff>107950</xdr:rowOff>
    </xdr:from>
    <xdr:ext cx="298543" cy="225703"/>
    <xdr:sp macro="" textlink="">
      <xdr:nvSpPr>
        <xdr:cNvPr id="351" name="テキスト ボックス 35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52" name="直線コネクタ 35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53" name="テキスト ボックス 35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54" name="直線コネクタ 35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355" name="テキスト ボックス 35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356" name="直線コネクタ 35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357" name="テキスト ボックス 35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358" name="直線コネクタ 35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359" name="テキスト ボックス 35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360" name="直線コネクタ 35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361" name="テキスト ボックス 36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62" name="直線コネクタ 36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63" name="テキスト ボックス 36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36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365" name="直線コネクタ 36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36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367" name="直線コネクタ 36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36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369" name="直線コネクタ 36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81280</xdr:rowOff>
    </xdr:to>
    <xdr:cxnSp macro="">
      <xdr:nvCxnSpPr>
        <xdr:cNvPr id="370" name="直線コネクタ 369"/>
        <xdr:cNvCxnSpPr/>
      </xdr:nvCxnSpPr>
      <xdr:spPr>
        <a:xfrm flipV="1">
          <a:off x="15671800" y="13408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37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372" name="フローチャート : 判断 37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149861</xdr:rowOff>
    </xdr:to>
    <xdr:cxnSp macro="">
      <xdr:nvCxnSpPr>
        <xdr:cNvPr id="373" name="直線コネクタ 372"/>
        <xdr:cNvCxnSpPr/>
      </xdr:nvCxnSpPr>
      <xdr:spPr>
        <a:xfrm flipV="1">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374" name="フローチャート : 判断 37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375" name="テキスト ボックス 37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21</xdr:col>
      <xdr:colOff>311150</xdr:colOff>
      <xdr:row>76</xdr:row>
      <xdr:rowOff>117348</xdr:rowOff>
    </xdr:from>
    <xdr:to>
      <xdr:col>21</xdr:col>
      <xdr:colOff>412750</xdr:colOff>
      <xdr:row>77</xdr:row>
      <xdr:rowOff>47498</xdr:rowOff>
    </xdr:to>
    <xdr:sp macro="" textlink="">
      <xdr:nvSpPr>
        <xdr:cNvPr id="376" name="フローチャート : 判断 37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377" name="テキスト ボックス 37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378" name="テキスト ボックス 37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379" name="テキスト ボックス 37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380" name="テキスト ボックス 37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381" name="テキスト ボックス 38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382" name="テキスト ボックス 38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383" name="円/楕円 382"/>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384"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30480</xdr:rowOff>
    </xdr:from>
    <xdr:to>
      <xdr:col>22</xdr:col>
      <xdr:colOff>615950</xdr:colOff>
      <xdr:row>78</xdr:row>
      <xdr:rowOff>132080</xdr:rowOff>
    </xdr:to>
    <xdr:sp macro="" textlink="">
      <xdr:nvSpPr>
        <xdr:cNvPr id="385" name="円/楕円 384"/>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386" name="テキスト ボックス 385"/>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387" name="円/楕円 386"/>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388" name="テキスト ボックス 387"/>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127599</xdr:rowOff>
    </xdr:from>
    <xdr:to>
      <xdr:col>4</xdr:col>
      <xdr:colOff>1117600</xdr:colOff>
      <xdr:row>19</xdr:row>
      <xdr:rowOff>56961</xdr:rowOff>
    </xdr:to>
    <xdr:cxnSp macro="">
      <xdr:nvCxnSpPr>
        <xdr:cNvPr id="52" name="直線コネクタ 51"/>
        <xdr:cNvCxnSpPr/>
      </xdr:nvCxnSpPr>
      <xdr:spPr bwMode="auto">
        <a:xfrm>
          <a:off x="5003800" y="3261324"/>
          <a:ext cx="6477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156615</xdr:rowOff>
    </xdr:from>
    <xdr:ext cx="762000" cy="259045"/>
    <xdr:sp macro="" textlink="">
      <xdr:nvSpPr>
        <xdr:cNvPr id="53" name="人口1人当たり決算額の推移平均値テキスト130"/>
        <xdr:cNvSpPr txBox="1"/>
      </xdr:nvSpPr>
      <xdr:spPr>
        <a:xfrm>
          <a:off x="5740400" y="2775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16630</xdr:rowOff>
    </xdr:from>
    <xdr:to>
      <xdr:col>4</xdr:col>
      <xdr:colOff>469900</xdr:colOff>
      <xdr:row>18</xdr:row>
      <xdr:rowOff>127599</xdr:rowOff>
    </xdr:to>
    <xdr:cxnSp macro="">
      <xdr:nvCxnSpPr>
        <xdr:cNvPr id="55" name="直線コネクタ 54"/>
        <xdr:cNvCxnSpPr/>
      </xdr:nvCxnSpPr>
      <xdr:spPr bwMode="auto">
        <a:xfrm>
          <a:off x="4305300" y="3150355"/>
          <a:ext cx="698500" cy="11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32540</xdr:rowOff>
    </xdr:from>
    <xdr:ext cx="736600" cy="259045"/>
    <xdr:sp macro="" textlink="">
      <xdr:nvSpPr>
        <xdr:cNvPr id="57" name="テキスト ボックス 56"/>
        <xdr:cNvSpPr txBox="1"/>
      </xdr:nvSpPr>
      <xdr:spPr>
        <a:xfrm>
          <a:off x="4622800" y="265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854075</xdr:colOff>
      <xdr:row>16</xdr:row>
      <xdr:rowOff>15566</xdr:rowOff>
    </xdr:from>
    <xdr:to>
      <xdr:col>3</xdr:col>
      <xdr:colOff>955675</xdr:colOff>
      <xdr:row>16</xdr:row>
      <xdr:rowOff>117166</xdr:rowOff>
    </xdr:to>
    <xdr:sp macro="" textlink="">
      <xdr:nvSpPr>
        <xdr:cNvPr id="58" name="フローチャート : 判断 57"/>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127343</xdr:rowOff>
    </xdr:from>
    <xdr:ext cx="762000" cy="259045"/>
    <xdr:sp macro="" textlink="">
      <xdr:nvSpPr>
        <xdr:cNvPr id="59" name="テキスト ボックス 58"/>
        <xdr:cNvSpPr txBox="1"/>
      </xdr:nvSpPr>
      <xdr:spPr>
        <a:xfrm>
          <a:off x="3924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6161</xdr:rowOff>
    </xdr:from>
    <xdr:to>
      <xdr:col>5</xdr:col>
      <xdr:colOff>34925</xdr:colOff>
      <xdr:row>19</xdr:row>
      <xdr:rowOff>107761</xdr:rowOff>
    </xdr:to>
    <xdr:sp macro="" textlink="">
      <xdr:nvSpPr>
        <xdr:cNvPr id="65" name="円/楕円 64"/>
        <xdr:cNvSpPr/>
      </xdr:nvSpPr>
      <xdr:spPr bwMode="auto">
        <a:xfrm>
          <a:off x="5600700" y="331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86188</xdr:rowOff>
    </xdr:from>
    <xdr:ext cx="762000" cy="259045"/>
    <xdr:sp macro="" textlink="">
      <xdr:nvSpPr>
        <xdr:cNvPr id="66" name="人口1人当たり決算額の推移該当値テキスト130"/>
        <xdr:cNvSpPr txBox="1"/>
      </xdr:nvSpPr>
      <xdr:spPr>
        <a:xfrm>
          <a:off x="5740400" y="32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47,603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76799</xdr:rowOff>
    </xdr:from>
    <xdr:to>
      <xdr:col>4</xdr:col>
      <xdr:colOff>520700</xdr:colOff>
      <xdr:row>19</xdr:row>
      <xdr:rowOff>6949</xdr:rowOff>
    </xdr:to>
    <xdr:sp macro="" textlink="">
      <xdr:nvSpPr>
        <xdr:cNvPr id="67" name="円/楕円 66"/>
        <xdr:cNvSpPr/>
      </xdr:nvSpPr>
      <xdr:spPr bwMode="auto">
        <a:xfrm>
          <a:off x="4953000" y="32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163176</xdr:rowOff>
    </xdr:from>
    <xdr:ext cx="736600" cy="259045"/>
    <xdr:sp macro="" textlink="">
      <xdr:nvSpPr>
        <xdr:cNvPr id="68" name="テキスト ボックス 67"/>
        <xdr:cNvSpPr txBox="1"/>
      </xdr:nvSpPr>
      <xdr:spPr>
        <a:xfrm>
          <a:off x="4622800" y="3296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137280</xdr:rowOff>
    </xdr:from>
    <xdr:to>
      <xdr:col>3</xdr:col>
      <xdr:colOff>955675</xdr:colOff>
      <xdr:row>18</xdr:row>
      <xdr:rowOff>67430</xdr:rowOff>
    </xdr:to>
    <xdr:sp macro="" textlink="">
      <xdr:nvSpPr>
        <xdr:cNvPr id="69" name="円/楕円 68"/>
        <xdr:cNvSpPr/>
      </xdr:nvSpPr>
      <xdr:spPr bwMode="auto">
        <a:xfrm>
          <a:off x="4254500" y="309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52207</xdr:rowOff>
    </xdr:from>
    <xdr:ext cx="762000" cy="259045"/>
    <xdr:sp macro="" textlink="">
      <xdr:nvSpPr>
        <xdr:cNvPr id="70" name="テキスト ボックス 69"/>
        <xdr:cNvSpPr txBox="1"/>
      </xdr:nvSpPr>
      <xdr:spPr>
        <a:xfrm>
          <a:off x="3924300" y="318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1" name="正方形/長方形 7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2" name="角丸四角形 7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3" name="正方形/長方形 7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4" name="正方形/長方形 7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5" name="正方形/長方形 7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6" name="直線コネクタ 7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77" name="直線コネクタ 7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78" name="直線コネクタ 7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79" name="直線コネクタ 7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0" name="直線コネクタ 7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1" name="円/楕円 8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 name="フローチャート : 判断 8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3" name="正方形/長方形 8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4" name="テキスト ボックス 8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5" name="直線コネクタ 8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86" name="直線コネクタ 8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87" name="直線コネクタ 8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88" name="テキスト ボックス 8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89" name="直線コネクタ 8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0" name="テキスト ボックス 8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1" name="直線コネクタ 9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2" name="テキスト ボックス 9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3" name="直線コネクタ 9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4" name="テキスト ボックス 9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5" name="直線コネクタ 9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96" name="テキスト ボックス 9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7" name="直線コネクタ 9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8" name="テキスト ボックス 9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9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00" name="直線コネクタ 9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0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02" name="直線コネクタ 10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0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04" name="直線コネクタ 10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207728</xdr:rowOff>
    </xdr:from>
    <xdr:to>
      <xdr:col>4</xdr:col>
      <xdr:colOff>1117600</xdr:colOff>
      <xdr:row>35</xdr:row>
      <xdr:rowOff>278072</xdr:rowOff>
    </xdr:to>
    <xdr:cxnSp macro="">
      <xdr:nvCxnSpPr>
        <xdr:cNvPr id="105" name="直線コネクタ 104"/>
        <xdr:cNvCxnSpPr/>
      </xdr:nvCxnSpPr>
      <xdr:spPr bwMode="auto">
        <a:xfrm flipV="1">
          <a:off x="5003800" y="6818078"/>
          <a:ext cx="647700" cy="70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192505</xdr:rowOff>
    </xdr:from>
    <xdr:ext cx="762000" cy="259045"/>
    <xdr:sp macro="" textlink="">
      <xdr:nvSpPr>
        <xdr:cNvPr id="106" name="人口1人当たり決算額の推移平均値テキスト445"/>
        <xdr:cNvSpPr txBox="1"/>
      </xdr:nvSpPr>
      <xdr:spPr>
        <a:xfrm>
          <a:off x="5740400" y="6802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07" name="フローチャート : 判断 10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278072</xdr:rowOff>
    </xdr:from>
    <xdr:to>
      <xdr:col>4</xdr:col>
      <xdr:colOff>469900</xdr:colOff>
      <xdr:row>35</xdr:row>
      <xdr:rowOff>291723</xdr:rowOff>
    </xdr:to>
    <xdr:cxnSp macro="">
      <xdr:nvCxnSpPr>
        <xdr:cNvPr id="108" name="直線コネクタ 107"/>
        <xdr:cNvCxnSpPr/>
      </xdr:nvCxnSpPr>
      <xdr:spPr bwMode="auto">
        <a:xfrm flipV="1">
          <a:off x="4305300" y="6888422"/>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09" name="フローチャート : 判断 10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10" name="テキスト ボックス 10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854075</xdr:colOff>
      <xdr:row>35</xdr:row>
      <xdr:rowOff>178188</xdr:rowOff>
    </xdr:from>
    <xdr:to>
      <xdr:col>3</xdr:col>
      <xdr:colOff>955675</xdr:colOff>
      <xdr:row>35</xdr:row>
      <xdr:rowOff>279788</xdr:rowOff>
    </xdr:to>
    <xdr:sp macro="" textlink="">
      <xdr:nvSpPr>
        <xdr:cNvPr id="111" name="フローチャート : 判断 110"/>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12" name="テキスト ボックス 111"/>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13" name="テキスト ボックス 11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14" name="テキスト ボックス 11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15" name="テキスト ボックス 11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16" name="テキスト ボックス 11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17" name="テキスト ボックス 11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156928</xdr:rowOff>
    </xdr:from>
    <xdr:to>
      <xdr:col>5</xdr:col>
      <xdr:colOff>34925</xdr:colOff>
      <xdr:row>35</xdr:row>
      <xdr:rowOff>258528</xdr:rowOff>
    </xdr:to>
    <xdr:sp macro="" textlink="">
      <xdr:nvSpPr>
        <xdr:cNvPr id="118" name="円/楕円 117"/>
        <xdr:cNvSpPr/>
      </xdr:nvSpPr>
      <xdr:spPr bwMode="auto">
        <a:xfrm>
          <a:off x="5600700" y="6767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2005</xdr:rowOff>
    </xdr:from>
    <xdr:ext cx="762000" cy="259045"/>
    <xdr:sp macro="" textlink="">
      <xdr:nvSpPr>
        <xdr:cNvPr id="119" name="人口1人当たり決算額の推移該当値テキスト445"/>
        <xdr:cNvSpPr txBox="1"/>
      </xdr:nvSpPr>
      <xdr:spPr>
        <a:xfrm>
          <a:off x="5740400" y="661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227272</xdr:rowOff>
    </xdr:from>
    <xdr:to>
      <xdr:col>4</xdr:col>
      <xdr:colOff>520700</xdr:colOff>
      <xdr:row>35</xdr:row>
      <xdr:rowOff>328872</xdr:rowOff>
    </xdr:to>
    <xdr:sp macro="" textlink="">
      <xdr:nvSpPr>
        <xdr:cNvPr id="120" name="円/楕円 119"/>
        <xdr:cNvSpPr/>
      </xdr:nvSpPr>
      <xdr:spPr bwMode="auto">
        <a:xfrm>
          <a:off x="4953000" y="6837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313649</xdr:rowOff>
    </xdr:from>
    <xdr:ext cx="736600" cy="259045"/>
    <xdr:sp macro="" textlink="">
      <xdr:nvSpPr>
        <xdr:cNvPr id="121" name="テキスト ボックス 120"/>
        <xdr:cNvSpPr txBox="1"/>
      </xdr:nvSpPr>
      <xdr:spPr>
        <a:xfrm>
          <a:off x="4622800" y="692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240923</xdr:rowOff>
    </xdr:from>
    <xdr:to>
      <xdr:col>3</xdr:col>
      <xdr:colOff>955675</xdr:colOff>
      <xdr:row>35</xdr:row>
      <xdr:rowOff>342523</xdr:rowOff>
    </xdr:to>
    <xdr:sp macro="" textlink="">
      <xdr:nvSpPr>
        <xdr:cNvPr id="122" name="円/楕円 121"/>
        <xdr:cNvSpPr/>
      </xdr:nvSpPr>
      <xdr:spPr bwMode="auto">
        <a:xfrm>
          <a:off x="4254500" y="685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327300</xdr:rowOff>
    </xdr:from>
    <xdr:ext cx="762000" cy="259045"/>
    <xdr:sp macro="" textlink="">
      <xdr:nvSpPr>
        <xdr:cNvPr id="123" name="テキスト ボックス 122"/>
        <xdr:cNvSpPr txBox="1"/>
      </xdr:nvSpPr>
      <xdr:spPr>
        <a:xfrm>
          <a:off x="3924300" y="693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棒線グラフである財政調整期金残高と実質収支額の標準財政規模比については、合わせて約２９．６１％となり、ほぼ横ばいで推移している。これは歳出の見直しによるコスト削減等により、予算の執行が適正化され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実質単年度収支については、今後の歳出の増加に備えるため、財政調整基金以外の積立を行ったことから、減少したものである。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今後も、行財政改革を推進し、健全な財政運営に努める。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赤字は無く、適切な財政運営に努めている。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国平均は下回っているものの、類似都市及び県平均を上回っている。元利償還金は減少しているものの、債務負担行為に基づく支出額が増加している。今後とも、緊急度・住民ニーズを的確に把握した事業の選択により、起債に大きく頼ることの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国平均、類似団体平均は下回っているものの、県平均を上回っている。土地開発公社に係る第三セクター等改革推進債の発行により、一般会計等に係る地方債の現在高の増加及び債務負担行為に基づく支出予定額の減少が生じている。また、充当可能基金が増加している。後世への負担を少しでも軽減するよう、地方債借入を公債費支払のバランスに注視しつつ、職員の削減や更なる土地開発公社からの買い戻しなど、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219239830</v>
      </c>
      <c r="BO4" s="349"/>
      <c r="BP4" s="349"/>
      <c r="BQ4" s="349"/>
      <c r="BR4" s="349"/>
      <c r="BS4" s="349"/>
      <c r="BT4" s="349"/>
      <c r="BU4" s="350"/>
      <c r="BV4" s="348">
        <v>188835114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15.2</v>
      </c>
      <c r="CU4" s="355"/>
      <c r="CV4" s="355"/>
      <c r="CW4" s="355"/>
      <c r="CX4" s="355"/>
      <c r="CY4" s="355"/>
      <c r="CZ4" s="355"/>
      <c r="DA4" s="356"/>
      <c r="DB4" s="354">
        <v>18.7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203476042</v>
      </c>
      <c r="BO5" s="386"/>
      <c r="BP5" s="386"/>
      <c r="BQ5" s="386"/>
      <c r="BR5" s="386"/>
      <c r="BS5" s="386"/>
      <c r="BT5" s="386"/>
      <c r="BU5" s="387"/>
      <c r="BV5" s="385">
        <v>169220581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93.2</v>
      </c>
      <c r="CU5" s="383"/>
      <c r="CV5" s="383"/>
      <c r="CW5" s="383"/>
      <c r="CX5" s="383"/>
      <c r="CY5" s="383"/>
      <c r="CZ5" s="383"/>
      <c r="DA5" s="384"/>
      <c r="DB5" s="382">
        <v>94.9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15763788</v>
      </c>
      <c r="BO6" s="386"/>
      <c r="BP6" s="386"/>
      <c r="BQ6" s="386"/>
      <c r="BR6" s="386"/>
      <c r="BS6" s="386"/>
      <c r="BT6" s="386"/>
      <c r="BU6" s="387"/>
      <c r="BV6" s="385">
        <v>19614533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100.5</v>
      </c>
      <c r="CU6" s="423"/>
      <c r="CV6" s="423"/>
      <c r="CW6" s="423"/>
      <c r="CX6" s="423"/>
      <c r="CY6" s="423"/>
      <c r="CZ6" s="423"/>
      <c r="DA6" s="424"/>
      <c r="DB6" s="422">
        <v>101.8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657397</v>
      </c>
      <c r="BO7" s="386"/>
      <c r="BP7" s="386"/>
      <c r="BQ7" s="386"/>
      <c r="BR7" s="386"/>
      <c r="BS7" s="386"/>
      <c r="BT7" s="386"/>
      <c r="BU7" s="387"/>
      <c r="BV7" s="385">
        <v>1389941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99314942</v>
      </c>
      <c r="CU7" s="386"/>
      <c r="CV7" s="386"/>
      <c r="CW7" s="386"/>
      <c r="CX7" s="386"/>
      <c r="CY7" s="386"/>
      <c r="CZ7" s="386"/>
      <c r="DA7" s="387"/>
      <c r="DB7" s="385">
        <v>97384565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15106391</v>
      </c>
      <c r="BO8" s="386"/>
      <c r="BP8" s="386"/>
      <c r="BQ8" s="386"/>
      <c r="BR8" s="386"/>
      <c r="BS8" s="386"/>
      <c r="BT8" s="386"/>
      <c r="BU8" s="387"/>
      <c r="BV8" s="385">
        <v>18224592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0.94</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561506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-3118201</v>
      </c>
      <c r="BO9" s="386"/>
      <c r="BP9" s="386"/>
      <c r="BQ9" s="386"/>
      <c r="BR9" s="386"/>
      <c r="BS9" s="386"/>
      <c r="BT9" s="386"/>
      <c r="BU9" s="387"/>
      <c r="BV9" s="385">
        <v>1918391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538434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2528080</v>
      </c>
      <c r="BO10" s="386"/>
      <c r="BP10" s="386"/>
      <c r="BQ10" s="386"/>
      <c r="BR10" s="386"/>
      <c r="BS10" s="386"/>
      <c r="BT10" s="386"/>
      <c r="BU10" s="387"/>
      <c r="BV10" s="385">
        <v>692272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600</v>
      </c>
      <c r="BO11" s="386"/>
      <c r="BP11" s="386"/>
      <c r="BQ11" s="386"/>
      <c r="BR11" s="386"/>
      <c r="BS11" s="386"/>
      <c r="BT11" s="386"/>
      <c r="BU11" s="387"/>
      <c r="BV11" s="385">
        <v>54478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583989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561031</v>
      </c>
      <c r="S13" s="467"/>
      <c r="T13" s="467"/>
      <c r="U13" s="467"/>
      <c r="V13" s="468"/>
      <c r="W13" s="401" t="s">
        <v>123</v>
      </c>
      <c r="X13" s="402"/>
      <c r="Y13" s="402"/>
      <c r="Z13" s="402"/>
      <c r="AA13" s="402"/>
      <c r="AB13" s="392"/>
      <c r="AC13" s="436">
        <v>1738</v>
      </c>
      <c r="AD13" s="437"/>
      <c r="AE13" s="437"/>
      <c r="AF13" s="437"/>
      <c r="AG13" s="476"/>
      <c r="AH13" s="436">
        <v>2170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-589521</v>
      </c>
      <c r="BO13" s="386"/>
      <c r="BP13" s="386"/>
      <c r="BQ13" s="386"/>
      <c r="BR13" s="386"/>
      <c r="BS13" s="386"/>
      <c r="BT13" s="386"/>
      <c r="BU13" s="387"/>
      <c r="BV13" s="385">
        <v>2665141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581170</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44.8</v>
      </c>
      <c r="CU14" s="481"/>
      <c r="CV14" s="481"/>
      <c r="CW14" s="481"/>
      <c r="CX14" s="481"/>
      <c r="CY14" s="481"/>
      <c r="CZ14" s="481"/>
      <c r="DA14" s="482"/>
      <c r="DB14" s="480">
        <v>56.9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559488</v>
      </c>
      <c r="S15" s="467"/>
      <c r="T15" s="467"/>
      <c r="U15" s="467"/>
      <c r="V15" s="468"/>
      <c r="W15" s="401" t="s">
        <v>130</v>
      </c>
      <c r="X15" s="402"/>
      <c r="Y15" s="402"/>
      <c r="Z15" s="402"/>
      <c r="AA15" s="402"/>
      <c r="AB15" s="392"/>
      <c r="AC15" s="436">
        <v>66556</v>
      </c>
      <c r="AD15" s="437"/>
      <c r="AE15" s="437"/>
      <c r="AF15" s="437"/>
      <c r="AG15" s="476"/>
      <c r="AH15" s="436">
        <v>77519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66702319</v>
      </c>
      <c r="BO15" s="349"/>
      <c r="BP15" s="349"/>
      <c r="BQ15" s="349"/>
      <c r="BR15" s="349"/>
      <c r="BS15" s="349"/>
      <c r="BT15" s="349"/>
      <c r="BU15" s="350"/>
      <c r="BV15" s="348">
        <v>65741200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v>
      </c>
      <c r="AD16" s="470"/>
      <c r="AE16" s="470"/>
      <c r="AF16" s="470"/>
      <c r="AG16" s="471"/>
      <c r="AH16" s="469">
        <v>28.2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70936267</v>
      </c>
      <c r="BO16" s="386"/>
      <c r="BP16" s="386"/>
      <c r="BQ16" s="386"/>
      <c r="BR16" s="386"/>
      <c r="BS16" s="386"/>
      <c r="BT16" s="386"/>
      <c r="BU16" s="387"/>
      <c r="BV16" s="385">
        <v>69843083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187908</v>
      </c>
      <c r="AD17" s="437"/>
      <c r="AE17" s="437"/>
      <c r="AF17" s="437"/>
      <c r="AG17" s="476"/>
      <c r="AH17" s="436">
        <v>187062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86645547</v>
      </c>
      <c r="BO17" s="386"/>
      <c r="BP17" s="386"/>
      <c r="BQ17" s="386"/>
      <c r="BR17" s="386"/>
      <c r="BS17" s="386"/>
      <c r="BT17" s="386"/>
      <c r="BU17" s="387"/>
      <c r="BV17" s="385">
        <v>85278080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61.97</v>
      </c>
      <c r="M18" s="498"/>
      <c r="N18" s="498"/>
      <c r="O18" s="498"/>
      <c r="P18" s="498"/>
      <c r="Q18" s="498"/>
      <c r="R18" s="499"/>
      <c r="S18" s="499"/>
      <c r="T18" s="499"/>
      <c r="U18" s="499"/>
      <c r="V18" s="500"/>
      <c r="W18" s="403"/>
      <c r="X18" s="404"/>
      <c r="Y18" s="404"/>
      <c r="Z18" s="404"/>
      <c r="AA18" s="404"/>
      <c r="AB18" s="395"/>
      <c r="AC18" s="501">
        <v>73.3</v>
      </c>
      <c r="AD18" s="502"/>
      <c r="AE18" s="502"/>
      <c r="AF18" s="502"/>
      <c r="AG18" s="503"/>
      <c r="AH18" s="501">
        <v>68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94001304</v>
      </c>
      <c r="BO18" s="386"/>
      <c r="BP18" s="386"/>
      <c r="BQ18" s="386"/>
      <c r="BR18" s="386"/>
      <c r="BS18" s="386"/>
      <c r="BT18" s="386"/>
      <c r="BU18" s="387"/>
      <c r="BV18" s="385">
        <v>93555820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9061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135395003</v>
      </c>
      <c r="BO19" s="386"/>
      <c r="BP19" s="386"/>
      <c r="BQ19" s="386"/>
      <c r="BR19" s="386"/>
      <c r="BS19" s="386"/>
      <c r="BT19" s="386"/>
      <c r="BU19" s="387"/>
      <c r="BV19" s="385">
        <v>130066740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234124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164585954</v>
      </c>
      <c r="BO23" s="386"/>
      <c r="BP23" s="386"/>
      <c r="BQ23" s="386"/>
      <c r="BR23" s="386"/>
      <c r="BS23" s="386"/>
      <c r="BT23" s="386"/>
      <c r="BU23" s="387"/>
      <c r="BV23" s="385">
        <v>138226392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10772</v>
      </c>
      <c r="R24" s="437"/>
      <c r="S24" s="437"/>
      <c r="T24" s="437"/>
      <c r="U24" s="437"/>
      <c r="V24" s="476"/>
      <c r="W24" s="531"/>
      <c r="X24" s="519"/>
      <c r="Y24" s="520"/>
      <c r="Z24" s="435" t="s">
        <v>154</v>
      </c>
      <c r="AA24" s="415"/>
      <c r="AB24" s="415"/>
      <c r="AC24" s="415"/>
      <c r="AD24" s="415"/>
      <c r="AE24" s="415"/>
      <c r="AF24" s="415"/>
      <c r="AG24" s="416"/>
      <c r="AH24" s="436">
        <v>2830</v>
      </c>
      <c r="AI24" s="437"/>
      <c r="AJ24" s="437"/>
      <c r="AK24" s="437"/>
      <c r="AL24" s="476"/>
      <c r="AM24" s="436">
        <v>9092790</v>
      </c>
      <c r="AN24" s="437"/>
      <c r="AO24" s="437"/>
      <c r="AP24" s="437"/>
      <c r="AQ24" s="437"/>
      <c r="AR24" s="476"/>
      <c r="AS24" s="436">
        <v>3213</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112357801</v>
      </c>
      <c r="BO24" s="386"/>
      <c r="BP24" s="386"/>
      <c r="BQ24" s="386"/>
      <c r="BR24" s="386"/>
      <c r="BS24" s="386"/>
      <c r="BT24" s="386"/>
      <c r="BU24" s="387"/>
      <c r="BV24" s="385">
        <v>109217015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8855</v>
      </c>
      <c r="R25" s="437"/>
      <c r="S25" s="437"/>
      <c r="T25" s="437"/>
      <c r="U25" s="437"/>
      <c r="V25" s="476"/>
      <c r="W25" s="531"/>
      <c r="X25" s="519"/>
      <c r="Y25" s="520"/>
      <c r="Z25" s="435" t="s">
        <v>157</v>
      </c>
      <c r="AA25" s="415"/>
      <c r="AB25" s="415"/>
      <c r="AC25" s="415"/>
      <c r="AD25" s="415"/>
      <c r="AE25" s="415"/>
      <c r="AF25" s="415"/>
      <c r="AG25" s="416"/>
      <c r="AH25" s="436">
        <v>538</v>
      </c>
      <c r="AI25" s="437"/>
      <c r="AJ25" s="437"/>
      <c r="AK25" s="437"/>
      <c r="AL25" s="476"/>
      <c r="AM25" s="436">
        <v>1658116</v>
      </c>
      <c r="AN25" s="437"/>
      <c r="AO25" s="437"/>
      <c r="AP25" s="437"/>
      <c r="AQ25" s="437"/>
      <c r="AR25" s="476"/>
      <c r="AS25" s="436">
        <v>3082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23394408</v>
      </c>
      <c r="BO25" s="349"/>
      <c r="BP25" s="349"/>
      <c r="BQ25" s="349"/>
      <c r="BR25" s="349"/>
      <c r="BS25" s="349"/>
      <c r="BT25" s="349"/>
      <c r="BU25" s="350"/>
      <c r="BV25" s="348">
        <v>50333699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7652</v>
      </c>
      <c r="R26" s="437"/>
      <c r="S26" s="437"/>
      <c r="T26" s="437"/>
      <c r="U26" s="437"/>
      <c r="V26" s="476"/>
      <c r="W26" s="531"/>
      <c r="X26" s="519"/>
      <c r="Y26" s="520"/>
      <c r="Z26" s="435" t="s">
        <v>160</v>
      </c>
      <c r="AA26" s="539"/>
      <c r="AB26" s="539"/>
      <c r="AC26" s="539"/>
      <c r="AD26" s="539"/>
      <c r="AE26" s="539"/>
      <c r="AF26" s="539"/>
      <c r="AG26" s="540"/>
      <c r="AH26" s="436">
        <v>259</v>
      </c>
      <c r="AI26" s="437"/>
      <c r="AJ26" s="437"/>
      <c r="AK26" s="437"/>
      <c r="AL26" s="476"/>
      <c r="AM26" s="436">
        <v>873607</v>
      </c>
      <c r="AN26" s="437"/>
      <c r="AO26" s="437"/>
      <c r="AP26" s="437"/>
      <c r="AQ26" s="437"/>
      <c r="AR26" s="476"/>
      <c r="AS26" s="436">
        <v>3373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550000</v>
      </c>
      <c r="BO26" s="386"/>
      <c r="BP26" s="386"/>
      <c r="BQ26" s="386"/>
      <c r="BR26" s="386"/>
      <c r="BS26" s="386"/>
      <c r="BT26" s="386"/>
      <c r="BU26" s="387"/>
      <c r="BV26" s="385">
        <v>800000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7280</v>
      </c>
      <c r="R27" s="437"/>
      <c r="S27" s="437"/>
      <c r="T27" s="437"/>
      <c r="U27" s="437"/>
      <c r="V27" s="476"/>
      <c r="W27" s="531"/>
      <c r="X27" s="519"/>
      <c r="Y27" s="520"/>
      <c r="Z27" s="435" t="s">
        <v>163</v>
      </c>
      <c r="AA27" s="415"/>
      <c r="AB27" s="415"/>
      <c r="AC27" s="415"/>
      <c r="AD27" s="415"/>
      <c r="AE27" s="415"/>
      <c r="AF27" s="415"/>
      <c r="AG27" s="416"/>
      <c r="AH27" s="436">
        <v>222</v>
      </c>
      <c r="AI27" s="437"/>
      <c r="AJ27" s="437"/>
      <c r="AK27" s="437"/>
      <c r="AL27" s="476"/>
      <c r="AM27" s="436">
        <v>865064</v>
      </c>
      <c r="AN27" s="437"/>
      <c r="AO27" s="437"/>
      <c r="AP27" s="437"/>
      <c r="AQ27" s="437"/>
      <c r="AR27" s="476"/>
      <c r="AS27" s="436">
        <v>3897</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1479559</v>
      </c>
      <c r="BO27" s="553"/>
      <c r="BP27" s="553"/>
      <c r="BQ27" s="553"/>
      <c r="BR27" s="553"/>
      <c r="BS27" s="553"/>
      <c r="BT27" s="553"/>
      <c r="BU27" s="554"/>
      <c r="BV27" s="552">
        <v>1479559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6640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14298711</v>
      </c>
      <c r="BO28" s="349"/>
      <c r="BP28" s="349"/>
      <c r="BQ28" s="349"/>
      <c r="BR28" s="349"/>
      <c r="BS28" s="349"/>
      <c r="BT28" s="349"/>
      <c r="BU28" s="350"/>
      <c r="BV28" s="348">
        <v>11770631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38</v>
      </c>
      <c r="M29" s="437"/>
      <c r="N29" s="437"/>
      <c r="O29" s="437"/>
      <c r="P29" s="476"/>
      <c r="Q29" s="436">
        <v>6210</v>
      </c>
      <c r="R29" s="437"/>
      <c r="S29" s="437"/>
      <c r="T29" s="437"/>
      <c r="U29" s="437"/>
      <c r="V29" s="476"/>
      <c r="W29" s="531"/>
      <c r="X29" s="519"/>
      <c r="Y29" s="520"/>
      <c r="Z29" s="435" t="s">
        <v>170</v>
      </c>
      <c r="AA29" s="415"/>
      <c r="AB29" s="415"/>
      <c r="AC29" s="415"/>
      <c r="AD29" s="415"/>
      <c r="AE29" s="415"/>
      <c r="AF29" s="415"/>
      <c r="AG29" s="416"/>
      <c r="AH29" s="436">
        <v>3052</v>
      </c>
      <c r="AI29" s="437"/>
      <c r="AJ29" s="437"/>
      <c r="AK29" s="437"/>
      <c r="AL29" s="476"/>
      <c r="AM29" s="436">
        <v>9957854</v>
      </c>
      <c r="AN29" s="437"/>
      <c r="AO29" s="437"/>
      <c r="AP29" s="437"/>
      <c r="AQ29" s="437"/>
      <c r="AR29" s="476"/>
      <c r="AS29" s="436">
        <v>3263</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3595353</v>
      </c>
      <c r="BO29" s="386"/>
      <c r="BP29" s="386"/>
      <c r="BQ29" s="386"/>
      <c r="BR29" s="386"/>
      <c r="BS29" s="386"/>
      <c r="BT29" s="386"/>
      <c r="BU29" s="387"/>
      <c r="BV29" s="385">
        <v>2092320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103.8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12106719</v>
      </c>
      <c r="BO30" s="553"/>
      <c r="BP30" s="553"/>
      <c r="BQ30" s="553"/>
      <c r="BR30" s="553"/>
      <c r="BS30" s="553"/>
      <c r="BT30" s="553"/>
      <c r="BU30" s="554"/>
      <c r="BV30" s="552">
        <v>9944268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7</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14</v>
      </c>
      <c r="AN34" s="564"/>
      <c r="AO34" s="565" t="str">
        <f>IF('各会計、関係団体の財政状況及び健全化判断比率'!B35="","",'各会計、関係団体の財政状況及び健全化判断比率'!B35)</f>
        <v>水道事業会計</v>
      </c>
      <c r="AP34" s="565"/>
      <c r="AQ34" s="565"/>
      <c r="AR34" s="565"/>
      <c r="AS34" s="565"/>
      <c r="AT34" s="565"/>
      <c r="AU34" s="565"/>
      <c r="AV34" s="565"/>
      <c r="AW34" s="565"/>
      <c r="AX34" s="565"/>
      <c r="AY34" s="565"/>
      <c r="AZ34" s="565"/>
      <c r="BA34" s="565"/>
      <c r="BB34" s="565"/>
      <c r="BC34" s="565"/>
      <c r="BD34" s="165"/>
      <c r="BE34" s="564">
        <f>IF(BG34="","",MAX(C34:D43,U34:V43,AM34:AN43)+1)</f>
        <v>16</v>
      </c>
      <c r="BF34" s="564"/>
      <c r="BG34" s="565" t="str">
        <f>IF('各会計、関係団体の財政状況及び健全化判断比率'!B37="","",'各会計、関係団体の財政状況及び健全化判断比率'!B37)</f>
        <v>川口市下水道事業特別会計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17</v>
      </c>
      <c r="BX34" s="564"/>
      <c r="BY34" s="565" t="str">
        <f>IF('各会計、関係団体の財政状況及び健全化判断比率'!B68="","",'各会計、関係団体の財政状況及び健全化判断比率'!B68)</f>
        <v>戸田競艇組合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埼玉高速鉄道</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水洗便所改造資金貸付事業</v>
      </c>
      <c r="F35" s="565"/>
      <c r="G35" s="565"/>
      <c r="H35" s="565"/>
      <c r="I35" s="565"/>
      <c r="J35" s="565"/>
      <c r="K35" s="565"/>
      <c r="L35" s="565"/>
      <c r="M35" s="565"/>
      <c r="N35" s="565"/>
      <c r="O35" s="565"/>
      <c r="P35" s="565"/>
      <c r="Q35" s="565"/>
      <c r="R35" s="565"/>
      <c r="S35" s="565"/>
      <c r="T35" s="165"/>
      <c r="U35" s="564">
        <f>IF(W35="","",U34+1)</f>
        <v>8</v>
      </c>
      <c r="V35" s="564"/>
      <c r="W35" s="565" t="str">
        <f>IF('各会計、関係団体の財政状況及び健全化判断比率'!B29="","",'各会計、関係団体の財政状況及び健全化判断比率'!B29)</f>
        <v>介護保険事業</v>
      </c>
      <c r="X35" s="565"/>
      <c r="Y35" s="565"/>
      <c r="Z35" s="565"/>
      <c r="AA35" s="565"/>
      <c r="AB35" s="565"/>
      <c r="AC35" s="565"/>
      <c r="AD35" s="565"/>
      <c r="AE35" s="565"/>
      <c r="AF35" s="565"/>
      <c r="AG35" s="565"/>
      <c r="AH35" s="565"/>
      <c r="AI35" s="565"/>
      <c r="AJ35" s="565"/>
      <c r="AK35" s="565"/>
      <c r="AL35" s="165"/>
      <c r="AM35" s="564">
        <f t="shared" ref="AM35:AM43" si="0">IF(AO35="","",AM34+1)</f>
        <v>15</v>
      </c>
      <c r="AN35" s="564"/>
      <c r="AO35" s="565" t="str">
        <f>IF('各会計、関係団体の財政状況及び健全化判断比率'!B36="","",'各会計、関係団体の財政状況及び健全化判断比率'!B36)</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18</v>
      </c>
      <c r="BX35" s="564"/>
      <c r="BY35" s="565" t="str">
        <f>IF('各会計、関係団体の財政状況及び健全化判断比率'!B69="","",'各会計、関係団体の財政状況及び健全化判断比率'!B69)</f>
        <v>彩の国さいたま人づくり広域連合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埼玉県信用保証協会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看護学校事業</v>
      </c>
      <c r="F36" s="565"/>
      <c r="G36" s="565"/>
      <c r="H36" s="565"/>
      <c r="I36" s="565"/>
      <c r="J36" s="565"/>
      <c r="K36" s="565"/>
      <c r="L36" s="565"/>
      <c r="M36" s="565"/>
      <c r="N36" s="565"/>
      <c r="O36" s="565"/>
      <c r="P36" s="565"/>
      <c r="Q36" s="565"/>
      <c r="R36" s="565"/>
      <c r="S36" s="565"/>
      <c r="T36" s="165"/>
      <c r="U36" s="564">
        <f t="shared" ref="U36:U43" si="4">IF(W36="","",U35+1)</f>
        <v>9</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19</v>
      </c>
      <c r="BX36" s="564"/>
      <c r="BY36" s="565" t="str">
        <f>IF('各会計、関係団体の財政状況及び健全化判断比率'!B70="","",'各会計、関係団体の財政状況及び健全化判断比率'!B70)</f>
        <v>埼玉県後期高齢者医療広域連合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川口中小企業共済協会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学童等災害共済事業</v>
      </c>
      <c r="F37" s="565"/>
      <c r="G37" s="565"/>
      <c r="H37" s="565"/>
      <c r="I37" s="565"/>
      <c r="J37" s="565"/>
      <c r="K37" s="565"/>
      <c r="L37" s="565"/>
      <c r="M37" s="565"/>
      <c r="N37" s="565"/>
      <c r="O37" s="565"/>
      <c r="P37" s="565"/>
      <c r="Q37" s="565"/>
      <c r="R37" s="565"/>
      <c r="S37" s="565"/>
      <c r="T37" s="165"/>
      <c r="U37" s="564">
        <f t="shared" si="4"/>
        <v>10</v>
      </c>
      <c r="V37" s="564"/>
      <c r="W37" s="565" t="str">
        <f>IF('各会計、関係団体の財政状況及び健全化判断比率'!B31="","",'各会計、関係団体の財政状況及び健全化判断比率'!B31)</f>
        <v>川口駅西口地下公共駐車場事業</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20</v>
      </c>
      <c r="BX37" s="564"/>
      <c r="BY37" s="565" t="str">
        <f>IF('各会計、関係団体の財政状況及び健全化判断比率'!B71="","",'各会計、関係団体の財政状況及び健全化判断比率'!B71)</f>
        <v>埼玉県後期高齢者医療広域連合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川口土地開発公社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川口都市計画土地区画整理事業</v>
      </c>
      <c r="F38" s="565"/>
      <c r="G38" s="565"/>
      <c r="H38" s="565"/>
      <c r="I38" s="565"/>
      <c r="J38" s="565"/>
      <c r="K38" s="565"/>
      <c r="L38" s="565"/>
      <c r="M38" s="565"/>
      <c r="N38" s="565"/>
      <c r="O38" s="565"/>
      <c r="P38" s="565"/>
      <c r="Q38" s="565"/>
      <c r="R38" s="565"/>
      <c r="S38" s="565"/>
      <c r="T38" s="165"/>
      <c r="U38" s="564">
        <f t="shared" si="4"/>
        <v>11</v>
      </c>
      <c r="V38" s="564"/>
      <c r="W38" s="565" t="str">
        <f>IF('各会計、関係団体の財政状況及び健全化判断比率'!B32="","",'各会計、関係団体の財政状況及び健全化判断比率'!B32)</f>
        <v>川口駅東口地下公共駐車場事業</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川口産業振興公社</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公共用地取得事業</v>
      </c>
      <c r="F39" s="565"/>
      <c r="G39" s="565"/>
      <c r="H39" s="565"/>
      <c r="I39" s="565"/>
      <c r="J39" s="565"/>
      <c r="K39" s="565"/>
      <c r="L39" s="565"/>
      <c r="M39" s="565"/>
      <c r="N39" s="565"/>
      <c r="O39" s="565"/>
      <c r="P39" s="565"/>
      <c r="Q39" s="565"/>
      <c r="R39" s="565"/>
      <c r="S39" s="565"/>
      <c r="T39" s="165"/>
      <c r="U39" s="564">
        <f t="shared" si="4"/>
        <v>12</v>
      </c>
      <c r="V39" s="564"/>
      <c r="W39" s="565" t="str">
        <f>IF('各会計、関係団体の財政状況及び健全化判断比率'!B33="","",'各会計、関係団体の財政状況及び健全化判断比率'!B33)</f>
        <v>交通災害共済事業</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26</v>
      </c>
      <c r="CP39" s="564"/>
      <c r="CQ39" s="565" t="str">
        <f>IF('各会計、関係団体の財政状況及び健全化判断比率'!BS12="","",'各会計、関係団体の財政状況及び健全化判断比率'!BS12)</f>
        <v>川口都市開発</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f t="shared" si="4"/>
        <v>13</v>
      </c>
      <c r="V40" s="564"/>
      <c r="W40" s="565" t="str">
        <f>IF('各会計、関係団体の財政状況及び健全化判断比率'!B34="","",'各会計、関係団体の財政状況及び健全化判断比率'!B34)</f>
        <v>小型自動車競走事業</v>
      </c>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27</v>
      </c>
      <c r="CP40" s="564"/>
      <c r="CQ40" s="565" t="str">
        <f>IF('各会計、関係団体の財政状況及び健全化判断比率'!BS13="","",'各会計、関係団体の財政状況及び健全化判断比率'!BS13)</f>
        <v>川口市勤労福祉サービスセンター</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28</v>
      </c>
      <c r="CP41" s="564"/>
      <c r="CQ41" s="565" t="str">
        <f>IF('各会計、関係団体の財政状況及び健全化判断比率'!BS14="","",'各会計、関係団体の財政状況及び健全化判断比率'!BS14)</f>
        <v>川口市体育協会</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29</v>
      </c>
      <c r="CP42" s="564"/>
      <c r="CQ42" s="565" t="str">
        <f>IF('各会計、関係団体の財政状況及び健全化判断比率'!BS15="","",'各会計、関係団体の財政状況及び健全化判断比率'!BS15)</f>
        <v>川口総合センター</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30</v>
      </c>
      <c r="CP43" s="564"/>
      <c r="CQ43" s="565" t="str">
        <f>IF('各会計、関係団体の財政状況及び健全化判断比率'!BS16="","",'各会計、関係団体の財政状況及び健全化判断比率'!BS16)</f>
        <v>川口緑化センター</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election activeCell="BV5" sqref="BV5:CC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7" t="s">
        <v>24</v>
      </c>
      <c r="C41" s="1168"/>
      <c r="D41" s="81"/>
      <c r="E41" s="1173" t="s">
        <v>25</v>
      </c>
      <c r="F41" s="1173"/>
      <c r="G41" s="1173"/>
      <c r="H41" s="1174"/>
      <c r="I41" s="82" t="s">
        <v>487</v>
      </c>
      <c r="J41" s="83" t="s">
        <v>487</v>
      </c>
      <c r="K41" s="83">
        <v>136502</v>
      </c>
      <c r="L41" s="83">
        <v>138226</v>
      </c>
      <c r="M41" s="84">
        <v>164600</v>
      </c>
    </row>
    <row r="42" spans="2:13" ht="27.75" customHeight="1">
      <c r="B42" s="1169"/>
      <c r="C42" s="1170"/>
      <c r="D42" s="85"/>
      <c r="E42" s="1175" t="s">
        <v>26</v>
      </c>
      <c r="F42" s="1175"/>
      <c r="G42" s="1175"/>
      <c r="H42" s="1176"/>
      <c r="I42" s="86" t="s">
        <v>487</v>
      </c>
      <c r="J42" s="87" t="s">
        <v>487</v>
      </c>
      <c r="K42" s="87">
        <v>46852</v>
      </c>
      <c r="L42" s="87">
        <v>44644</v>
      </c>
      <c r="M42" s="88">
        <v>17437</v>
      </c>
    </row>
    <row r="43" spans="2:13" ht="27.75" customHeight="1">
      <c r="B43" s="1169"/>
      <c r="C43" s="1170"/>
      <c r="D43" s="85"/>
      <c r="E43" s="1175" t="s">
        <v>27</v>
      </c>
      <c r="F43" s="1175"/>
      <c r="G43" s="1175"/>
      <c r="H43" s="1176"/>
      <c r="I43" s="86" t="s">
        <v>487</v>
      </c>
      <c r="J43" s="87" t="s">
        <v>487</v>
      </c>
      <c r="K43" s="87">
        <v>38463</v>
      </c>
      <c r="L43" s="87">
        <v>37666</v>
      </c>
      <c r="M43" s="88">
        <v>36372</v>
      </c>
    </row>
    <row r="44" spans="2:13" ht="27.75" customHeight="1">
      <c r="B44" s="1169"/>
      <c r="C44" s="1170"/>
      <c r="D44" s="85"/>
      <c r="E44" s="1175" t="s">
        <v>28</v>
      </c>
      <c r="F44" s="1175"/>
      <c r="G44" s="1175"/>
      <c r="H44" s="1176"/>
      <c r="I44" s="86" t="s">
        <v>487</v>
      </c>
      <c r="J44" s="87" t="s">
        <v>487</v>
      </c>
      <c r="K44" s="87" t="s">
        <v>487</v>
      </c>
      <c r="L44" s="87" t="s">
        <v>487</v>
      </c>
      <c r="M44" s="88" t="s">
        <v>487</v>
      </c>
    </row>
    <row r="45" spans="2:13" ht="27.75" customHeight="1">
      <c r="B45" s="1169"/>
      <c r="C45" s="1170"/>
      <c r="D45" s="85"/>
      <c r="E45" s="1175" t="s">
        <v>29</v>
      </c>
      <c r="F45" s="1175"/>
      <c r="G45" s="1175"/>
      <c r="H45" s="1176"/>
      <c r="I45" s="86" t="s">
        <v>487</v>
      </c>
      <c r="J45" s="87" t="s">
        <v>487</v>
      </c>
      <c r="K45" s="87">
        <v>27400</v>
      </c>
      <c r="L45" s="87">
        <v>26161</v>
      </c>
      <c r="M45" s="88">
        <v>25127</v>
      </c>
    </row>
    <row r="46" spans="2:13" ht="27.75" customHeight="1">
      <c r="B46" s="1169"/>
      <c r="C46" s="1170"/>
      <c r="D46" s="85"/>
      <c r="E46" s="1175" t="s">
        <v>30</v>
      </c>
      <c r="F46" s="1175"/>
      <c r="G46" s="1175"/>
      <c r="H46" s="1176"/>
      <c r="I46" s="86" t="s">
        <v>487</v>
      </c>
      <c r="J46" s="87" t="s">
        <v>487</v>
      </c>
      <c r="K46" s="87">
        <v>8089</v>
      </c>
      <c r="L46" s="87">
        <v>7411</v>
      </c>
      <c r="M46" s="88">
        <v>6447</v>
      </c>
    </row>
    <row r="47" spans="2:13" ht="27.75" customHeight="1">
      <c r="B47" s="1169"/>
      <c r="C47" s="1170"/>
      <c r="D47" s="85"/>
      <c r="E47" s="1175" t="s">
        <v>31</v>
      </c>
      <c r="F47" s="1175"/>
      <c r="G47" s="1175"/>
      <c r="H47" s="1176"/>
      <c r="I47" s="86" t="s">
        <v>487</v>
      </c>
      <c r="J47" s="87" t="s">
        <v>487</v>
      </c>
      <c r="K47" s="87" t="s">
        <v>487</v>
      </c>
      <c r="L47" s="87" t="s">
        <v>487</v>
      </c>
      <c r="M47" s="88" t="s">
        <v>487</v>
      </c>
    </row>
    <row r="48" spans="2:13" ht="27.75" customHeight="1">
      <c r="B48" s="1171"/>
      <c r="C48" s="1172"/>
      <c r="D48" s="85"/>
      <c r="E48" s="1175" t="s">
        <v>32</v>
      </c>
      <c r="F48" s="1175"/>
      <c r="G48" s="1175"/>
      <c r="H48" s="1176"/>
      <c r="I48" s="86" t="s">
        <v>487</v>
      </c>
      <c r="J48" s="87" t="s">
        <v>487</v>
      </c>
      <c r="K48" s="87" t="s">
        <v>487</v>
      </c>
      <c r="L48" s="87" t="s">
        <v>487</v>
      </c>
      <c r="M48" s="88" t="s">
        <v>487</v>
      </c>
    </row>
    <row r="49" spans="2:13" ht="27.75" customHeight="1">
      <c r="B49" s="1177" t="s">
        <v>33</v>
      </c>
      <c r="C49" s="1178"/>
      <c r="D49" s="89"/>
      <c r="E49" s="1175" t="s">
        <v>34</v>
      </c>
      <c r="F49" s="1175"/>
      <c r="G49" s="1175"/>
      <c r="H49" s="1176"/>
      <c r="I49" s="86" t="s">
        <v>487</v>
      </c>
      <c r="J49" s="87" t="s">
        <v>487</v>
      </c>
      <c r="K49" s="87">
        <v>27977</v>
      </c>
      <c r="L49" s="87">
        <v>29589</v>
      </c>
      <c r="M49" s="88">
        <v>35957</v>
      </c>
    </row>
    <row r="50" spans="2:13" ht="27.75" customHeight="1">
      <c r="B50" s="1169"/>
      <c r="C50" s="1170"/>
      <c r="D50" s="85"/>
      <c r="E50" s="1175" t="s">
        <v>35</v>
      </c>
      <c r="F50" s="1175"/>
      <c r="G50" s="1175"/>
      <c r="H50" s="1176"/>
      <c r="I50" s="86" t="s">
        <v>487</v>
      </c>
      <c r="J50" s="87" t="s">
        <v>487</v>
      </c>
      <c r="K50" s="87">
        <v>59541</v>
      </c>
      <c r="L50" s="87">
        <v>59120</v>
      </c>
      <c r="M50" s="88">
        <v>57036</v>
      </c>
    </row>
    <row r="51" spans="2:13" ht="27.75" customHeight="1">
      <c r="B51" s="1171"/>
      <c r="C51" s="1172"/>
      <c r="D51" s="85"/>
      <c r="E51" s="1175" t="s">
        <v>36</v>
      </c>
      <c r="F51" s="1175"/>
      <c r="G51" s="1175"/>
      <c r="H51" s="1176"/>
      <c r="I51" s="86" t="s">
        <v>487</v>
      </c>
      <c r="J51" s="87" t="s">
        <v>487</v>
      </c>
      <c r="K51" s="87">
        <v>113512</v>
      </c>
      <c r="L51" s="87">
        <v>115651</v>
      </c>
      <c r="M51" s="88">
        <v>117035</v>
      </c>
    </row>
    <row r="52" spans="2:13" ht="27.75" customHeight="1" thickBot="1">
      <c r="B52" s="1179" t="s">
        <v>37</v>
      </c>
      <c r="C52" s="1180"/>
      <c r="D52" s="90"/>
      <c r="E52" s="1181" t="s">
        <v>38</v>
      </c>
      <c r="F52" s="1181"/>
      <c r="G52" s="1181"/>
      <c r="H52" s="1182"/>
      <c r="I52" s="91" t="s">
        <v>487</v>
      </c>
      <c r="J52" s="92" t="s">
        <v>487</v>
      </c>
      <c r="K52" s="92">
        <v>56276</v>
      </c>
      <c r="L52" s="92">
        <v>49749</v>
      </c>
      <c r="M52" s="93">
        <v>39954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c r="E3" s="116"/>
      <c r="F3" s="117"/>
      <c r="G3" s="118"/>
      <c r="H3" s="119"/>
    </row>
    <row r="4" spans="1:8">
      <c r="A4" s="120"/>
      <c r="B4" s="121"/>
      <c r="C4" s="122"/>
      <c r="D4" s="123"/>
      <c r="E4" s="124"/>
      <c r="F4" s="125"/>
      <c r="G4" s="126"/>
      <c r="H4" s="127"/>
    </row>
    <row r="5" spans="1:8">
      <c r="A5" s="108" t="s">
        <v>520</v>
      </c>
      <c r="B5" s="113"/>
      <c r="C5" s="114"/>
      <c r="D5" s="115"/>
      <c r="E5" s="116"/>
      <c r="F5" s="117"/>
      <c r="G5" s="118"/>
      <c r="H5" s="119"/>
    </row>
    <row r="6" spans="1:8">
      <c r="A6" s="120"/>
      <c r="B6" s="121"/>
      <c r="C6" s="122"/>
      <c r="D6" s="123"/>
      <c r="E6" s="124"/>
      <c r="F6" s="125"/>
      <c r="G6" s="126"/>
      <c r="H6" s="127"/>
    </row>
    <row r="7" spans="1:8">
      <c r="A7" s="108" t="s">
        <v>521</v>
      </c>
      <c r="B7" s="113"/>
      <c r="C7" s="114"/>
      <c r="D7" s="115">
        <v>31955</v>
      </c>
      <c r="E7" s="116"/>
      <c r="F7" s="117">
        <v>36765</v>
      </c>
      <c r="G7" s="118"/>
      <c r="H7" s="119"/>
    </row>
    <row r="8" spans="1:8">
      <c r="A8" s="120"/>
      <c r="B8" s="121"/>
      <c r="C8" s="122"/>
      <c r="D8" s="123">
        <v>17097</v>
      </c>
      <c r="E8" s="124"/>
      <c r="F8" s="125">
        <v>20975</v>
      </c>
      <c r="G8" s="126"/>
      <c r="H8" s="127"/>
    </row>
    <row r="9" spans="1:8">
      <c r="A9" s="108" t="s">
        <v>522</v>
      </c>
      <c r="B9" s="113"/>
      <c r="C9" s="114"/>
      <c r="D9" s="115">
        <v>34581</v>
      </c>
      <c r="E9" s="116"/>
      <c r="F9" s="117">
        <v>39052</v>
      </c>
      <c r="G9" s="118"/>
      <c r="H9" s="119"/>
    </row>
    <row r="10" spans="1:8">
      <c r="A10" s="120"/>
      <c r="B10" s="121"/>
      <c r="C10" s="122"/>
      <c r="D10" s="123">
        <v>15763</v>
      </c>
      <c r="E10" s="124"/>
      <c r="F10" s="125">
        <v>21186</v>
      </c>
      <c r="G10" s="126"/>
      <c r="H10" s="127"/>
    </row>
    <row r="11" spans="1:8">
      <c r="A11" s="108" t="s">
        <v>523</v>
      </c>
      <c r="B11" s="113"/>
      <c r="C11" s="114"/>
      <c r="D11" s="115">
        <v>41875</v>
      </c>
      <c r="E11" s="116"/>
      <c r="F11" s="117">
        <v>41235</v>
      </c>
      <c r="G11" s="118"/>
      <c r="H11" s="119"/>
    </row>
    <row r="12" spans="1:8">
      <c r="A12" s="120"/>
      <c r="B12" s="121"/>
      <c r="C12" s="128"/>
      <c r="D12" s="123">
        <v>23380</v>
      </c>
      <c r="E12" s="124"/>
      <c r="F12" s="125">
        <v>22086</v>
      </c>
      <c r="G12" s="126"/>
      <c r="H12" s="127"/>
    </row>
    <row r="13" spans="1:8">
      <c r="A13" s="108"/>
      <c r="B13" s="113"/>
      <c r="C13" s="129"/>
      <c r="D13" s="130">
        <v>36137</v>
      </c>
      <c r="E13" s="131"/>
      <c r="F13" s="132">
        <v>39017</v>
      </c>
      <c r="G13" s="133"/>
      <c r="H13" s="119"/>
    </row>
    <row r="14" spans="1:8">
      <c r="A14" s="120"/>
      <c r="B14" s="121"/>
      <c r="C14" s="122"/>
      <c r="D14" s="123">
        <v>18747</v>
      </c>
      <c r="E14" s="124"/>
      <c r="F14" s="125">
        <v>21416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t="e">
        <f>ROUND(VALUE(SUBSTITUTE(実質収支比率等に係る経年分析!F$48,"▲","-")),2)</f>
        <v>#VALUE!</v>
      </c>
      <c r="C19" s="134" t="e">
        <f>ROUND(VALUE(SUBSTITUTE(実質収支比率等に係る経年分析!G$48,"▲","-")),2)</f>
        <v>#VALUE!</v>
      </c>
      <c r="D19" s="134">
        <f>ROUND(VALUE(SUBSTITUTE(実質収支比率等に係る経年分析!H$48,"▲","-")),2)</f>
        <v>16.79</v>
      </c>
      <c r="E19" s="134">
        <f>ROUND(VALUE(SUBSTITUTE(実質収支比率等に係る経年分析!I$48,"▲","-")),2)</f>
        <v>18.71</v>
      </c>
      <c r="F19" s="134">
        <f>ROUND(VALUE(SUBSTITUTE(実質収支比率等に係る経年分析!J$48,"▲","-")),2)</f>
        <v>15.21</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11.43</v>
      </c>
      <c r="E20" s="134">
        <f>ROUND(VALUE(SUBSTITUTE(実質収支比率等に係る経年分析!I$47,"▲","-")),2)</f>
        <v>12.09</v>
      </c>
      <c r="F20" s="134">
        <f>ROUND(VALUE(SUBSTITUTE(実質収支比率等に係る経年分析!J$47,"▲","-")),2)</f>
        <v>14.4</v>
      </c>
    </row>
    <row r="21" spans="1:11">
      <c r="A21" s="134" t="s">
        <v>44</v>
      </c>
      <c r="B21" s="134" t="e">
        <f>IF(ISNUMBER(VALUE(SUBSTITUTE(実質収支比率等に係る経年分析!F$49,"▲","-"))),ROUND(VALUE(SUBSTITUTE(実質収支比率等に係る経年分析!F$49,"▲","-")),2),NA())</f>
        <v>#N/A</v>
      </c>
      <c r="C21" s="134" t="e">
        <f>IF(ISNUMBER(VALUE(SUBSTITUTE(実質収支比率等に係る経年分析!G$49,"▲","-"))),ROUND(VALUE(SUBSTITUTE(実質収支比率等に係る経年分析!G$49,"▲","-")),2),NA())</f>
        <v>#N/A</v>
      </c>
      <c r="D21" s="134">
        <f>IF(ISNUMBER(VALUE(SUBSTITUTE(実質収支比率等に係る経年分析!H$49,"▲","-"))),ROUND(VALUE(SUBSTITUTE(実質収支比率等に係る経年分析!H$49,"▲","-")),2),NA())</f>
        <v>5.29</v>
      </c>
      <c r="E21" s="134">
        <f>IF(ISNUMBER(VALUE(SUBSTITUTE(実質収支比率等に係る経年分析!I$49,"▲","-"))),ROUND(VALUE(SUBSTITUTE(実質収支比率等に係る経年分析!I$49,"▲","-")),2),NA())</f>
        <v>2.74</v>
      </c>
      <c r="F21" s="134">
        <f>IF(ISNUMBER(VALUE(SUBSTITUTE(実質収支比率等に係る経年分析!J$49,"▲","-"))),ROUND(VALUE(SUBSTITUTE(実質収支比率等に係る経年分析!J$49,"▲","-")),2),NA())</f>
        <v>-0.59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交通災害共済事業</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川口市下水道事業特別会計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小型自動車競走事業</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t="str">
        <f>'実質公債費比率（分子）の構造'!L$52</f>
        <v>-</v>
      </c>
      <c r="H42" s="136"/>
      <c r="I42" s="136"/>
      <c r="J42" s="136">
        <f>'実質公債費比率（分子）の構造'!M$52</f>
        <v>14681</v>
      </c>
      <c r="K42" s="136"/>
      <c r="L42" s="136"/>
      <c r="M42" s="136">
        <f>'実質公債費比率（分子）の構造'!N$52</f>
        <v>14582</v>
      </c>
      <c r="N42" s="136"/>
      <c r="O42" s="136"/>
      <c r="P42" s="136">
        <f>'実質公債費比率（分子）の構造'!O$52</f>
        <v>14679</v>
      </c>
    </row>
    <row r="43" spans="1:16">
      <c r="A43" s="136" t="s">
        <v>52</v>
      </c>
      <c r="B43" s="136" t="str">
        <f>'実質公債費比率（分子）の構造'!K$51</f>
        <v>-</v>
      </c>
      <c r="C43" s="136"/>
      <c r="D43" s="136"/>
      <c r="E43" s="136" t="str">
        <f>'実質公債費比率（分子）の構造'!L$51</f>
        <v>-</v>
      </c>
      <c r="F43" s="136"/>
      <c r="G43" s="136"/>
      <c r="H43" s="136">
        <f>'実質公債費比率（分子）の構造'!M$51</f>
        <v>10</v>
      </c>
      <c r="I43" s="136"/>
      <c r="J43" s="136"/>
      <c r="K43" s="136">
        <f>'実質公債費比率（分子）の構造'!N$51</f>
        <v>11</v>
      </c>
      <c r="L43" s="136"/>
      <c r="M43" s="136"/>
      <c r="N43" s="136">
        <f>'実質公債費比率（分子）の構造'!O$51</f>
        <v>16</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2550</v>
      </c>
      <c r="I44" s="136"/>
      <c r="J44" s="136"/>
      <c r="K44" s="136">
        <f>'実質公債費比率（分子）の構造'!N$50</f>
        <v>2393</v>
      </c>
      <c r="L44" s="136"/>
      <c r="M44" s="136"/>
      <c r="N44" s="136">
        <f>'実質公債費比率（分子）の構造'!O$50</f>
        <v>3915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t="str">
        <f>'実質公債費比率（分子）の構造'!K$48</f>
        <v>-</v>
      </c>
      <c r="C46" s="136"/>
      <c r="D46" s="136"/>
      <c r="E46" s="136" t="str">
        <f>'実質公債費比率（分子）の構造'!L$48</f>
        <v>-</v>
      </c>
      <c r="F46" s="136"/>
      <c r="G46" s="136"/>
      <c r="H46" s="136">
        <f>'実質公債費比率（分子）の構造'!M$48</f>
        <v>2534</v>
      </c>
      <c r="I46" s="136"/>
      <c r="J46" s="136"/>
      <c r="K46" s="136">
        <f>'実質公債費比率（分子）の構造'!N$48</f>
        <v>3175</v>
      </c>
      <c r="L46" s="136"/>
      <c r="M46" s="136"/>
      <c r="N46" s="136">
        <f>'実質公債費比率（分子）の構造'!O$48</f>
        <v>3223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t="str">
        <f>'実質公債費比率（分子）の構造'!K$45</f>
        <v>-</v>
      </c>
      <c r="C49" s="136"/>
      <c r="D49" s="136"/>
      <c r="E49" s="136" t="str">
        <f>'実質公債費比率（分子）の構造'!L$45</f>
        <v>-</v>
      </c>
      <c r="F49" s="136"/>
      <c r="G49" s="136"/>
      <c r="H49" s="136">
        <f>'実質公債費比率（分子）の構造'!M$45</f>
        <v>16114</v>
      </c>
      <c r="I49" s="136"/>
      <c r="J49" s="136"/>
      <c r="K49" s="136">
        <f>'実質公債費比率（分子）の構造'!N$45</f>
        <v>16049</v>
      </c>
      <c r="L49" s="136"/>
      <c r="M49" s="136"/>
      <c r="N49" s="136">
        <f>'実質公債費比率（分子）の構造'!O$45</f>
        <v>15863</v>
      </c>
      <c r="O49" s="136"/>
      <c r="P49" s="136"/>
    </row>
    <row r="50" spans="1:16">
      <c r="A50" s="136" t="s">
        <v>59</v>
      </c>
      <c r="B50" s="136" t="e">
        <f>NA()</f>
        <v>#N/A</v>
      </c>
      <c r="C50" s="136" t="e">
        <f>IF(ISNUMBER('実質公債費比率（分子）の構造'!K$53),'実質公債費比率（分子）の構造'!K$53,NA())</f>
        <v>#N/A</v>
      </c>
      <c r="D50" s="136" t="e">
        <f>NA()</f>
        <v>#N/A</v>
      </c>
      <c r="E50" s="136" t="e">
        <f>NA()</f>
        <v>#N/A</v>
      </c>
      <c r="F50" s="136" t="e">
        <f>IF(ISNUMBER('実質公債費比率（分子）の構造'!L$53),'実質公債費比率（分子）の構造'!L$53,NA())</f>
        <v>#N/A</v>
      </c>
      <c r="G50" s="136" t="e">
        <f>NA()</f>
        <v>#N/A</v>
      </c>
      <c r="H50" s="136" t="e">
        <f>NA()</f>
        <v>#N/A</v>
      </c>
      <c r="I50" s="136">
        <f>IF(ISNUMBER('実質公債費比率（分子）の構造'!M$53),'実質公債費比率（分子）の構造'!M$53,NA())</f>
        <v>6527</v>
      </c>
      <c r="J50" s="136" t="e">
        <f>NA()</f>
        <v>#N/A</v>
      </c>
      <c r="K50" s="136" t="e">
        <f>NA()</f>
        <v>#N/A</v>
      </c>
      <c r="L50" s="136">
        <f>IF(ISNUMBER('実質公債費比率（分子）の構造'!N$53),'実質公債費比率（分子）の構造'!N$53,NA())</f>
        <v>7046</v>
      </c>
      <c r="M50" s="136" t="e">
        <f>NA()</f>
        <v>#N/A</v>
      </c>
      <c r="N50" s="136" t="e">
        <f>NA()</f>
        <v>#N/A</v>
      </c>
      <c r="O50" s="136">
        <f>IF(ISNUMBER('実質公債費比率（分子）の構造'!O$53),'実質公債費比率（分子）の構造'!O$53,NA())</f>
        <v>8338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t="str">
        <f>'将来負担比率（分子）の構造'!I$51</f>
        <v>-</v>
      </c>
      <c r="E56" s="135"/>
      <c r="F56" s="135"/>
      <c r="G56" s="135" t="str">
        <f>'将来負担比率（分子）の構造'!J$51</f>
        <v>-</v>
      </c>
      <c r="H56" s="135"/>
      <c r="I56" s="135"/>
      <c r="J56" s="135">
        <f>'将来負担比率（分子）の構造'!K$51</f>
        <v>113512</v>
      </c>
      <c r="K56" s="135"/>
      <c r="L56" s="135"/>
      <c r="M56" s="135">
        <f>'将来負担比率（分子）の構造'!L$51</f>
        <v>115651</v>
      </c>
      <c r="N56" s="135"/>
      <c r="O56" s="135"/>
      <c r="P56" s="135">
        <f>'将来負担比率（分子）の構造'!M$51</f>
        <v>117035</v>
      </c>
    </row>
    <row r="57" spans="1:16">
      <c r="A57" s="135" t="s">
        <v>35</v>
      </c>
      <c r="B57" s="135"/>
      <c r="C57" s="135"/>
      <c r="D57" s="135" t="str">
        <f>'将来負担比率（分子）の構造'!I$50</f>
        <v>-</v>
      </c>
      <c r="E57" s="135"/>
      <c r="F57" s="135"/>
      <c r="G57" s="135" t="str">
        <f>'将来負担比率（分子）の構造'!J$50</f>
        <v>-</v>
      </c>
      <c r="H57" s="135"/>
      <c r="I57" s="135"/>
      <c r="J57" s="135">
        <f>'将来負担比率（分子）の構造'!K$50</f>
        <v>59541</v>
      </c>
      <c r="K57" s="135"/>
      <c r="L57" s="135"/>
      <c r="M57" s="135">
        <f>'将来負担比率（分子）の構造'!L$50</f>
        <v>59120</v>
      </c>
      <c r="N57" s="135"/>
      <c r="O57" s="135"/>
      <c r="P57" s="135">
        <f>'将来負担比率（分子）の構造'!M$50</f>
        <v>57036</v>
      </c>
    </row>
    <row r="58" spans="1:16">
      <c r="A58" s="135" t="s">
        <v>34</v>
      </c>
      <c r="B58" s="135"/>
      <c r="C58" s="135"/>
      <c r="D58" s="135" t="str">
        <f>'将来負担比率（分子）の構造'!I$49</f>
        <v>-</v>
      </c>
      <c r="E58" s="135"/>
      <c r="F58" s="135"/>
      <c r="G58" s="135" t="str">
        <f>'将来負担比率（分子）の構造'!J$49</f>
        <v>-</v>
      </c>
      <c r="H58" s="135"/>
      <c r="I58" s="135"/>
      <c r="J58" s="135">
        <f>'将来負担比率（分子）の構造'!K$49</f>
        <v>27977</v>
      </c>
      <c r="K58" s="135"/>
      <c r="L58" s="135"/>
      <c r="M58" s="135">
        <f>'将来負担比率（分子）の構造'!L$49</f>
        <v>29589</v>
      </c>
      <c r="N58" s="135"/>
      <c r="O58" s="135"/>
      <c r="P58" s="135">
        <f>'将来負担比率（分子）の構造'!M$49</f>
        <v>35957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8089</v>
      </c>
      <c r="I61" s="135"/>
      <c r="J61" s="135"/>
      <c r="K61" s="135">
        <f>'将来負担比率（分子）の構造'!L$46</f>
        <v>7411</v>
      </c>
      <c r="L61" s="135"/>
      <c r="M61" s="135"/>
      <c r="N61" s="135">
        <f>'将来負担比率（分子）の構造'!M$46</f>
        <v>6447</v>
      </c>
      <c r="O61" s="135"/>
      <c r="P61" s="135"/>
    </row>
    <row r="62" spans="1:16">
      <c r="A62" s="135" t="s">
        <v>29</v>
      </c>
      <c r="B62" s="135" t="str">
        <f>'将来負担比率（分子）の構造'!I$45</f>
        <v>-</v>
      </c>
      <c r="C62" s="135"/>
      <c r="D62" s="135"/>
      <c r="E62" s="135" t="str">
        <f>'将来負担比率（分子）の構造'!J$45</f>
        <v>-</v>
      </c>
      <c r="F62" s="135"/>
      <c r="G62" s="135"/>
      <c r="H62" s="135">
        <f>'将来負担比率（分子）の構造'!K$45</f>
        <v>27400</v>
      </c>
      <c r="I62" s="135"/>
      <c r="J62" s="135"/>
      <c r="K62" s="135">
        <f>'将来負担比率（分子）の構造'!L$45</f>
        <v>26161</v>
      </c>
      <c r="L62" s="135"/>
      <c r="M62" s="135"/>
      <c r="N62" s="135">
        <f>'将来負担比率（分子）の構造'!M$45</f>
        <v>25127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t="str">
        <f>'将来負担比率（分子）の構造'!I$43</f>
        <v>-</v>
      </c>
      <c r="C64" s="135"/>
      <c r="D64" s="135"/>
      <c r="E64" s="135" t="str">
        <f>'将来負担比率（分子）の構造'!J$43</f>
        <v>-</v>
      </c>
      <c r="F64" s="135"/>
      <c r="G64" s="135"/>
      <c r="H64" s="135">
        <f>'将来負担比率（分子）の構造'!K$43</f>
        <v>38463</v>
      </c>
      <c r="I64" s="135"/>
      <c r="J64" s="135"/>
      <c r="K64" s="135">
        <f>'将来負担比率（分子）の構造'!L$43</f>
        <v>37666</v>
      </c>
      <c r="L64" s="135"/>
      <c r="M64" s="135"/>
      <c r="N64" s="135">
        <f>'将来負担比率（分子）の構造'!M$43</f>
        <v>36372</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46852</v>
      </c>
      <c r="I65" s="135"/>
      <c r="J65" s="135"/>
      <c r="K65" s="135">
        <f>'将来負担比率（分子）の構造'!L$42</f>
        <v>44644</v>
      </c>
      <c r="L65" s="135"/>
      <c r="M65" s="135"/>
      <c r="N65" s="135">
        <f>'将来負担比率（分子）の構造'!M$42</f>
        <v>17437</v>
      </c>
      <c r="O65" s="135"/>
      <c r="P65" s="135"/>
    </row>
    <row r="66" spans="1:16">
      <c r="A66" s="135" t="s">
        <v>25</v>
      </c>
      <c r="B66" s="135" t="str">
        <f>'将来負担比率（分子）の構造'!I$41</f>
        <v>-</v>
      </c>
      <c r="C66" s="135"/>
      <c r="D66" s="135"/>
      <c r="E66" s="135" t="str">
        <f>'将来負担比率（分子）の構造'!J$41</f>
        <v>-</v>
      </c>
      <c r="F66" s="135"/>
      <c r="G66" s="135"/>
      <c r="H66" s="135">
        <f>'将来負担比率（分子）の構造'!K$41</f>
        <v>136502</v>
      </c>
      <c r="I66" s="135"/>
      <c r="J66" s="135"/>
      <c r="K66" s="135">
        <f>'将来負担比率（分子）の構造'!L$41</f>
        <v>138226</v>
      </c>
      <c r="L66" s="135"/>
      <c r="M66" s="135"/>
      <c r="N66" s="135">
        <f>'将来負担比率（分子）の構造'!M$41</f>
        <v>164600</v>
      </c>
      <c r="O66" s="135"/>
      <c r="P66" s="135"/>
    </row>
    <row r="67" spans="1:16">
      <c r="A67" s="135" t="s">
        <v>63</v>
      </c>
      <c r="B67" s="135" t="e">
        <f>NA()</f>
        <v>#N/A</v>
      </c>
      <c r="C67" s="135" t="e">
        <f>IF(ISNUMBER('将来負担比率（分子）の構造'!I$52), IF('将来負担比率（分子）の構造'!I$52 &lt; 0, 0, '将来負担比率（分子）の構造'!I$52), NA())</f>
        <v>#N/A</v>
      </c>
      <c r="D67" s="135" t="e">
        <f>NA()</f>
        <v>#N/A</v>
      </c>
      <c r="E67" s="135" t="e">
        <f>NA()</f>
        <v>#N/A</v>
      </c>
      <c r="F67" s="135" t="e">
        <f>IF(ISNUMBER('将来負担比率（分子）の構造'!J$52), IF('将来負担比率（分子）の構造'!J$52 &lt; 0, 0, '将来負担比率（分子）の構造'!J$52), NA())</f>
        <v>#N/A</v>
      </c>
      <c r="G67" s="135" t="e">
        <f>NA()</f>
        <v>#N/A</v>
      </c>
      <c r="H67" s="135" t="e">
        <f>NA()</f>
        <v>#N/A</v>
      </c>
      <c r="I67" s="135">
        <f>IF(ISNUMBER('将来負担比率（分子）の構造'!K$52), IF('将来負担比率（分子）の構造'!K$52 &lt; 0, 0, '将来負担比率（分子）の構造'!K$52), NA())</f>
        <v>56276</v>
      </c>
      <c r="J67" s="135" t="e">
        <f>NA()</f>
        <v>#N/A</v>
      </c>
      <c r="K67" s="135" t="e">
        <f>NA()</f>
        <v>#N/A</v>
      </c>
      <c r="L67" s="135">
        <f>IF(ISNUMBER('将来負担比率（分子）の構造'!L$52), IF('将来負担比率（分子）の構造'!L$52 &lt; 0, 0, '将来負担比率（分子）の構造'!L$52), NA())</f>
        <v>49749</v>
      </c>
      <c r="M67" s="135" t="e">
        <f>NA()</f>
        <v>#N/A</v>
      </c>
      <c r="N67" s="135" t="e">
        <f>NA()</f>
        <v>#N/A</v>
      </c>
      <c r="O67" s="135">
        <f>IF(ISNUMBER('将来負担比率（分子）の構造'!M$52), IF('将来負担比率（分子）の構造'!M$52 &lt; 0, 0, '将来負担比率（分子）の構造'!M$52), NA())</f>
        <v>39954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BV5" sqref="BV5:CC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89085479</v>
      </c>
      <c r="S5" s="581"/>
      <c r="T5" s="581"/>
      <c r="U5" s="581"/>
      <c r="V5" s="581"/>
      <c r="W5" s="581"/>
      <c r="X5" s="581"/>
      <c r="Y5" s="582"/>
      <c r="Z5" s="583">
        <v>40.6</v>
      </c>
      <c r="AA5" s="583"/>
      <c r="AB5" s="583"/>
      <c r="AC5" s="583"/>
      <c r="AD5" s="584">
        <v>80731305</v>
      </c>
      <c r="AE5" s="584"/>
      <c r="AF5" s="584"/>
      <c r="AG5" s="584"/>
      <c r="AH5" s="584"/>
      <c r="AI5" s="584"/>
      <c r="AJ5" s="584"/>
      <c r="AK5" s="584"/>
      <c r="AL5" s="585">
        <v>86.3</v>
      </c>
      <c r="AM5" s="586"/>
      <c r="AN5" s="586"/>
      <c r="AO5" s="587"/>
      <c r="AP5" s="577" t="s">
        <v>208</v>
      </c>
      <c r="AQ5" s="578"/>
      <c r="AR5" s="578"/>
      <c r="AS5" s="578"/>
      <c r="AT5" s="578"/>
      <c r="AU5" s="578"/>
      <c r="AV5" s="578"/>
      <c r="AW5" s="578"/>
      <c r="AX5" s="578"/>
      <c r="AY5" s="578"/>
      <c r="AZ5" s="578"/>
      <c r="BA5" s="578"/>
      <c r="BB5" s="578"/>
      <c r="BC5" s="578"/>
      <c r="BD5" s="578"/>
      <c r="BE5" s="578"/>
      <c r="BF5" s="579"/>
      <c r="BG5" s="591">
        <v>79596317</v>
      </c>
      <c r="BH5" s="592"/>
      <c r="BI5" s="592"/>
      <c r="BJ5" s="592"/>
      <c r="BK5" s="592"/>
      <c r="BL5" s="592"/>
      <c r="BM5" s="592"/>
      <c r="BN5" s="593"/>
      <c r="BO5" s="594">
        <v>89.3</v>
      </c>
      <c r="BP5" s="594"/>
      <c r="BQ5" s="594"/>
      <c r="BR5" s="594"/>
      <c r="BS5" s="595">
        <v>444808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947732</v>
      </c>
      <c r="S6" s="592"/>
      <c r="T6" s="592"/>
      <c r="U6" s="592"/>
      <c r="V6" s="592"/>
      <c r="W6" s="592"/>
      <c r="X6" s="592"/>
      <c r="Y6" s="593"/>
      <c r="Z6" s="594">
        <v>0.4</v>
      </c>
      <c r="AA6" s="594"/>
      <c r="AB6" s="594"/>
      <c r="AC6" s="594"/>
      <c r="AD6" s="595">
        <v>947732</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79596317</v>
      </c>
      <c r="BH6" s="592"/>
      <c r="BI6" s="592"/>
      <c r="BJ6" s="592"/>
      <c r="BK6" s="592"/>
      <c r="BL6" s="592"/>
      <c r="BM6" s="592"/>
      <c r="BN6" s="593"/>
      <c r="BO6" s="594">
        <v>89.3</v>
      </c>
      <c r="BP6" s="594"/>
      <c r="BQ6" s="594"/>
      <c r="BR6" s="594"/>
      <c r="BS6" s="595">
        <v>444808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929815</v>
      </c>
      <c r="CS6" s="592"/>
      <c r="CT6" s="592"/>
      <c r="CU6" s="592"/>
      <c r="CV6" s="592"/>
      <c r="CW6" s="592"/>
      <c r="CX6" s="592"/>
      <c r="CY6" s="593"/>
      <c r="CZ6" s="594">
        <v>0.5</v>
      </c>
      <c r="DA6" s="594"/>
      <c r="DB6" s="594"/>
      <c r="DC6" s="594"/>
      <c r="DD6" s="600">
        <v>5897</v>
      </c>
      <c r="DE6" s="592"/>
      <c r="DF6" s="592"/>
      <c r="DG6" s="592"/>
      <c r="DH6" s="592"/>
      <c r="DI6" s="592"/>
      <c r="DJ6" s="592"/>
      <c r="DK6" s="592"/>
      <c r="DL6" s="592"/>
      <c r="DM6" s="592"/>
      <c r="DN6" s="592"/>
      <c r="DO6" s="592"/>
      <c r="DP6" s="593"/>
      <c r="DQ6" s="600">
        <v>929809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159325</v>
      </c>
      <c r="S7" s="592"/>
      <c r="T7" s="592"/>
      <c r="U7" s="592"/>
      <c r="V7" s="592"/>
      <c r="W7" s="592"/>
      <c r="X7" s="592"/>
      <c r="Y7" s="593"/>
      <c r="Z7" s="594">
        <v>0.1</v>
      </c>
      <c r="AA7" s="594"/>
      <c r="AB7" s="594"/>
      <c r="AC7" s="594"/>
      <c r="AD7" s="595">
        <v>159325</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39251050</v>
      </c>
      <c r="BH7" s="592"/>
      <c r="BI7" s="592"/>
      <c r="BJ7" s="592"/>
      <c r="BK7" s="592"/>
      <c r="BL7" s="592"/>
      <c r="BM7" s="592"/>
      <c r="BN7" s="593"/>
      <c r="BO7" s="594">
        <v>44.1</v>
      </c>
      <c r="BP7" s="594"/>
      <c r="BQ7" s="594"/>
      <c r="BR7" s="594"/>
      <c r="BS7" s="595">
        <v>444808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39930091</v>
      </c>
      <c r="CS7" s="592"/>
      <c r="CT7" s="592"/>
      <c r="CU7" s="592"/>
      <c r="CV7" s="592"/>
      <c r="CW7" s="592"/>
      <c r="CX7" s="592"/>
      <c r="CY7" s="593"/>
      <c r="CZ7" s="594">
        <v>19.600000000000001</v>
      </c>
      <c r="DA7" s="594"/>
      <c r="DB7" s="594"/>
      <c r="DC7" s="594"/>
      <c r="DD7" s="600">
        <v>206440</v>
      </c>
      <c r="DE7" s="592"/>
      <c r="DF7" s="592"/>
      <c r="DG7" s="592"/>
      <c r="DH7" s="592"/>
      <c r="DI7" s="592"/>
      <c r="DJ7" s="592"/>
      <c r="DK7" s="592"/>
      <c r="DL7" s="592"/>
      <c r="DM7" s="592"/>
      <c r="DN7" s="592"/>
      <c r="DO7" s="592"/>
      <c r="DP7" s="593"/>
      <c r="DQ7" s="600">
        <v>15171950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337207</v>
      </c>
      <c r="S8" s="592"/>
      <c r="T8" s="592"/>
      <c r="U8" s="592"/>
      <c r="V8" s="592"/>
      <c r="W8" s="592"/>
      <c r="X8" s="592"/>
      <c r="Y8" s="593"/>
      <c r="Z8" s="594">
        <v>0.2</v>
      </c>
      <c r="AA8" s="594"/>
      <c r="AB8" s="594"/>
      <c r="AC8" s="594"/>
      <c r="AD8" s="595">
        <v>337207</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837210</v>
      </c>
      <c r="BH8" s="592"/>
      <c r="BI8" s="592"/>
      <c r="BJ8" s="592"/>
      <c r="BK8" s="592"/>
      <c r="BL8" s="592"/>
      <c r="BM8" s="592"/>
      <c r="BN8" s="593"/>
      <c r="BO8" s="594">
        <v>0.9</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71990551</v>
      </c>
      <c r="CS8" s="592"/>
      <c r="CT8" s="592"/>
      <c r="CU8" s="592"/>
      <c r="CV8" s="592"/>
      <c r="CW8" s="592"/>
      <c r="CX8" s="592"/>
      <c r="CY8" s="593"/>
      <c r="CZ8" s="594">
        <v>35.4</v>
      </c>
      <c r="DA8" s="594"/>
      <c r="DB8" s="594"/>
      <c r="DC8" s="594"/>
      <c r="DD8" s="600">
        <v>788063</v>
      </c>
      <c r="DE8" s="592"/>
      <c r="DF8" s="592"/>
      <c r="DG8" s="592"/>
      <c r="DH8" s="592"/>
      <c r="DI8" s="592"/>
      <c r="DJ8" s="592"/>
      <c r="DK8" s="592"/>
      <c r="DL8" s="592"/>
      <c r="DM8" s="592"/>
      <c r="DN8" s="592"/>
      <c r="DO8" s="592"/>
      <c r="DP8" s="593"/>
      <c r="DQ8" s="600">
        <v>35579736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553733</v>
      </c>
      <c r="S9" s="592"/>
      <c r="T9" s="592"/>
      <c r="U9" s="592"/>
      <c r="V9" s="592"/>
      <c r="W9" s="592"/>
      <c r="X9" s="592"/>
      <c r="Y9" s="593"/>
      <c r="Z9" s="594">
        <v>0.3</v>
      </c>
      <c r="AA9" s="594"/>
      <c r="AB9" s="594"/>
      <c r="AC9" s="594"/>
      <c r="AD9" s="595">
        <v>553733</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33880763</v>
      </c>
      <c r="BH9" s="592"/>
      <c r="BI9" s="592"/>
      <c r="BJ9" s="592"/>
      <c r="BK9" s="592"/>
      <c r="BL9" s="592"/>
      <c r="BM9" s="592"/>
      <c r="BN9" s="593"/>
      <c r="BO9" s="594">
        <v>38</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13896341</v>
      </c>
      <c r="CS9" s="592"/>
      <c r="CT9" s="592"/>
      <c r="CU9" s="592"/>
      <c r="CV9" s="592"/>
      <c r="CW9" s="592"/>
      <c r="CX9" s="592"/>
      <c r="CY9" s="593"/>
      <c r="CZ9" s="594">
        <v>6.8</v>
      </c>
      <c r="DA9" s="594"/>
      <c r="DB9" s="594"/>
      <c r="DC9" s="594"/>
      <c r="DD9" s="600">
        <v>572890</v>
      </c>
      <c r="DE9" s="592"/>
      <c r="DF9" s="592"/>
      <c r="DG9" s="592"/>
      <c r="DH9" s="592"/>
      <c r="DI9" s="592"/>
      <c r="DJ9" s="592"/>
      <c r="DK9" s="592"/>
      <c r="DL9" s="592"/>
      <c r="DM9" s="592"/>
      <c r="DN9" s="592"/>
      <c r="DO9" s="592"/>
      <c r="DP9" s="593"/>
      <c r="DQ9" s="600">
        <v>11763584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4431779</v>
      </c>
      <c r="S10" s="592"/>
      <c r="T10" s="592"/>
      <c r="U10" s="592"/>
      <c r="V10" s="592"/>
      <c r="W10" s="592"/>
      <c r="X10" s="592"/>
      <c r="Y10" s="593"/>
      <c r="Z10" s="594">
        <v>2</v>
      </c>
      <c r="AA10" s="594"/>
      <c r="AB10" s="594"/>
      <c r="AC10" s="594"/>
      <c r="AD10" s="595">
        <v>4431779</v>
      </c>
      <c r="AE10" s="595"/>
      <c r="AF10" s="595"/>
      <c r="AG10" s="595"/>
      <c r="AH10" s="595"/>
      <c r="AI10" s="595"/>
      <c r="AJ10" s="595"/>
      <c r="AK10" s="595"/>
      <c r="AL10" s="596">
        <v>4.7</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1459349</v>
      </c>
      <c r="BH10" s="592"/>
      <c r="BI10" s="592"/>
      <c r="BJ10" s="592"/>
      <c r="BK10" s="592"/>
      <c r="BL10" s="592"/>
      <c r="BM10" s="592"/>
      <c r="BN10" s="593"/>
      <c r="BO10" s="594">
        <v>1.6</v>
      </c>
      <c r="BP10" s="594"/>
      <c r="BQ10" s="594"/>
      <c r="BR10" s="594"/>
      <c r="BS10" s="600" t="s">
        <v>112</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452486</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342616</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9374</v>
      </c>
      <c r="S11" s="592"/>
      <c r="T11" s="592"/>
      <c r="U11" s="592"/>
      <c r="V11" s="592"/>
      <c r="W11" s="592"/>
      <c r="X11" s="592"/>
      <c r="Y11" s="593"/>
      <c r="Z11" s="594">
        <v>0</v>
      </c>
      <c r="AA11" s="594"/>
      <c r="AB11" s="594"/>
      <c r="AC11" s="594"/>
      <c r="AD11" s="595">
        <v>9374</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3073728</v>
      </c>
      <c r="BH11" s="592"/>
      <c r="BI11" s="592"/>
      <c r="BJ11" s="592"/>
      <c r="BK11" s="592"/>
      <c r="BL11" s="592"/>
      <c r="BM11" s="592"/>
      <c r="BN11" s="593"/>
      <c r="BO11" s="594">
        <v>3.5</v>
      </c>
      <c r="BP11" s="594"/>
      <c r="BQ11" s="594"/>
      <c r="BR11" s="594"/>
      <c r="BS11" s="600">
        <v>444808</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768020</v>
      </c>
      <c r="CS11" s="592"/>
      <c r="CT11" s="592"/>
      <c r="CU11" s="592"/>
      <c r="CV11" s="592"/>
      <c r="CW11" s="592"/>
      <c r="CX11" s="592"/>
      <c r="CY11" s="593"/>
      <c r="CZ11" s="594">
        <v>0.4</v>
      </c>
      <c r="DA11" s="594"/>
      <c r="DB11" s="594"/>
      <c r="DC11" s="594"/>
      <c r="DD11" s="600">
        <v>70681</v>
      </c>
      <c r="DE11" s="592"/>
      <c r="DF11" s="592"/>
      <c r="DG11" s="592"/>
      <c r="DH11" s="592"/>
      <c r="DI11" s="592"/>
      <c r="DJ11" s="592"/>
      <c r="DK11" s="592"/>
      <c r="DL11" s="592"/>
      <c r="DM11" s="592"/>
      <c r="DN11" s="592"/>
      <c r="DO11" s="592"/>
      <c r="DP11" s="593"/>
      <c r="DQ11" s="600">
        <v>693462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35547403</v>
      </c>
      <c r="BH12" s="592"/>
      <c r="BI12" s="592"/>
      <c r="BJ12" s="592"/>
      <c r="BK12" s="592"/>
      <c r="BL12" s="592"/>
      <c r="BM12" s="592"/>
      <c r="BN12" s="593"/>
      <c r="BO12" s="594">
        <v>39.9</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699907</v>
      </c>
      <c r="CS12" s="592"/>
      <c r="CT12" s="592"/>
      <c r="CU12" s="592"/>
      <c r="CV12" s="592"/>
      <c r="CW12" s="592"/>
      <c r="CX12" s="592"/>
      <c r="CY12" s="593"/>
      <c r="CZ12" s="594">
        <v>0.3</v>
      </c>
      <c r="DA12" s="594"/>
      <c r="DB12" s="594"/>
      <c r="DC12" s="594"/>
      <c r="DD12" s="600">
        <v>10583</v>
      </c>
      <c r="DE12" s="592"/>
      <c r="DF12" s="592"/>
      <c r="DG12" s="592"/>
      <c r="DH12" s="592"/>
      <c r="DI12" s="592"/>
      <c r="DJ12" s="592"/>
      <c r="DK12" s="592"/>
      <c r="DL12" s="592"/>
      <c r="DM12" s="592"/>
      <c r="DN12" s="592"/>
      <c r="DO12" s="592"/>
      <c r="DP12" s="593"/>
      <c r="DQ12" s="600">
        <v>679782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375802</v>
      </c>
      <c r="S13" s="592"/>
      <c r="T13" s="592"/>
      <c r="U13" s="592"/>
      <c r="V13" s="592"/>
      <c r="W13" s="592"/>
      <c r="X13" s="592"/>
      <c r="Y13" s="593"/>
      <c r="Z13" s="594">
        <v>0.2</v>
      </c>
      <c r="AA13" s="594"/>
      <c r="AB13" s="594"/>
      <c r="AC13" s="594"/>
      <c r="AD13" s="595">
        <v>375802</v>
      </c>
      <c r="AE13" s="595"/>
      <c r="AF13" s="595"/>
      <c r="AG13" s="595"/>
      <c r="AH13" s="595"/>
      <c r="AI13" s="595"/>
      <c r="AJ13" s="595"/>
      <c r="AK13" s="595"/>
      <c r="AL13" s="596">
        <v>0.4</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35481198</v>
      </c>
      <c r="BH13" s="592"/>
      <c r="BI13" s="592"/>
      <c r="BJ13" s="592"/>
      <c r="BK13" s="592"/>
      <c r="BL13" s="592"/>
      <c r="BM13" s="592"/>
      <c r="BN13" s="593"/>
      <c r="BO13" s="594">
        <v>39.799999999999997</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29040105</v>
      </c>
      <c r="CS13" s="592"/>
      <c r="CT13" s="592"/>
      <c r="CU13" s="592"/>
      <c r="CV13" s="592"/>
      <c r="CW13" s="592"/>
      <c r="CX13" s="592"/>
      <c r="CY13" s="593"/>
      <c r="CZ13" s="594">
        <v>14.3</v>
      </c>
      <c r="DA13" s="594"/>
      <c r="DB13" s="594"/>
      <c r="DC13" s="594"/>
      <c r="DD13" s="600">
        <v>16233901</v>
      </c>
      <c r="DE13" s="592"/>
      <c r="DF13" s="592"/>
      <c r="DG13" s="592"/>
      <c r="DH13" s="592"/>
      <c r="DI13" s="592"/>
      <c r="DJ13" s="592"/>
      <c r="DK13" s="592"/>
      <c r="DL13" s="592"/>
      <c r="DM13" s="592"/>
      <c r="DN13" s="592"/>
      <c r="DO13" s="592"/>
      <c r="DP13" s="593"/>
      <c r="DQ13" s="600">
        <v>17604692</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402474</v>
      </c>
      <c r="BH14" s="592"/>
      <c r="BI14" s="592"/>
      <c r="BJ14" s="592"/>
      <c r="BK14" s="592"/>
      <c r="BL14" s="592"/>
      <c r="BM14" s="592"/>
      <c r="BN14" s="593"/>
      <c r="BO14" s="594">
        <v>0.5</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5926295</v>
      </c>
      <c r="CS14" s="592"/>
      <c r="CT14" s="592"/>
      <c r="CU14" s="592"/>
      <c r="CV14" s="592"/>
      <c r="CW14" s="592"/>
      <c r="CX14" s="592"/>
      <c r="CY14" s="593"/>
      <c r="CZ14" s="594">
        <v>2.9</v>
      </c>
      <c r="DA14" s="594"/>
      <c r="DB14" s="594"/>
      <c r="DC14" s="594"/>
      <c r="DD14" s="600">
        <v>811170</v>
      </c>
      <c r="DE14" s="592"/>
      <c r="DF14" s="592"/>
      <c r="DG14" s="592"/>
      <c r="DH14" s="592"/>
      <c r="DI14" s="592"/>
      <c r="DJ14" s="592"/>
      <c r="DK14" s="592"/>
      <c r="DL14" s="592"/>
      <c r="DM14" s="592"/>
      <c r="DN14" s="592"/>
      <c r="DO14" s="592"/>
      <c r="DP14" s="593"/>
      <c r="DQ14" s="600">
        <v>5159318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535938</v>
      </c>
      <c r="S15" s="592"/>
      <c r="T15" s="592"/>
      <c r="U15" s="592"/>
      <c r="V15" s="592"/>
      <c r="W15" s="592"/>
      <c r="X15" s="592"/>
      <c r="Y15" s="593"/>
      <c r="Z15" s="594">
        <v>0.2</v>
      </c>
      <c r="AA15" s="594"/>
      <c r="AB15" s="594"/>
      <c r="AC15" s="594"/>
      <c r="AD15" s="595">
        <v>535938</v>
      </c>
      <c r="AE15" s="595"/>
      <c r="AF15" s="595"/>
      <c r="AG15" s="595"/>
      <c r="AH15" s="595"/>
      <c r="AI15" s="595"/>
      <c r="AJ15" s="595"/>
      <c r="AK15" s="595"/>
      <c r="AL15" s="596">
        <v>0.6</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4395390</v>
      </c>
      <c r="BH15" s="592"/>
      <c r="BI15" s="592"/>
      <c r="BJ15" s="592"/>
      <c r="BK15" s="592"/>
      <c r="BL15" s="592"/>
      <c r="BM15" s="592"/>
      <c r="BN15" s="593"/>
      <c r="BO15" s="594">
        <v>4.9000000000000004</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23968811</v>
      </c>
      <c r="CS15" s="592"/>
      <c r="CT15" s="592"/>
      <c r="CU15" s="592"/>
      <c r="CV15" s="592"/>
      <c r="CW15" s="592"/>
      <c r="CX15" s="592"/>
      <c r="CY15" s="593"/>
      <c r="CZ15" s="594">
        <v>11.8</v>
      </c>
      <c r="DA15" s="594"/>
      <c r="DB15" s="594"/>
      <c r="DC15" s="594"/>
      <c r="DD15" s="600">
        <v>5755086</v>
      </c>
      <c r="DE15" s="592"/>
      <c r="DF15" s="592"/>
      <c r="DG15" s="592"/>
      <c r="DH15" s="592"/>
      <c r="DI15" s="592"/>
      <c r="DJ15" s="592"/>
      <c r="DK15" s="592"/>
      <c r="DL15" s="592"/>
      <c r="DM15" s="592"/>
      <c r="DN15" s="592"/>
      <c r="DO15" s="592"/>
      <c r="DP15" s="593"/>
      <c r="DQ15" s="600">
        <v>16345019</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6226844</v>
      </c>
      <c r="S16" s="592"/>
      <c r="T16" s="592"/>
      <c r="U16" s="592"/>
      <c r="V16" s="592"/>
      <c r="W16" s="592"/>
      <c r="X16" s="592"/>
      <c r="Y16" s="593"/>
      <c r="Z16" s="594">
        <v>2.8</v>
      </c>
      <c r="AA16" s="594"/>
      <c r="AB16" s="594"/>
      <c r="AC16" s="594"/>
      <c r="AD16" s="595">
        <v>5332570</v>
      </c>
      <c r="AE16" s="595"/>
      <c r="AF16" s="595"/>
      <c r="AG16" s="595"/>
      <c r="AH16" s="595"/>
      <c r="AI16" s="595"/>
      <c r="AJ16" s="595"/>
      <c r="AK16" s="595"/>
      <c r="AL16" s="596">
        <v>5.7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5332570</v>
      </c>
      <c r="S17" s="592"/>
      <c r="T17" s="592"/>
      <c r="U17" s="592"/>
      <c r="V17" s="592"/>
      <c r="W17" s="592"/>
      <c r="X17" s="592"/>
      <c r="Y17" s="593"/>
      <c r="Z17" s="594">
        <v>2.4</v>
      </c>
      <c r="AA17" s="594"/>
      <c r="AB17" s="594"/>
      <c r="AC17" s="594"/>
      <c r="AD17" s="595">
        <v>5332570</v>
      </c>
      <c r="AE17" s="595"/>
      <c r="AF17" s="595"/>
      <c r="AG17" s="595"/>
      <c r="AH17" s="595"/>
      <c r="AI17" s="595"/>
      <c r="AJ17" s="595"/>
      <c r="AK17" s="595"/>
      <c r="AL17" s="596">
        <v>5.7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15873620</v>
      </c>
      <c r="CS17" s="592"/>
      <c r="CT17" s="592"/>
      <c r="CU17" s="592"/>
      <c r="CV17" s="592"/>
      <c r="CW17" s="592"/>
      <c r="CX17" s="592"/>
      <c r="CY17" s="593"/>
      <c r="CZ17" s="594">
        <v>7.8</v>
      </c>
      <c r="DA17" s="594"/>
      <c r="DB17" s="594"/>
      <c r="DC17" s="594"/>
      <c r="DD17" s="600" t="s">
        <v>112</v>
      </c>
      <c r="DE17" s="592"/>
      <c r="DF17" s="592"/>
      <c r="DG17" s="592"/>
      <c r="DH17" s="592"/>
      <c r="DI17" s="592"/>
      <c r="DJ17" s="592"/>
      <c r="DK17" s="592"/>
      <c r="DL17" s="592"/>
      <c r="DM17" s="592"/>
      <c r="DN17" s="592"/>
      <c r="DO17" s="592"/>
      <c r="DP17" s="593"/>
      <c r="DQ17" s="600">
        <v>15361247</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893543</v>
      </c>
      <c r="S18" s="592"/>
      <c r="T18" s="592"/>
      <c r="U18" s="592"/>
      <c r="V18" s="592"/>
      <c r="W18" s="592"/>
      <c r="X18" s="592"/>
      <c r="Y18" s="593"/>
      <c r="Z18" s="594">
        <v>0.4</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731</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9489162</v>
      </c>
      <c r="BH19" s="592"/>
      <c r="BI19" s="592"/>
      <c r="BJ19" s="592"/>
      <c r="BK19" s="592"/>
      <c r="BL19" s="592"/>
      <c r="BM19" s="592"/>
      <c r="BN19" s="593"/>
      <c r="BO19" s="594">
        <v>10.7</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102663213</v>
      </c>
      <c r="S20" s="592"/>
      <c r="T20" s="592"/>
      <c r="U20" s="592"/>
      <c r="V20" s="592"/>
      <c r="W20" s="592"/>
      <c r="X20" s="592"/>
      <c r="Y20" s="593"/>
      <c r="Z20" s="594">
        <v>46.8</v>
      </c>
      <c r="AA20" s="594"/>
      <c r="AB20" s="594"/>
      <c r="AC20" s="594"/>
      <c r="AD20" s="595">
        <v>93414765</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9489162</v>
      </c>
      <c r="BH20" s="592"/>
      <c r="BI20" s="592"/>
      <c r="BJ20" s="592"/>
      <c r="BK20" s="592"/>
      <c r="BL20" s="592"/>
      <c r="BM20" s="592"/>
      <c r="BN20" s="593"/>
      <c r="BO20" s="594">
        <v>10.7</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203476042</v>
      </c>
      <c r="CS20" s="592"/>
      <c r="CT20" s="592"/>
      <c r="CU20" s="592"/>
      <c r="CV20" s="592"/>
      <c r="CW20" s="592"/>
      <c r="CX20" s="592"/>
      <c r="CY20" s="593"/>
      <c r="CZ20" s="594">
        <v>100</v>
      </c>
      <c r="DA20" s="594"/>
      <c r="DB20" s="594"/>
      <c r="DC20" s="594"/>
      <c r="DD20" s="600">
        <v>24454711</v>
      </c>
      <c r="DE20" s="592"/>
      <c r="DF20" s="592"/>
      <c r="DG20" s="592"/>
      <c r="DH20" s="592"/>
      <c r="DI20" s="592"/>
      <c r="DJ20" s="592"/>
      <c r="DK20" s="592"/>
      <c r="DL20" s="592"/>
      <c r="DM20" s="592"/>
      <c r="DN20" s="592"/>
      <c r="DO20" s="592"/>
      <c r="DP20" s="593"/>
      <c r="DQ20" s="600">
        <v>119631215</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77337</v>
      </c>
      <c r="S21" s="592"/>
      <c r="T21" s="592"/>
      <c r="U21" s="592"/>
      <c r="V21" s="592"/>
      <c r="W21" s="592"/>
      <c r="X21" s="592"/>
      <c r="Y21" s="593"/>
      <c r="Z21" s="594">
        <v>0</v>
      </c>
      <c r="AA21" s="594"/>
      <c r="AB21" s="594"/>
      <c r="AC21" s="594"/>
      <c r="AD21" s="595">
        <v>77337</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877237</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v>1134988</v>
      </c>
      <c r="BH22" s="592"/>
      <c r="BI22" s="592"/>
      <c r="BJ22" s="592"/>
      <c r="BK22" s="592"/>
      <c r="BL22" s="592"/>
      <c r="BM22" s="592"/>
      <c r="BN22" s="593"/>
      <c r="BO22" s="594">
        <v>1.3</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3792789</v>
      </c>
      <c r="S23" s="592"/>
      <c r="T23" s="592"/>
      <c r="U23" s="592"/>
      <c r="V23" s="592"/>
      <c r="W23" s="592"/>
      <c r="X23" s="592"/>
      <c r="Y23" s="593"/>
      <c r="Z23" s="594">
        <v>1.7</v>
      </c>
      <c r="AA23" s="594"/>
      <c r="AB23" s="594"/>
      <c r="AC23" s="594"/>
      <c r="AD23" s="595">
        <v>52044</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8354174</v>
      </c>
      <c r="BH23" s="592"/>
      <c r="BI23" s="592"/>
      <c r="BJ23" s="592"/>
      <c r="BK23" s="592"/>
      <c r="BL23" s="592"/>
      <c r="BM23" s="592"/>
      <c r="BN23" s="593"/>
      <c r="BO23" s="594">
        <v>9.4</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1088515</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90498279</v>
      </c>
      <c r="CS24" s="581"/>
      <c r="CT24" s="581"/>
      <c r="CU24" s="581"/>
      <c r="CV24" s="581"/>
      <c r="CW24" s="581"/>
      <c r="CX24" s="581"/>
      <c r="CY24" s="582"/>
      <c r="CZ24" s="618">
        <v>44.5</v>
      </c>
      <c r="DA24" s="619"/>
      <c r="DB24" s="619"/>
      <c r="DC24" s="620"/>
      <c r="DD24" s="617">
        <v>53613481</v>
      </c>
      <c r="DE24" s="581"/>
      <c r="DF24" s="581"/>
      <c r="DG24" s="581"/>
      <c r="DH24" s="581"/>
      <c r="DI24" s="581"/>
      <c r="DJ24" s="581"/>
      <c r="DK24" s="582"/>
      <c r="DL24" s="617">
        <v>53046094</v>
      </c>
      <c r="DM24" s="581"/>
      <c r="DN24" s="581"/>
      <c r="DO24" s="581"/>
      <c r="DP24" s="581"/>
      <c r="DQ24" s="581"/>
      <c r="DR24" s="581"/>
      <c r="DS24" s="581"/>
      <c r="DT24" s="581"/>
      <c r="DU24" s="581"/>
      <c r="DV24" s="582"/>
      <c r="DW24" s="585">
        <v>52.6</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35384188</v>
      </c>
      <c r="S25" s="592"/>
      <c r="T25" s="592"/>
      <c r="U25" s="592"/>
      <c r="V25" s="592"/>
      <c r="W25" s="592"/>
      <c r="X25" s="592"/>
      <c r="Y25" s="593"/>
      <c r="Z25" s="594">
        <v>16.100000000000001</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27315682</v>
      </c>
      <c r="CS25" s="623"/>
      <c r="CT25" s="623"/>
      <c r="CU25" s="623"/>
      <c r="CV25" s="623"/>
      <c r="CW25" s="623"/>
      <c r="CX25" s="623"/>
      <c r="CY25" s="624"/>
      <c r="CZ25" s="625">
        <v>13.4</v>
      </c>
      <c r="DA25" s="626"/>
      <c r="DB25" s="626"/>
      <c r="DC25" s="627"/>
      <c r="DD25" s="600">
        <v>23608490</v>
      </c>
      <c r="DE25" s="623"/>
      <c r="DF25" s="623"/>
      <c r="DG25" s="623"/>
      <c r="DH25" s="623"/>
      <c r="DI25" s="623"/>
      <c r="DJ25" s="623"/>
      <c r="DK25" s="624"/>
      <c r="DL25" s="600">
        <v>23043059</v>
      </c>
      <c r="DM25" s="623"/>
      <c r="DN25" s="623"/>
      <c r="DO25" s="623"/>
      <c r="DP25" s="623"/>
      <c r="DQ25" s="623"/>
      <c r="DR25" s="623"/>
      <c r="DS25" s="623"/>
      <c r="DT25" s="623"/>
      <c r="DU25" s="623"/>
      <c r="DV25" s="624"/>
      <c r="DW25" s="596">
        <v>22.8</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19388424</v>
      </c>
      <c r="CS26" s="592"/>
      <c r="CT26" s="592"/>
      <c r="CU26" s="592"/>
      <c r="CV26" s="592"/>
      <c r="CW26" s="592"/>
      <c r="CX26" s="592"/>
      <c r="CY26" s="593"/>
      <c r="CZ26" s="625">
        <v>9.5</v>
      </c>
      <c r="DA26" s="626"/>
      <c r="DB26" s="626"/>
      <c r="DC26" s="627"/>
      <c r="DD26" s="600">
        <v>15722607</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8848191</v>
      </c>
      <c r="S27" s="592"/>
      <c r="T27" s="592"/>
      <c r="U27" s="592"/>
      <c r="V27" s="592"/>
      <c r="W27" s="592"/>
      <c r="X27" s="592"/>
      <c r="Y27" s="593"/>
      <c r="Z27" s="594">
        <v>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89085479</v>
      </c>
      <c r="BH27" s="592"/>
      <c r="BI27" s="592"/>
      <c r="BJ27" s="592"/>
      <c r="BK27" s="592"/>
      <c r="BL27" s="592"/>
      <c r="BM27" s="592"/>
      <c r="BN27" s="593"/>
      <c r="BO27" s="594">
        <v>100</v>
      </c>
      <c r="BP27" s="594"/>
      <c r="BQ27" s="594"/>
      <c r="BR27" s="594"/>
      <c r="BS27" s="600">
        <v>444808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47308977</v>
      </c>
      <c r="CS27" s="623"/>
      <c r="CT27" s="623"/>
      <c r="CU27" s="623"/>
      <c r="CV27" s="623"/>
      <c r="CW27" s="623"/>
      <c r="CX27" s="623"/>
      <c r="CY27" s="624"/>
      <c r="CZ27" s="625">
        <v>23.3</v>
      </c>
      <c r="DA27" s="626"/>
      <c r="DB27" s="626"/>
      <c r="DC27" s="627"/>
      <c r="DD27" s="600">
        <v>14643744</v>
      </c>
      <c r="DE27" s="623"/>
      <c r="DF27" s="623"/>
      <c r="DG27" s="623"/>
      <c r="DH27" s="623"/>
      <c r="DI27" s="623"/>
      <c r="DJ27" s="623"/>
      <c r="DK27" s="624"/>
      <c r="DL27" s="600">
        <v>14641788</v>
      </c>
      <c r="DM27" s="623"/>
      <c r="DN27" s="623"/>
      <c r="DO27" s="623"/>
      <c r="DP27" s="623"/>
      <c r="DQ27" s="623"/>
      <c r="DR27" s="623"/>
      <c r="DS27" s="623"/>
      <c r="DT27" s="623"/>
      <c r="DU27" s="623"/>
      <c r="DV27" s="624"/>
      <c r="DW27" s="596">
        <v>14.5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903003</v>
      </c>
      <c r="S28" s="592"/>
      <c r="T28" s="592"/>
      <c r="U28" s="592"/>
      <c r="V28" s="592"/>
      <c r="W28" s="592"/>
      <c r="X28" s="592"/>
      <c r="Y28" s="593"/>
      <c r="Z28" s="594">
        <v>0.4</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15873620</v>
      </c>
      <c r="CS28" s="592"/>
      <c r="CT28" s="592"/>
      <c r="CU28" s="592"/>
      <c r="CV28" s="592"/>
      <c r="CW28" s="592"/>
      <c r="CX28" s="592"/>
      <c r="CY28" s="593"/>
      <c r="CZ28" s="625">
        <v>7.8</v>
      </c>
      <c r="DA28" s="626"/>
      <c r="DB28" s="626"/>
      <c r="DC28" s="627"/>
      <c r="DD28" s="600">
        <v>15361247</v>
      </c>
      <c r="DE28" s="592"/>
      <c r="DF28" s="592"/>
      <c r="DG28" s="592"/>
      <c r="DH28" s="592"/>
      <c r="DI28" s="592"/>
      <c r="DJ28" s="592"/>
      <c r="DK28" s="593"/>
      <c r="DL28" s="600">
        <v>15361247</v>
      </c>
      <c r="DM28" s="592"/>
      <c r="DN28" s="592"/>
      <c r="DO28" s="592"/>
      <c r="DP28" s="592"/>
      <c r="DQ28" s="592"/>
      <c r="DR28" s="592"/>
      <c r="DS28" s="592"/>
      <c r="DT28" s="592"/>
      <c r="DU28" s="592"/>
      <c r="DV28" s="593"/>
      <c r="DW28" s="596">
        <v>15.2</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15455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15873620</v>
      </c>
      <c r="CS29" s="623"/>
      <c r="CT29" s="623"/>
      <c r="CU29" s="623"/>
      <c r="CV29" s="623"/>
      <c r="CW29" s="623"/>
      <c r="CX29" s="623"/>
      <c r="CY29" s="624"/>
      <c r="CZ29" s="625">
        <v>7.8</v>
      </c>
      <c r="DA29" s="626"/>
      <c r="DB29" s="626"/>
      <c r="DC29" s="627"/>
      <c r="DD29" s="600">
        <v>15361247</v>
      </c>
      <c r="DE29" s="623"/>
      <c r="DF29" s="623"/>
      <c r="DG29" s="623"/>
      <c r="DH29" s="623"/>
      <c r="DI29" s="623"/>
      <c r="DJ29" s="623"/>
      <c r="DK29" s="624"/>
      <c r="DL29" s="600">
        <v>15361247</v>
      </c>
      <c r="DM29" s="623"/>
      <c r="DN29" s="623"/>
      <c r="DO29" s="623"/>
      <c r="DP29" s="623"/>
      <c r="DQ29" s="623"/>
      <c r="DR29" s="623"/>
      <c r="DS29" s="623"/>
      <c r="DT29" s="623"/>
      <c r="DU29" s="623"/>
      <c r="DV29" s="624"/>
      <c r="DW29" s="596">
        <v>15.2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112645</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97.3</v>
      </c>
      <c r="BH30" s="650"/>
      <c r="BI30" s="650"/>
      <c r="BJ30" s="650"/>
      <c r="BK30" s="650"/>
      <c r="BL30" s="650"/>
      <c r="BM30" s="586">
        <v>90.6</v>
      </c>
      <c r="BN30" s="650"/>
      <c r="BO30" s="650"/>
      <c r="BP30" s="650"/>
      <c r="BQ30" s="651"/>
      <c r="BR30" s="649">
        <v>97</v>
      </c>
      <c r="BS30" s="650"/>
      <c r="BT30" s="650"/>
      <c r="BU30" s="650"/>
      <c r="BV30" s="650"/>
      <c r="BW30" s="650"/>
      <c r="BX30" s="586">
        <v>89.7</v>
      </c>
      <c r="BY30" s="650"/>
      <c r="BZ30" s="650"/>
      <c r="CA30" s="650"/>
      <c r="CB30" s="651"/>
      <c r="CD30" s="654"/>
      <c r="CE30" s="655"/>
      <c r="CF30" s="605" t="s">
        <v>291</v>
      </c>
      <c r="CG30" s="606"/>
      <c r="CH30" s="606"/>
      <c r="CI30" s="606"/>
      <c r="CJ30" s="606"/>
      <c r="CK30" s="606"/>
      <c r="CL30" s="606"/>
      <c r="CM30" s="606"/>
      <c r="CN30" s="606"/>
      <c r="CO30" s="606"/>
      <c r="CP30" s="606"/>
      <c r="CQ30" s="607"/>
      <c r="CR30" s="591">
        <v>14101863</v>
      </c>
      <c r="CS30" s="592"/>
      <c r="CT30" s="592"/>
      <c r="CU30" s="592"/>
      <c r="CV30" s="592"/>
      <c r="CW30" s="592"/>
      <c r="CX30" s="592"/>
      <c r="CY30" s="593"/>
      <c r="CZ30" s="625">
        <v>6.9</v>
      </c>
      <c r="DA30" s="626"/>
      <c r="DB30" s="626"/>
      <c r="DC30" s="627"/>
      <c r="DD30" s="600">
        <v>13648162</v>
      </c>
      <c r="DE30" s="592"/>
      <c r="DF30" s="592"/>
      <c r="DG30" s="592"/>
      <c r="DH30" s="592"/>
      <c r="DI30" s="592"/>
      <c r="DJ30" s="592"/>
      <c r="DK30" s="593"/>
      <c r="DL30" s="600">
        <v>13648162</v>
      </c>
      <c r="DM30" s="592"/>
      <c r="DN30" s="592"/>
      <c r="DO30" s="592"/>
      <c r="DP30" s="592"/>
      <c r="DQ30" s="592"/>
      <c r="DR30" s="592"/>
      <c r="DS30" s="592"/>
      <c r="DT30" s="592"/>
      <c r="DU30" s="592"/>
      <c r="DV30" s="593"/>
      <c r="DW30" s="596">
        <v>13.5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19614533</v>
      </c>
      <c r="S31" s="592"/>
      <c r="T31" s="592"/>
      <c r="U31" s="592"/>
      <c r="V31" s="592"/>
      <c r="W31" s="592"/>
      <c r="X31" s="592"/>
      <c r="Y31" s="593"/>
      <c r="Z31" s="594">
        <v>8.9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96.5</v>
      </c>
      <c r="BH31" s="623"/>
      <c r="BI31" s="623"/>
      <c r="BJ31" s="623"/>
      <c r="BK31" s="623"/>
      <c r="BL31" s="623"/>
      <c r="BM31" s="597">
        <v>87.2</v>
      </c>
      <c r="BN31" s="647"/>
      <c r="BO31" s="647"/>
      <c r="BP31" s="647"/>
      <c r="BQ31" s="648"/>
      <c r="BR31" s="646">
        <v>96.2</v>
      </c>
      <c r="BS31" s="623"/>
      <c r="BT31" s="623"/>
      <c r="BU31" s="623"/>
      <c r="BV31" s="623"/>
      <c r="BW31" s="623"/>
      <c r="BX31" s="597">
        <v>86.3</v>
      </c>
      <c r="BY31" s="647"/>
      <c r="BZ31" s="647"/>
      <c r="CA31" s="647"/>
      <c r="CB31" s="648"/>
      <c r="CD31" s="654"/>
      <c r="CE31" s="655"/>
      <c r="CF31" s="605" t="s">
        <v>295</v>
      </c>
      <c r="CG31" s="606"/>
      <c r="CH31" s="606"/>
      <c r="CI31" s="606"/>
      <c r="CJ31" s="606"/>
      <c r="CK31" s="606"/>
      <c r="CL31" s="606"/>
      <c r="CM31" s="606"/>
      <c r="CN31" s="606"/>
      <c r="CO31" s="606"/>
      <c r="CP31" s="606"/>
      <c r="CQ31" s="607"/>
      <c r="CR31" s="591">
        <v>1771757</v>
      </c>
      <c r="CS31" s="623"/>
      <c r="CT31" s="623"/>
      <c r="CU31" s="623"/>
      <c r="CV31" s="623"/>
      <c r="CW31" s="623"/>
      <c r="CX31" s="623"/>
      <c r="CY31" s="624"/>
      <c r="CZ31" s="625">
        <v>0.9</v>
      </c>
      <c r="DA31" s="626"/>
      <c r="DB31" s="626"/>
      <c r="DC31" s="627"/>
      <c r="DD31" s="600">
        <v>1713085</v>
      </c>
      <c r="DE31" s="623"/>
      <c r="DF31" s="623"/>
      <c r="DG31" s="623"/>
      <c r="DH31" s="623"/>
      <c r="DI31" s="623"/>
      <c r="DJ31" s="623"/>
      <c r="DK31" s="624"/>
      <c r="DL31" s="600">
        <v>1713085</v>
      </c>
      <c r="DM31" s="623"/>
      <c r="DN31" s="623"/>
      <c r="DO31" s="623"/>
      <c r="DP31" s="623"/>
      <c r="DQ31" s="623"/>
      <c r="DR31" s="623"/>
      <c r="DS31" s="623"/>
      <c r="DT31" s="623"/>
      <c r="DU31" s="623"/>
      <c r="DV31" s="624"/>
      <c r="DW31" s="596">
        <v>1.7</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5401299</v>
      </c>
      <c r="S32" s="592"/>
      <c r="T32" s="592"/>
      <c r="U32" s="592"/>
      <c r="V32" s="592"/>
      <c r="W32" s="592"/>
      <c r="X32" s="592"/>
      <c r="Y32" s="593"/>
      <c r="Z32" s="594">
        <v>2.5</v>
      </c>
      <c r="AA32" s="594"/>
      <c r="AB32" s="594"/>
      <c r="AC32" s="594"/>
      <c r="AD32" s="595">
        <v>14711</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93</v>
      </c>
      <c r="BN32" s="659"/>
      <c r="BO32" s="659"/>
      <c r="BP32" s="659"/>
      <c r="BQ32" s="661"/>
      <c r="BR32" s="658">
        <v>97.4</v>
      </c>
      <c r="BS32" s="659"/>
      <c r="BT32" s="659"/>
      <c r="BU32" s="659"/>
      <c r="BV32" s="659"/>
      <c r="BW32" s="659"/>
      <c r="BX32" s="660">
        <v>92.2</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40461425</v>
      </c>
      <c r="S33" s="592"/>
      <c r="T33" s="592"/>
      <c r="U33" s="592"/>
      <c r="V33" s="592"/>
      <c r="W33" s="592"/>
      <c r="X33" s="592"/>
      <c r="Y33" s="593"/>
      <c r="Z33" s="594">
        <v>18.5</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88523052</v>
      </c>
      <c r="CS33" s="623"/>
      <c r="CT33" s="623"/>
      <c r="CU33" s="623"/>
      <c r="CV33" s="623"/>
      <c r="CW33" s="623"/>
      <c r="CX33" s="623"/>
      <c r="CY33" s="624"/>
      <c r="CZ33" s="625">
        <v>43.5</v>
      </c>
      <c r="DA33" s="626"/>
      <c r="DB33" s="626"/>
      <c r="DC33" s="627"/>
      <c r="DD33" s="600">
        <v>55309345</v>
      </c>
      <c r="DE33" s="623"/>
      <c r="DF33" s="623"/>
      <c r="DG33" s="623"/>
      <c r="DH33" s="623"/>
      <c r="DI33" s="623"/>
      <c r="DJ33" s="623"/>
      <c r="DK33" s="624"/>
      <c r="DL33" s="600">
        <v>40955210</v>
      </c>
      <c r="DM33" s="623"/>
      <c r="DN33" s="623"/>
      <c r="DO33" s="623"/>
      <c r="DP33" s="623"/>
      <c r="DQ33" s="623"/>
      <c r="DR33" s="623"/>
      <c r="DS33" s="623"/>
      <c r="DT33" s="623"/>
      <c r="DU33" s="623"/>
      <c r="DV33" s="624"/>
      <c r="DW33" s="596">
        <v>40.6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27094044</v>
      </c>
      <c r="CS34" s="592"/>
      <c r="CT34" s="592"/>
      <c r="CU34" s="592"/>
      <c r="CV34" s="592"/>
      <c r="CW34" s="592"/>
      <c r="CX34" s="592"/>
      <c r="CY34" s="593"/>
      <c r="CZ34" s="625">
        <v>13.3</v>
      </c>
      <c r="DA34" s="626"/>
      <c r="DB34" s="626"/>
      <c r="DC34" s="627"/>
      <c r="DD34" s="600">
        <v>22044308</v>
      </c>
      <c r="DE34" s="592"/>
      <c r="DF34" s="592"/>
      <c r="DG34" s="592"/>
      <c r="DH34" s="592"/>
      <c r="DI34" s="592"/>
      <c r="DJ34" s="592"/>
      <c r="DK34" s="593"/>
      <c r="DL34" s="600">
        <v>20188916</v>
      </c>
      <c r="DM34" s="592"/>
      <c r="DN34" s="592"/>
      <c r="DO34" s="592"/>
      <c r="DP34" s="592"/>
      <c r="DQ34" s="592"/>
      <c r="DR34" s="592"/>
      <c r="DS34" s="592"/>
      <c r="DT34" s="592"/>
      <c r="DU34" s="592"/>
      <c r="DV34" s="593"/>
      <c r="DW34" s="596">
        <v>20</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7336825</v>
      </c>
      <c r="S35" s="592"/>
      <c r="T35" s="592"/>
      <c r="U35" s="592"/>
      <c r="V35" s="592"/>
      <c r="W35" s="592"/>
      <c r="X35" s="592"/>
      <c r="Y35" s="593"/>
      <c r="Z35" s="594">
        <v>3.3</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20395992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t="s">
        <v>278</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2294466</v>
      </c>
      <c r="CS35" s="623"/>
      <c r="CT35" s="623"/>
      <c r="CU35" s="623"/>
      <c r="CV35" s="623"/>
      <c r="CW35" s="623"/>
      <c r="CX35" s="623"/>
      <c r="CY35" s="624"/>
      <c r="CZ35" s="625">
        <v>1.1000000000000001</v>
      </c>
      <c r="DA35" s="626"/>
      <c r="DB35" s="626"/>
      <c r="DC35" s="627"/>
      <c r="DD35" s="600">
        <v>1720903</v>
      </c>
      <c r="DE35" s="623"/>
      <c r="DF35" s="623"/>
      <c r="DG35" s="623"/>
      <c r="DH35" s="623"/>
      <c r="DI35" s="623"/>
      <c r="DJ35" s="623"/>
      <c r="DK35" s="624"/>
      <c r="DL35" s="600">
        <v>1714357</v>
      </c>
      <c r="DM35" s="623"/>
      <c r="DN35" s="623"/>
      <c r="DO35" s="623"/>
      <c r="DP35" s="623"/>
      <c r="DQ35" s="623"/>
      <c r="DR35" s="623"/>
      <c r="DS35" s="623"/>
      <c r="DT35" s="623"/>
      <c r="DU35" s="623"/>
      <c r="DV35" s="624"/>
      <c r="DW35" s="596">
        <v>1.7</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219239830</v>
      </c>
      <c r="S36" s="664"/>
      <c r="T36" s="664"/>
      <c r="U36" s="664"/>
      <c r="V36" s="664"/>
      <c r="W36" s="664"/>
      <c r="X36" s="664"/>
      <c r="Y36" s="665"/>
      <c r="Z36" s="666">
        <v>100</v>
      </c>
      <c r="AA36" s="666"/>
      <c r="AB36" s="666"/>
      <c r="AC36" s="666"/>
      <c r="AD36" s="667">
        <v>93558857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4307755</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-571224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31617198</v>
      </c>
      <c r="CS36" s="592"/>
      <c r="CT36" s="592"/>
      <c r="CU36" s="592"/>
      <c r="CV36" s="592"/>
      <c r="CW36" s="592"/>
      <c r="CX36" s="592"/>
      <c r="CY36" s="593"/>
      <c r="CZ36" s="625">
        <v>15.5</v>
      </c>
      <c r="DA36" s="626"/>
      <c r="DB36" s="626"/>
      <c r="DC36" s="627"/>
      <c r="DD36" s="600">
        <v>7691193</v>
      </c>
      <c r="DE36" s="592"/>
      <c r="DF36" s="592"/>
      <c r="DG36" s="592"/>
      <c r="DH36" s="592"/>
      <c r="DI36" s="592"/>
      <c r="DJ36" s="592"/>
      <c r="DK36" s="593"/>
      <c r="DL36" s="600">
        <v>5581998</v>
      </c>
      <c r="DM36" s="592"/>
      <c r="DN36" s="592"/>
      <c r="DO36" s="592"/>
      <c r="DP36" s="592"/>
      <c r="DQ36" s="592"/>
      <c r="DR36" s="592"/>
      <c r="DS36" s="592"/>
      <c r="DT36" s="592"/>
      <c r="DU36" s="592"/>
      <c r="DV36" s="593"/>
      <c r="DW36" s="596">
        <v>5.5</v>
      </c>
      <c r="DX36" s="621"/>
      <c r="DY36" s="621"/>
      <c r="DZ36" s="621"/>
      <c r="EA36" s="621"/>
      <c r="EB36" s="621"/>
      <c r="EC36" s="622"/>
    </row>
    <row r="37" spans="2:133" ht="11.25" customHeight="1">
      <c r="AQ37" s="670" t="s">
        <v>313</v>
      </c>
      <c r="AR37" s="671"/>
      <c r="AS37" s="671"/>
      <c r="AT37" s="671"/>
      <c r="AU37" s="671"/>
      <c r="AV37" s="671"/>
      <c r="AW37" s="671"/>
      <c r="AX37" s="671"/>
      <c r="AY37" s="672"/>
      <c r="AZ37" s="591">
        <v>1600000</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101111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8251</v>
      </c>
      <c r="CS37" s="623"/>
      <c r="CT37" s="623"/>
      <c r="CU37" s="623"/>
      <c r="CV37" s="623"/>
      <c r="CW37" s="623"/>
      <c r="CX37" s="623"/>
      <c r="CY37" s="624"/>
      <c r="CZ37" s="625">
        <v>0</v>
      </c>
      <c r="DA37" s="626"/>
      <c r="DB37" s="626"/>
      <c r="DC37" s="627"/>
      <c r="DD37" s="600">
        <v>8251</v>
      </c>
      <c r="DE37" s="623"/>
      <c r="DF37" s="623"/>
      <c r="DG37" s="623"/>
      <c r="DH37" s="623"/>
      <c r="DI37" s="623"/>
      <c r="DJ37" s="623"/>
      <c r="DK37" s="624"/>
      <c r="DL37" s="600">
        <v>8251</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316</v>
      </c>
      <c r="AR38" s="671"/>
      <c r="AS38" s="671"/>
      <c r="AT38" s="671"/>
      <c r="AU38" s="671"/>
      <c r="AV38" s="671"/>
      <c r="AW38" s="671"/>
      <c r="AX38" s="671"/>
      <c r="AY38" s="672"/>
      <c r="AZ38" s="591">
        <v>645212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173251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18690501</v>
      </c>
      <c r="CS38" s="592"/>
      <c r="CT38" s="592"/>
      <c r="CU38" s="592"/>
      <c r="CV38" s="592"/>
      <c r="CW38" s="592"/>
      <c r="CX38" s="592"/>
      <c r="CY38" s="593"/>
      <c r="CZ38" s="625">
        <v>9.1999999999999993</v>
      </c>
      <c r="DA38" s="626"/>
      <c r="DB38" s="626"/>
      <c r="DC38" s="627"/>
      <c r="DD38" s="600">
        <v>17148802</v>
      </c>
      <c r="DE38" s="592"/>
      <c r="DF38" s="592"/>
      <c r="DG38" s="592"/>
      <c r="DH38" s="592"/>
      <c r="DI38" s="592"/>
      <c r="DJ38" s="592"/>
      <c r="DK38" s="593"/>
      <c r="DL38" s="600">
        <v>13408424</v>
      </c>
      <c r="DM38" s="592"/>
      <c r="DN38" s="592"/>
      <c r="DO38" s="592"/>
      <c r="DP38" s="592"/>
      <c r="DQ38" s="592"/>
      <c r="DR38" s="592"/>
      <c r="DS38" s="592"/>
      <c r="DT38" s="592"/>
      <c r="DU38" s="592"/>
      <c r="DV38" s="593"/>
      <c r="DW38" s="596">
        <v>13.3</v>
      </c>
      <c r="DX38" s="621"/>
      <c r="DY38" s="621"/>
      <c r="DZ38" s="621"/>
      <c r="EA38" s="621"/>
      <c r="EB38" s="621"/>
      <c r="EC38" s="622"/>
    </row>
    <row r="39" spans="2:133" ht="11.25" customHeight="1">
      <c r="AQ39" s="670" t="s">
        <v>319</v>
      </c>
      <c r="AR39" s="671"/>
      <c r="AS39" s="671"/>
      <c r="AT39" s="671"/>
      <c r="AU39" s="671"/>
      <c r="AV39" s="671"/>
      <c r="AW39" s="671"/>
      <c r="AX39" s="671"/>
      <c r="AY39" s="672"/>
      <c r="AZ39" s="591">
        <v>144788</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6211789</v>
      </c>
      <c r="CS39" s="623"/>
      <c r="CT39" s="623"/>
      <c r="CU39" s="623"/>
      <c r="CV39" s="623"/>
      <c r="CW39" s="623"/>
      <c r="CX39" s="623"/>
      <c r="CY39" s="624"/>
      <c r="CZ39" s="625">
        <v>3.1</v>
      </c>
      <c r="DA39" s="626"/>
      <c r="DB39" s="626"/>
      <c r="DC39" s="627"/>
      <c r="DD39" s="600">
        <v>6095148</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5720889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82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2615054</v>
      </c>
      <c r="CS40" s="592"/>
      <c r="CT40" s="592"/>
      <c r="CU40" s="592"/>
      <c r="CV40" s="592"/>
      <c r="CW40" s="592"/>
      <c r="CX40" s="592"/>
      <c r="CY40" s="593"/>
      <c r="CZ40" s="625">
        <v>1.3</v>
      </c>
      <c r="DA40" s="626"/>
      <c r="DB40" s="626"/>
      <c r="DC40" s="627"/>
      <c r="DD40" s="600">
        <v>608991</v>
      </c>
      <c r="DE40" s="592"/>
      <c r="DF40" s="592"/>
      <c r="DG40" s="592"/>
      <c r="DH40" s="592"/>
      <c r="DI40" s="592"/>
      <c r="DJ40" s="592"/>
      <c r="DK40" s="593"/>
      <c r="DL40" s="600">
        <v>61515</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7977348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228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24454711</v>
      </c>
      <c r="CS42" s="592"/>
      <c r="CT42" s="592"/>
      <c r="CU42" s="592"/>
      <c r="CV42" s="592"/>
      <c r="CW42" s="592"/>
      <c r="CX42" s="592"/>
      <c r="CY42" s="593"/>
      <c r="CZ42" s="625">
        <v>12</v>
      </c>
      <c r="DA42" s="674"/>
      <c r="DB42" s="674"/>
      <c r="DC42" s="675"/>
      <c r="DD42" s="600">
        <v>10708389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235264</v>
      </c>
      <c r="CS43" s="623"/>
      <c r="CT43" s="623"/>
      <c r="CU43" s="623"/>
      <c r="CV43" s="623"/>
      <c r="CW43" s="623"/>
      <c r="CX43" s="623"/>
      <c r="CY43" s="624"/>
      <c r="CZ43" s="625">
        <v>0.1</v>
      </c>
      <c r="DA43" s="626"/>
      <c r="DB43" s="626"/>
      <c r="DC43" s="627"/>
      <c r="DD43" s="600">
        <v>235264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24454711</v>
      </c>
      <c r="CS44" s="592"/>
      <c r="CT44" s="592"/>
      <c r="CU44" s="592"/>
      <c r="CV44" s="592"/>
      <c r="CW44" s="592"/>
      <c r="CX44" s="592"/>
      <c r="CY44" s="593"/>
      <c r="CZ44" s="625">
        <v>12</v>
      </c>
      <c r="DA44" s="674"/>
      <c r="DB44" s="674"/>
      <c r="DC44" s="675"/>
      <c r="DD44" s="600">
        <v>10708389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10764675</v>
      </c>
      <c r="CS45" s="623"/>
      <c r="CT45" s="623"/>
      <c r="CU45" s="623"/>
      <c r="CV45" s="623"/>
      <c r="CW45" s="623"/>
      <c r="CX45" s="623"/>
      <c r="CY45" s="624"/>
      <c r="CZ45" s="625">
        <v>5.3</v>
      </c>
      <c r="DA45" s="626"/>
      <c r="DB45" s="626"/>
      <c r="DC45" s="627"/>
      <c r="DD45" s="600">
        <v>1922160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13653518</v>
      </c>
      <c r="CS46" s="592"/>
      <c r="CT46" s="592"/>
      <c r="CU46" s="592"/>
      <c r="CV46" s="592"/>
      <c r="CW46" s="592"/>
      <c r="CX46" s="592"/>
      <c r="CY46" s="593"/>
      <c r="CZ46" s="625">
        <v>6.7</v>
      </c>
      <c r="DA46" s="674"/>
      <c r="DB46" s="674"/>
      <c r="DC46" s="675"/>
      <c r="DD46" s="600">
        <v>8782511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340</v>
      </c>
      <c r="CS47" s="623"/>
      <c r="CT47" s="623"/>
      <c r="CU47" s="623"/>
      <c r="CV47" s="623"/>
      <c r="CW47" s="623"/>
      <c r="CX47" s="623"/>
      <c r="CY47" s="624"/>
      <c r="CZ47" s="625" t="s">
        <v>340</v>
      </c>
      <c r="DA47" s="626"/>
      <c r="DB47" s="626"/>
      <c r="DC47" s="627"/>
      <c r="DD47" s="600" t="s">
        <v>340</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203476042</v>
      </c>
      <c r="CS49" s="659"/>
      <c r="CT49" s="659"/>
      <c r="CU49" s="659"/>
      <c r="CV49" s="659"/>
      <c r="CW49" s="659"/>
      <c r="CX49" s="659"/>
      <c r="CY49" s="686"/>
      <c r="CZ49" s="687">
        <v>100</v>
      </c>
      <c r="DA49" s="688"/>
      <c r="DB49" s="688"/>
      <c r="DC49" s="689"/>
      <c r="DD49" s="690">
        <v>119631215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V5" sqref="BV5:CC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216574</v>
      </c>
      <c r="R7" s="721"/>
      <c r="S7" s="721"/>
      <c r="T7" s="721"/>
      <c r="U7" s="721"/>
      <c r="V7" s="721">
        <v>200854</v>
      </c>
      <c r="W7" s="721"/>
      <c r="X7" s="721"/>
      <c r="Y7" s="721"/>
      <c r="Z7" s="721"/>
      <c r="AA7" s="721">
        <v>15719</v>
      </c>
      <c r="AB7" s="721"/>
      <c r="AC7" s="721"/>
      <c r="AD7" s="721"/>
      <c r="AE7" s="722"/>
      <c r="AF7" s="723">
        <v>15106</v>
      </c>
      <c r="AG7" s="724"/>
      <c r="AH7" s="724"/>
      <c r="AI7" s="724"/>
      <c r="AJ7" s="725"/>
      <c r="AK7" s="763">
        <v>10</v>
      </c>
      <c r="AL7" s="764"/>
      <c r="AM7" s="764"/>
      <c r="AN7" s="764"/>
      <c r="AO7" s="764"/>
      <c r="AP7" s="764">
        <v>145690</v>
      </c>
      <c r="AQ7" s="764"/>
      <c r="AR7" s="764"/>
      <c r="AS7" s="764"/>
      <c r="AT7" s="764"/>
      <c r="AU7" s="765"/>
      <c r="AV7" s="765"/>
      <c r="AW7" s="765"/>
      <c r="AX7" s="765"/>
      <c r="AY7" s="766"/>
      <c r="AZ7" s="203"/>
      <c r="BA7" s="203"/>
      <c r="BB7" s="203"/>
      <c r="BC7" s="203"/>
      <c r="BD7" s="203"/>
      <c r="BE7" s="204"/>
      <c r="BF7" s="204"/>
      <c r="BG7" s="204"/>
      <c r="BH7" s="204"/>
      <c r="BI7" s="204"/>
      <c r="BJ7" s="204"/>
      <c r="BK7" s="204"/>
      <c r="BL7" s="204"/>
      <c r="BM7" s="204"/>
      <c r="BN7" s="204"/>
      <c r="BO7" s="204"/>
      <c r="BP7" s="204"/>
      <c r="BQ7" s="210">
        <v>1</v>
      </c>
      <c r="BR7" s="211" t="s">
        <v>551</v>
      </c>
      <c r="BS7" s="767" t="s">
        <v>552</v>
      </c>
      <c r="BT7" s="768"/>
      <c r="BU7" s="768"/>
      <c r="BV7" s="768"/>
      <c r="BW7" s="768"/>
      <c r="BX7" s="768"/>
      <c r="BY7" s="768"/>
      <c r="BZ7" s="768"/>
      <c r="CA7" s="768"/>
      <c r="CB7" s="768"/>
      <c r="CC7" s="768"/>
      <c r="CD7" s="768"/>
      <c r="CE7" s="768"/>
      <c r="CF7" s="768"/>
      <c r="CG7" s="769"/>
      <c r="CH7" s="757">
        <v>-2867</v>
      </c>
      <c r="CI7" s="758"/>
      <c r="CJ7" s="758"/>
      <c r="CK7" s="758"/>
      <c r="CL7" s="759"/>
      <c r="CM7" s="757">
        <v>-2914</v>
      </c>
      <c r="CN7" s="758"/>
      <c r="CO7" s="758"/>
      <c r="CP7" s="758"/>
      <c r="CQ7" s="759"/>
      <c r="CR7" s="757">
        <v>17963</v>
      </c>
      <c r="CS7" s="758"/>
      <c r="CT7" s="758"/>
      <c r="CU7" s="758"/>
      <c r="CV7" s="759"/>
      <c r="CW7" s="757" t="s">
        <v>543</v>
      </c>
      <c r="CX7" s="758"/>
      <c r="CY7" s="758"/>
      <c r="CZ7" s="758"/>
      <c r="DA7" s="759"/>
      <c r="DB7" s="757">
        <v>6499</v>
      </c>
      <c r="DC7" s="758"/>
      <c r="DD7" s="758"/>
      <c r="DE7" s="758"/>
      <c r="DF7" s="759"/>
      <c r="DG7" s="757" t="s">
        <v>543</v>
      </c>
      <c r="DH7" s="758"/>
      <c r="DI7" s="758"/>
      <c r="DJ7" s="758"/>
      <c r="DK7" s="759"/>
      <c r="DL7" s="760">
        <v>6024</v>
      </c>
      <c r="DM7" s="761"/>
      <c r="DN7" s="761"/>
      <c r="DO7" s="761"/>
      <c r="DP7" s="762"/>
      <c r="DQ7" s="760">
        <v>5421</v>
      </c>
      <c r="DR7" s="761"/>
      <c r="DS7" s="761"/>
      <c r="DT7" s="761"/>
      <c r="DU7" s="762"/>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20</v>
      </c>
      <c r="R8" s="745"/>
      <c r="S8" s="745"/>
      <c r="T8" s="745"/>
      <c r="U8" s="745"/>
      <c r="V8" s="745">
        <v>20</v>
      </c>
      <c r="W8" s="745"/>
      <c r="X8" s="745"/>
      <c r="Y8" s="745"/>
      <c r="Z8" s="745"/>
      <c r="AA8" s="745">
        <v>0</v>
      </c>
      <c r="AB8" s="745"/>
      <c r="AC8" s="745"/>
      <c r="AD8" s="745"/>
      <c r="AE8" s="746"/>
      <c r="AF8" s="747" t="s">
        <v>112</v>
      </c>
      <c r="AG8" s="748"/>
      <c r="AH8" s="748"/>
      <c r="AI8" s="748"/>
      <c r="AJ8" s="749"/>
      <c r="AK8" s="750">
        <v>12</v>
      </c>
      <c r="AL8" s="751"/>
      <c r="AM8" s="751"/>
      <c r="AN8" s="751"/>
      <c r="AO8" s="751"/>
      <c r="AP8" s="751" t="s">
        <v>543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551</v>
      </c>
      <c r="BS8" s="754" t="s">
        <v>553</v>
      </c>
      <c r="BT8" s="755"/>
      <c r="BU8" s="755"/>
      <c r="BV8" s="755"/>
      <c r="BW8" s="755"/>
      <c r="BX8" s="755"/>
      <c r="BY8" s="755"/>
      <c r="BZ8" s="755"/>
      <c r="CA8" s="755"/>
      <c r="CB8" s="755"/>
      <c r="CC8" s="755"/>
      <c r="CD8" s="755"/>
      <c r="CE8" s="755"/>
      <c r="CF8" s="755"/>
      <c r="CG8" s="756"/>
      <c r="CH8" s="760">
        <v>5512</v>
      </c>
      <c r="CI8" s="761"/>
      <c r="CJ8" s="761"/>
      <c r="CK8" s="761"/>
      <c r="CL8" s="762"/>
      <c r="CM8" s="760">
        <v>84990</v>
      </c>
      <c r="CN8" s="761"/>
      <c r="CO8" s="761"/>
      <c r="CP8" s="761"/>
      <c r="CQ8" s="762"/>
      <c r="CR8" s="760">
        <v>67</v>
      </c>
      <c r="CS8" s="761"/>
      <c r="CT8" s="761"/>
      <c r="CU8" s="761"/>
      <c r="CV8" s="762"/>
      <c r="CW8" s="760" t="s">
        <v>543</v>
      </c>
      <c r="CX8" s="761"/>
      <c r="CY8" s="761"/>
      <c r="CZ8" s="761"/>
      <c r="DA8" s="762"/>
      <c r="DB8" s="760" t="s">
        <v>543</v>
      </c>
      <c r="DC8" s="761"/>
      <c r="DD8" s="761"/>
      <c r="DE8" s="761"/>
      <c r="DF8" s="762"/>
      <c r="DG8" s="760" t="s">
        <v>543</v>
      </c>
      <c r="DH8" s="761"/>
      <c r="DI8" s="761"/>
      <c r="DJ8" s="761"/>
      <c r="DK8" s="762"/>
      <c r="DL8" s="760">
        <v>11564</v>
      </c>
      <c r="DM8" s="761"/>
      <c r="DN8" s="761"/>
      <c r="DO8" s="761"/>
      <c r="DP8" s="762"/>
      <c r="DQ8" s="760">
        <v>116</v>
      </c>
      <c r="DR8" s="761"/>
      <c r="DS8" s="761"/>
      <c r="DT8" s="761"/>
      <c r="DU8" s="762"/>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306</v>
      </c>
      <c r="R9" s="745"/>
      <c r="S9" s="745"/>
      <c r="T9" s="745"/>
      <c r="U9" s="745"/>
      <c r="V9" s="745">
        <v>306</v>
      </c>
      <c r="W9" s="745"/>
      <c r="X9" s="745"/>
      <c r="Y9" s="745"/>
      <c r="Z9" s="745"/>
      <c r="AA9" s="745">
        <v>0</v>
      </c>
      <c r="AB9" s="745"/>
      <c r="AC9" s="745"/>
      <c r="AD9" s="745"/>
      <c r="AE9" s="746"/>
      <c r="AF9" s="747" t="s">
        <v>112</v>
      </c>
      <c r="AG9" s="748"/>
      <c r="AH9" s="748"/>
      <c r="AI9" s="748"/>
      <c r="AJ9" s="749"/>
      <c r="AK9" s="750">
        <v>259</v>
      </c>
      <c r="AL9" s="751"/>
      <c r="AM9" s="751"/>
      <c r="AN9" s="751"/>
      <c r="AO9" s="751"/>
      <c r="AP9" s="751" t="s">
        <v>543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551</v>
      </c>
      <c r="BS9" s="754" t="s">
        <v>554</v>
      </c>
      <c r="BT9" s="755"/>
      <c r="BU9" s="755"/>
      <c r="BV9" s="755"/>
      <c r="BW9" s="755"/>
      <c r="BX9" s="755"/>
      <c r="BY9" s="755"/>
      <c r="BZ9" s="755"/>
      <c r="CA9" s="755"/>
      <c r="CB9" s="755"/>
      <c r="CC9" s="755"/>
      <c r="CD9" s="755"/>
      <c r="CE9" s="755"/>
      <c r="CF9" s="755"/>
      <c r="CG9" s="756"/>
      <c r="CH9" s="760">
        <v>18</v>
      </c>
      <c r="CI9" s="761"/>
      <c r="CJ9" s="761"/>
      <c r="CK9" s="761"/>
      <c r="CL9" s="762"/>
      <c r="CM9" s="760">
        <v>899</v>
      </c>
      <c r="CN9" s="761"/>
      <c r="CO9" s="761"/>
      <c r="CP9" s="761"/>
      <c r="CQ9" s="762"/>
      <c r="CR9" s="760" t="s">
        <v>543</v>
      </c>
      <c r="CS9" s="761"/>
      <c r="CT9" s="761"/>
      <c r="CU9" s="761"/>
      <c r="CV9" s="762"/>
      <c r="CW9" s="760" t="s">
        <v>543</v>
      </c>
      <c r="CX9" s="761"/>
      <c r="CY9" s="761"/>
      <c r="CZ9" s="761"/>
      <c r="DA9" s="762"/>
      <c r="DB9" s="760" t="s">
        <v>543</v>
      </c>
      <c r="DC9" s="761"/>
      <c r="DD9" s="761"/>
      <c r="DE9" s="761"/>
      <c r="DF9" s="762"/>
      <c r="DG9" s="760" t="s">
        <v>543</v>
      </c>
      <c r="DH9" s="761"/>
      <c r="DI9" s="761"/>
      <c r="DJ9" s="761"/>
      <c r="DK9" s="762"/>
      <c r="DL9" s="760">
        <v>28</v>
      </c>
      <c r="DM9" s="761"/>
      <c r="DN9" s="761"/>
      <c r="DO9" s="761"/>
      <c r="DP9" s="762"/>
      <c r="DQ9" s="760" t="s">
        <v>543</v>
      </c>
      <c r="DR9" s="761"/>
      <c r="DS9" s="761"/>
      <c r="DT9" s="761"/>
      <c r="DU9" s="762"/>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5</v>
      </c>
      <c r="R10" s="745"/>
      <c r="S10" s="745"/>
      <c r="T10" s="745"/>
      <c r="U10" s="745"/>
      <c r="V10" s="745">
        <v>5</v>
      </c>
      <c r="W10" s="745"/>
      <c r="X10" s="745"/>
      <c r="Y10" s="745"/>
      <c r="Z10" s="745"/>
      <c r="AA10" s="745">
        <v>0</v>
      </c>
      <c r="AB10" s="745"/>
      <c r="AC10" s="745"/>
      <c r="AD10" s="745"/>
      <c r="AE10" s="746"/>
      <c r="AF10" s="747" t="s">
        <v>112</v>
      </c>
      <c r="AG10" s="748"/>
      <c r="AH10" s="748"/>
      <c r="AI10" s="748"/>
      <c r="AJ10" s="749"/>
      <c r="AK10" s="750">
        <v>1</v>
      </c>
      <c r="AL10" s="751"/>
      <c r="AM10" s="751"/>
      <c r="AN10" s="751"/>
      <c r="AO10" s="751"/>
      <c r="AP10" s="751" t="s">
        <v>543</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t="s">
        <v>551</v>
      </c>
      <c r="BS10" s="754" t="s">
        <v>555</v>
      </c>
      <c r="BT10" s="755"/>
      <c r="BU10" s="755"/>
      <c r="BV10" s="755"/>
      <c r="BW10" s="755"/>
      <c r="BX10" s="755"/>
      <c r="BY10" s="755"/>
      <c r="BZ10" s="755"/>
      <c r="CA10" s="755"/>
      <c r="CB10" s="755"/>
      <c r="CC10" s="755"/>
      <c r="CD10" s="755"/>
      <c r="CE10" s="755"/>
      <c r="CF10" s="755"/>
      <c r="CG10" s="756"/>
      <c r="CH10" s="760">
        <v>95</v>
      </c>
      <c r="CI10" s="761"/>
      <c r="CJ10" s="761"/>
      <c r="CK10" s="761"/>
      <c r="CL10" s="762"/>
      <c r="CM10" s="760">
        <v>632</v>
      </c>
      <c r="CN10" s="761"/>
      <c r="CO10" s="761"/>
      <c r="CP10" s="761"/>
      <c r="CQ10" s="762"/>
      <c r="CR10" s="760">
        <v>5</v>
      </c>
      <c r="CS10" s="761"/>
      <c r="CT10" s="761"/>
      <c r="CU10" s="761"/>
      <c r="CV10" s="762"/>
      <c r="CW10" s="760" t="s">
        <v>543</v>
      </c>
      <c r="CX10" s="761"/>
      <c r="CY10" s="761"/>
      <c r="CZ10" s="761"/>
      <c r="DA10" s="762"/>
      <c r="DB10" s="760">
        <v>1480</v>
      </c>
      <c r="DC10" s="761"/>
      <c r="DD10" s="761"/>
      <c r="DE10" s="761"/>
      <c r="DF10" s="762"/>
      <c r="DG10" s="760">
        <v>17434</v>
      </c>
      <c r="DH10" s="761"/>
      <c r="DI10" s="761"/>
      <c r="DJ10" s="761"/>
      <c r="DK10" s="762"/>
      <c r="DL10" s="760" t="s">
        <v>543</v>
      </c>
      <c r="DM10" s="761"/>
      <c r="DN10" s="761"/>
      <c r="DO10" s="761"/>
      <c r="DP10" s="762"/>
      <c r="DQ10" s="760">
        <v>910</v>
      </c>
      <c r="DR10" s="761"/>
      <c r="DS10" s="761"/>
      <c r="DT10" s="761"/>
      <c r="DU10" s="762"/>
      <c r="DV10" s="770"/>
      <c r="DW10" s="771"/>
      <c r="DX10" s="771"/>
      <c r="DY10" s="771"/>
      <c r="DZ10" s="772"/>
      <c r="EA10" s="205"/>
    </row>
    <row r="11" spans="1:131" s="206" customFormat="1" ht="26.25" customHeight="1">
      <c r="A11" s="212">
        <v>5</v>
      </c>
      <c r="B11" s="741" t="s">
        <v>369</v>
      </c>
      <c r="C11" s="742"/>
      <c r="D11" s="742"/>
      <c r="E11" s="742"/>
      <c r="F11" s="742"/>
      <c r="G11" s="742"/>
      <c r="H11" s="742"/>
      <c r="I11" s="742"/>
      <c r="J11" s="742"/>
      <c r="K11" s="742"/>
      <c r="L11" s="742"/>
      <c r="M11" s="742"/>
      <c r="N11" s="742"/>
      <c r="O11" s="742"/>
      <c r="P11" s="743"/>
      <c r="Q11" s="744">
        <v>9262</v>
      </c>
      <c r="R11" s="745"/>
      <c r="S11" s="745"/>
      <c r="T11" s="745"/>
      <c r="U11" s="745"/>
      <c r="V11" s="745">
        <v>9215</v>
      </c>
      <c r="W11" s="745"/>
      <c r="X11" s="745"/>
      <c r="Y11" s="745"/>
      <c r="Z11" s="745"/>
      <c r="AA11" s="745">
        <v>47</v>
      </c>
      <c r="AB11" s="745"/>
      <c r="AC11" s="745"/>
      <c r="AD11" s="745"/>
      <c r="AE11" s="746"/>
      <c r="AF11" s="747" t="s">
        <v>112</v>
      </c>
      <c r="AG11" s="748"/>
      <c r="AH11" s="748"/>
      <c r="AI11" s="748"/>
      <c r="AJ11" s="749"/>
      <c r="AK11" s="750">
        <v>4520</v>
      </c>
      <c r="AL11" s="751"/>
      <c r="AM11" s="751"/>
      <c r="AN11" s="751"/>
      <c r="AO11" s="751"/>
      <c r="AP11" s="751">
        <v>18516</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556</v>
      </c>
      <c r="BT11" s="755"/>
      <c r="BU11" s="755"/>
      <c r="BV11" s="755"/>
      <c r="BW11" s="755"/>
      <c r="BX11" s="755"/>
      <c r="BY11" s="755"/>
      <c r="BZ11" s="755"/>
      <c r="CA11" s="755"/>
      <c r="CB11" s="755"/>
      <c r="CC11" s="755"/>
      <c r="CD11" s="755"/>
      <c r="CE11" s="755"/>
      <c r="CF11" s="755"/>
      <c r="CG11" s="756"/>
      <c r="CH11" s="760">
        <v>0</v>
      </c>
      <c r="CI11" s="761"/>
      <c r="CJ11" s="761"/>
      <c r="CK11" s="761"/>
      <c r="CL11" s="762"/>
      <c r="CM11" s="760">
        <v>111</v>
      </c>
      <c r="CN11" s="761"/>
      <c r="CO11" s="761"/>
      <c r="CP11" s="761"/>
      <c r="CQ11" s="762"/>
      <c r="CR11" s="760">
        <v>100</v>
      </c>
      <c r="CS11" s="761"/>
      <c r="CT11" s="761"/>
      <c r="CU11" s="761"/>
      <c r="CV11" s="762"/>
      <c r="CW11" s="760">
        <v>59</v>
      </c>
      <c r="CX11" s="761"/>
      <c r="CY11" s="761"/>
      <c r="CZ11" s="761"/>
      <c r="DA11" s="762"/>
      <c r="DB11" s="760" t="s">
        <v>543</v>
      </c>
      <c r="DC11" s="761"/>
      <c r="DD11" s="761"/>
      <c r="DE11" s="761"/>
      <c r="DF11" s="762"/>
      <c r="DG11" s="760" t="s">
        <v>542</v>
      </c>
      <c r="DH11" s="761"/>
      <c r="DI11" s="761"/>
      <c r="DJ11" s="761"/>
      <c r="DK11" s="762"/>
      <c r="DL11" s="760" t="s">
        <v>543</v>
      </c>
      <c r="DM11" s="761"/>
      <c r="DN11" s="761"/>
      <c r="DO11" s="761"/>
      <c r="DP11" s="762"/>
      <c r="DQ11" s="760" t="s">
        <v>543</v>
      </c>
      <c r="DR11" s="761"/>
      <c r="DS11" s="761"/>
      <c r="DT11" s="761"/>
      <c r="DU11" s="762"/>
      <c r="DV11" s="770"/>
      <c r="DW11" s="771"/>
      <c r="DX11" s="771"/>
      <c r="DY11" s="771"/>
      <c r="DZ11" s="772"/>
      <c r="EA11" s="205"/>
    </row>
    <row r="12" spans="1:131" s="206" customFormat="1" ht="26.25" customHeight="1">
      <c r="A12" s="212">
        <v>6</v>
      </c>
      <c r="B12" s="741" t="s">
        <v>370</v>
      </c>
      <c r="C12" s="742"/>
      <c r="D12" s="742"/>
      <c r="E12" s="742"/>
      <c r="F12" s="742"/>
      <c r="G12" s="742"/>
      <c r="H12" s="742"/>
      <c r="I12" s="742"/>
      <c r="J12" s="742"/>
      <c r="K12" s="742"/>
      <c r="L12" s="742"/>
      <c r="M12" s="742"/>
      <c r="N12" s="742"/>
      <c r="O12" s="742"/>
      <c r="P12" s="743"/>
      <c r="Q12" s="744">
        <v>13</v>
      </c>
      <c r="R12" s="745"/>
      <c r="S12" s="745"/>
      <c r="T12" s="745"/>
      <c r="U12" s="745"/>
      <c r="V12" s="745">
        <v>13</v>
      </c>
      <c r="W12" s="745"/>
      <c r="X12" s="745"/>
      <c r="Y12" s="745"/>
      <c r="Z12" s="745"/>
      <c r="AA12" s="745">
        <v>0</v>
      </c>
      <c r="AB12" s="745"/>
      <c r="AC12" s="745"/>
      <c r="AD12" s="745"/>
      <c r="AE12" s="746"/>
      <c r="AF12" s="747" t="s">
        <v>112</v>
      </c>
      <c r="AG12" s="748"/>
      <c r="AH12" s="748"/>
      <c r="AI12" s="748"/>
      <c r="AJ12" s="749"/>
      <c r="AK12" s="750">
        <v>13</v>
      </c>
      <c r="AL12" s="751"/>
      <c r="AM12" s="751"/>
      <c r="AN12" s="751"/>
      <c r="AO12" s="751"/>
      <c r="AP12" s="751">
        <v>394</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557</v>
      </c>
      <c r="BT12" s="755"/>
      <c r="BU12" s="755"/>
      <c r="BV12" s="755"/>
      <c r="BW12" s="755"/>
      <c r="BX12" s="755"/>
      <c r="BY12" s="755"/>
      <c r="BZ12" s="755"/>
      <c r="CA12" s="755"/>
      <c r="CB12" s="755"/>
      <c r="CC12" s="755"/>
      <c r="CD12" s="755"/>
      <c r="CE12" s="755"/>
      <c r="CF12" s="755"/>
      <c r="CG12" s="756"/>
      <c r="CH12" s="760">
        <v>67</v>
      </c>
      <c r="CI12" s="761"/>
      <c r="CJ12" s="761"/>
      <c r="CK12" s="761"/>
      <c r="CL12" s="762"/>
      <c r="CM12" s="760">
        <v>977</v>
      </c>
      <c r="CN12" s="761"/>
      <c r="CO12" s="761"/>
      <c r="CP12" s="761"/>
      <c r="CQ12" s="762"/>
      <c r="CR12" s="760">
        <v>51</v>
      </c>
      <c r="CS12" s="761"/>
      <c r="CT12" s="761"/>
      <c r="CU12" s="761"/>
      <c r="CV12" s="762"/>
      <c r="CW12" s="760" t="s">
        <v>543</v>
      </c>
      <c r="CX12" s="761"/>
      <c r="CY12" s="761"/>
      <c r="CZ12" s="761"/>
      <c r="DA12" s="762"/>
      <c r="DB12" s="760" t="s">
        <v>562</v>
      </c>
      <c r="DC12" s="761"/>
      <c r="DD12" s="761"/>
      <c r="DE12" s="761"/>
      <c r="DF12" s="762"/>
      <c r="DG12" s="760" t="s">
        <v>542</v>
      </c>
      <c r="DH12" s="761"/>
      <c r="DI12" s="761"/>
      <c r="DJ12" s="761"/>
      <c r="DK12" s="762"/>
      <c r="DL12" s="760" t="s">
        <v>544</v>
      </c>
      <c r="DM12" s="761"/>
      <c r="DN12" s="761"/>
      <c r="DO12" s="761"/>
      <c r="DP12" s="762"/>
      <c r="DQ12" s="760" t="s">
        <v>544</v>
      </c>
      <c r="DR12" s="761"/>
      <c r="DS12" s="761"/>
      <c r="DT12" s="761"/>
      <c r="DU12" s="762"/>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558</v>
      </c>
      <c r="BT13" s="755"/>
      <c r="BU13" s="755"/>
      <c r="BV13" s="755"/>
      <c r="BW13" s="755"/>
      <c r="BX13" s="755"/>
      <c r="BY13" s="755"/>
      <c r="BZ13" s="755"/>
      <c r="CA13" s="755"/>
      <c r="CB13" s="755"/>
      <c r="CC13" s="755"/>
      <c r="CD13" s="755"/>
      <c r="CE13" s="755"/>
      <c r="CF13" s="755"/>
      <c r="CG13" s="756"/>
      <c r="CH13" s="760">
        <v>135</v>
      </c>
      <c r="CI13" s="761"/>
      <c r="CJ13" s="761"/>
      <c r="CK13" s="761"/>
      <c r="CL13" s="762"/>
      <c r="CM13" s="760">
        <v>570</v>
      </c>
      <c r="CN13" s="761"/>
      <c r="CO13" s="761"/>
      <c r="CP13" s="761"/>
      <c r="CQ13" s="762"/>
      <c r="CR13" s="760">
        <v>50</v>
      </c>
      <c r="CS13" s="761"/>
      <c r="CT13" s="761"/>
      <c r="CU13" s="761"/>
      <c r="CV13" s="762"/>
      <c r="CW13" s="760">
        <v>183</v>
      </c>
      <c r="CX13" s="761"/>
      <c r="CY13" s="761"/>
      <c r="CZ13" s="761"/>
      <c r="DA13" s="762"/>
      <c r="DB13" s="760" t="s">
        <v>562</v>
      </c>
      <c r="DC13" s="761"/>
      <c r="DD13" s="761"/>
      <c r="DE13" s="761"/>
      <c r="DF13" s="762"/>
      <c r="DG13" s="760" t="s">
        <v>542</v>
      </c>
      <c r="DH13" s="761"/>
      <c r="DI13" s="761"/>
      <c r="DJ13" s="761"/>
      <c r="DK13" s="762"/>
      <c r="DL13" s="760" t="s">
        <v>563</v>
      </c>
      <c r="DM13" s="761"/>
      <c r="DN13" s="761"/>
      <c r="DO13" s="761"/>
      <c r="DP13" s="762"/>
      <c r="DQ13" s="760" t="s">
        <v>562</v>
      </c>
      <c r="DR13" s="761"/>
      <c r="DS13" s="761"/>
      <c r="DT13" s="761"/>
      <c r="DU13" s="762"/>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559</v>
      </c>
      <c r="BT14" s="755"/>
      <c r="BU14" s="755"/>
      <c r="BV14" s="755"/>
      <c r="BW14" s="755"/>
      <c r="BX14" s="755"/>
      <c r="BY14" s="755"/>
      <c r="BZ14" s="755"/>
      <c r="CA14" s="755"/>
      <c r="CB14" s="755"/>
      <c r="CC14" s="755"/>
      <c r="CD14" s="755"/>
      <c r="CE14" s="755"/>
      <c r="CF14" s="755"/>
      <c r="CG14" s="756"/>
      <c r="CH14" s="760">
        <v>-7</v>
      </c>
      <c r="CI14" s="761"/>
      <c r="CJ14" s="761"/>
      <c r="CK14" s="761"/>
      <c r="CL14" s="762"/>
      <c r="CM14" s="760">
        <v>199</v>
      </c>
      <c r="CN14" s="761"/>
      <c r="CO14" s="761"/>
      <c r="CP14" s="761"/>
      <c r="CQ14" s="762"/>
      <c r="CR14" s="760">
        <v>55</v>
      </c>
      <c r="CS14" s="761"/>
      <c r="CT14" s="761"/>
      <c r="CU14" s="761"/>
      <c r="CV14" s="762"/>
      <c r="CW14" s="760">
        <v>25</v>
      </c>
      <c r="CX14" s="761"/>
      <c r="CY14" s="761"/>
      <c r="CZ14" s="761"/>
      <c r="DA14" s="762"/>
      <c r="DB14" s="760" t="s">
        <v>562</v>
      </c>
      <c r="DC14" s="761"/>
      <c r="DD14" s="761"/>
      <c r="DE14" s="761"/>
      <c r="DF14" s="762"/>
      <c r="DG14" s="760" t="s">
        <v>542</v>
      </c>
      <c r="DH14" s="761"/>
      <c r="DI14" s="761"/>
      <c r="DJ14" s="761"/>
      <c r="DK14" s="762"/>
      <c r="DL14" s="760" t="s">
        <v>563</v>
      </c>
      <c r="DM14" s="761"/>
      <c r="DN14" s="761"/>
      <c r="DO14" s="761"/>
      <c r="DP14" s="762"/>
      <c r="DQ14" s="760" t="s">
        <v>544</v>
      </c>
      <c r="DR14" s="761"/>
      <c r="DS14" s="761"/>
      <c r="DT14" s="761"/>
      <c r="DU14" s="762"/>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560</v>
      </c>
      <c r="BT15" s="755"/>
      <c r="BU15" s="755"/>
      <c r="BV15" s="755"/>
      <c r="BW15" s="755"/>
      <c r="BX15" s="755"/>
      <c r="BY15" s="755"/>
      <c r="BZ15" s="755"/>
      <c r="CA15" s="755"/>
      <c r="CB15" s="755"/>
      <c r="CC15" s="755"/>
      <c r="CD15" s="755"/>
      <c r="CE15" s="755"/>
      <c r="CF15" s="755"/>
      <c r="CG15" s="756"/>
      <c r="CH15" s="760">
        <v>9</v>
      </c>
      <c r="CI15" s="761"/>
      <c r="CJ15" s="761"/>
      <c r="CK15" s="761"/>
      <c r="CL15" s="762"/>
      <c r="CM15" s="760">
        <v>675</v>
      </c>
      <c r="CN15" s="761"/>
      <c r="CO15" s="761"/>
      <c r="CP15" s="761"/>
      <c r="CQ15" s="762"/>
      <c r="CR15" s="760">
        <v>500</v>
      </c>
      <c r="CS15" s="761"/>
      <c r="CT15" s="761"/>
      <c r="CU15" s="761"/>
      <c r="CV15" s="762"/>
      <c r="CW15" s="760" t="s">
        <v>543</v>
      </c>
      <c r="CX15" s="761"/>
      <c r="CY15" s="761"/>
      <c r="CZ15" s="761"/>
      <c r="DA15" s="762"/>
      <c r="DB15" s="760" t="s">
        <v>543</v>
      </c>
      <c r="DC15" s="761"/>
      <c r="DD15" s="761"/>
      <c r="DE15" s="761"/>
      <c r="DF15" s="762"/>
      <c r="DG15" s="760" t="s">
        <v>542</v>
      </c>
      <c r="DH15" s="761"/>
      <c r="DI15" s="761"/>
      <c r="DJ15" s="761"/>
      <c r="DK15" s="762"/>
      <c r="DL15" s="760" t="s">
        <v>563</v>
      </c>
      <c r="DM15" s="761"/>
      <c r="DN15" s="761"/>
      <c r="DO15" s="761"/>
      <c r="DP15" s="762"/>
      <c r="DQ15" s="760" t="s">
        <v>543</v>
      </c>
      <c r="DR15" s="761"/>
      <c r="DS15" s="761"/>
      <c r="DT15" s="761"/>
      <c r="DU15" s="762"/>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561</v>
      </c>
      <c r="BT16" s="755"/>
      <c r="BU16" s="755"/>
      <c r="BV16" s="755"/>
      <c r="BW16" s="755"/>
      <c r="BX16" s="755"/>
      <c r="BY16" s="755"/>
      <c r="BZ16" s="755"/>
      <c r="CA16" s="755"/>
      <c r="CB16" s="755"/>
      <c r="CC16" s="755"/>
      <c r="CD16" s="755"/>
      <c r="CE16" s="755"/>
      <c r="CF16" s="755"/>
      <c r="CG16" s="756"/>
      <c r="CH16" s="760">
        <v>3</v>
      </c>
      <c r="CI16" s="761"/>
      <c r="CJ16" s="761"/>
      <c r="CK16" s="761"/>
      <c r="CL16" s="762"/>
      <c r="CM16" s="760">
        <v>247</v>
      </c>
      <c r="CN16" s="761"/>
      <c r="CO16" s="761"/>
      <c r="CP16" s="761"/>
      <c r="CQ16" s="762"/>
      <c r="CR16" s="760">
        <v>200</v>
      </c>
      <c r="CS16" s="761"/>
      <c r="CT16" s="761"/>
      <c r="CU16" s="761"/>
      <c r="CV16" s="762"/>
      <c r="CW16" s="760" t="s">
        <v>543</v>
      </c>
      <c r="CX16" s="761"/>
      <c r="CY16" s="761"/>
      <c r="CZ16" s="761"/>
      <c r="DA16" s="762"/>
      <c r="DB16" s="760" t="s">
        <v>562</v>
      </c>
      <c r="DC16" s="761"/>
      <c r="DD16" s="761"/>
      <c r="DE16" s="761"/>
      <c r="DF16" s="762"/>
      <c r="DG16" s="760" t="s">
        <v>542</v>
      </c>
      <c r="DH16" s="761"/>
      <c r="DI16" s="761"/>
      <c r="DJ16" s="761"/>
      <c r="DK16" s="762"/>
      <c r="DL16" s="760" t="s">
        <v>563</v>
      </c>
      <c r="DM16" s="761"/>
      <c r="DN16" s="761"/>
      <c r="DO16" s="761"/>
      <c r="DP16" s="762"/>
      <c r="DQ16" s="760" t="s">
        <v>562</v>
      </c>
      <c r="DR16" s="761"/>
      <c r="DS16" s="761"/>
      <c r="DT16" s="761"/>
      <c r="DU16" s="762"/>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371</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70"/>
      <c r="DW22" s="771"/>
      <c r="DX22" s="771"/>
      <c r="DY22" s="771"/>
      <c r="DZ22" s="772"/>
      <c r="EA22" s="205"/>
    </row>
    <row r="23" spans="1:131" s="206" customFormat="1" ht="26.25" customHeight="1" thickBot="1">
      <c r="A23" s="215" t="s">
        <v>372</v>
      </c>
      <c r="B23" s="776" t="s">
        <v>373</v>
      </c>
      <c r="C23" s="777"/>
      <c r="D23" s="777"/>
      <c r="E23" s="777"/>
      <c r="F23" s="777"/>
      <c r="G23" s="777"/>
      <c r="H23" s="777"/>
      <c r="I23" s="777"/>
      <c r="J23" s="777"/>
      <c r="K23" s="777"/>
      <c r="L23" s="777"/>
      <c r="M23" s="777"/>
      <c r="N23" s="777"/>
      <c r="O23" s="777"/>
      <c r="P23" s="778"/>
      <c r="Q23" s="779">
        <v>226181</v>
      </c>
      <c r="R23" s="780"/>
      <c r="S23" s="780"/>
      <c r="T23" s="780"/>
      <c r="U23" s="780"/>
      <c r="V23" s="780">
        <v>210414</v>
      </c>
      <c r="W23" s="780"/>
      <c r="X23" s="780"/>
      <c r="Y23" s="780"/>
      <c r="Z23" s="780"/>
      <c r="AA23" s="780">
        <v>15767</v>
      </c>
      <c r="AB23" s="780"/>
      <c r="AC23" s="780"/>
      <c r="AD23" s="780"/>
      <c r="AE23" s="781"/>
      <c r="AF23" s="782">
        <v>15106</v>
      </c>
      <c r="AG23" s="780"/>
      <c r="AH23" s="780"/>
      <c r="AI23" s="780"/>
      <c r="AJ23" s="783"/>
      <c r="AK23" s="784"/>
      <c r="AL23" s="785"/>
      <c r="AM23" s="785"/>
      <c r="AN23" s="785"/>
      <c r="AO23" s="785"/>
      <c r="AP23" s="780">
        <v>164600</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70"/>
      <c r="DW23" s="771"/>
      <c r="DX23" s="771"/>
      <c r="DY23" s="771"/>
      <c r="DZ23" s="772"/>
      <c r="EA23" s="205"/>
    </row>
    <row r="24" spans="1:131" s="206" customFormat="1" ht="26.25" customHeight="1">
      <c r="A24" s="794" t="s">
        <v>374</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70"/>
      <c r="DW24" s="771"/>
      <c r="DX24" s="771"/>
      <c r="DY24" s="771"/>
      <c r="DZ24" s="772"/>
      <c r="EA24" s="205"/>
    </row>
    <row r="25" spans="1:131" s="198" customFormat="1" ht="26.25" customHeight="1" thickBot="1">
      <c r="A25" s="735" t="s">
        <v>375</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376</v>
      </c>
      <c r="R26" s="704"/>
      <c r="S26" s="704"/>
      <c r="T26" s="704"/>
      <c r="U26" s="705"/>
      <c r="V26" s="703" t="s">
        <v>377</v>
      </c>
      <c r="W26" s="704"/>
      <c r="X26" s="704"/>
      <c r="Y26" s="704"/>
      <c r="Z26" s="705"/>
      <c r="AA26" s="703" t="s">
        <v>378</v>
      </c>
      <c r="AB26" s="704"/>
      <c r="AC26" s="704"/>
      <c r="AD26" s="704"/>
      <c r="AE26" s="704"/>
      <c r="AF26" s="798" t="s">
        <v>379</v>
      </c>
      <c r="AG26" s="799"/>
      <c r="AH26" s="799"/>
      <c r="AI26" s="799"/>
      <c r="AJ26" s="800"/>
      <c r="AK26" s="704" t="s">
        <v>380</v>
      </c>
      <c r="AL26" s="704"/>
      <c r="AM26" s="704"/>
      <c r="AN26" s="704"/>
      <c r="AO26" s="705"/>
      <c r="AP26" s="703" t="s">
        <v>381</v>
      </c>
      <c r="AQ26" s="704"/>
      <c r="AR26" s="704"/>
      <c r="AS26" s="704"/>
      <c r="AT26" s="705"/>
      <c r="AU26" s="703" t="s">
        <v>382</v>
      </c>
      <c r="AV26" s="704"/>
      <c r="AW26" s="704"/>
      <c r="AX26" s="704"/>
      <c r="AY26" s="705"/>
      <c r="AZ26" s="703" t="s">
        <v>383</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70"/>
      <c r="DW27" s="771"/>
      <c r="DX27" s="771"/>
      <c r="DY27" s="771"/>
      <c r="DZ27" s="772"/>
      <c r="EA27" s="197"/>
    </row>
    <row r="28" spans="1:131" s="198" customFormat="1" ht="26.25" customHeight="1" thickTop="1">
      <c r="A28" s="217">
        <v>1</v>
      </c>
      <c r="B28" s="717" t="s">
        <v>384</v>
      </c>
      <c r="C28" s="718"/>
      <c r="D28" s="718"/>
      <c r="E28" s="718"/>
      <c r="F28" s="718"/>
      <c r="G28" s="718"/>
      <c r="H28" s="718"/>
      <c r="I28" s="718"/>
      <c r="J28" s="718"/>
      <c r="K28" s="718"/>
      <c r="L28" s="718"/>
      <c r="M28" s="718"/>
      <c r="N28" s="718"/>
      <c r="O28" s="718"/>
      <c r="P28" s="719"/>
      <c r="Q28" s="808">
        <v>62789</v>
      </c>
      <c r="R28" s="809"/>
      <c r="S28" s="809"/>
      <c r="T28" s="809"/>
      <c r="U28" s="809"/>
      <c r="V28" s="809">
        <v>62789</v>
      </c>
      <c r="W28" s="809"/>
      <c r="X28" s="809"/>
      <c r="Y28" s="809"/>
      <c r="Z28" s="809"/>
      <c r="AA28" s="809">
        <v>0</v>
      </c>
      <c r="AB28" s="809"/>
      <c r="AC28" s="809"/>
      <c r="AD28" s="809"/>
      <c r="AE28" s="810"/>
      <c r="AF28" s="811" t="s">
        <v>112</v>
      </c>
      <c r="AG28" s="809"/>
      <c r="AH28" s="809"/>
      <c r="AI28" s="809"/>
      <c r="AJ28" s="812"/>
      <c r="AK28" s="813">
        <v>5721</v>
      </c>
      <c r="AL28" s="804"/>
      <c r="AM28" s="804"/>
      <c r="AN28" s="804"/>
      <c r="AO28" s="804"/>
      <c r="AP28" s="804" t="s">
        <v>543</v>
      </c>
      <c r="AQ28" s="804"/>
      <c r="AR28" s="804"/>
      <c r="AS28" s="804"/>
      <c r="AT28" s="804"/>
      <c r="AU28" s="804" t="s">
        <v>543</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70"/>
      <c r="DW28" s="771"/>
      <c r="DX28" s="771"/>
      <c r="DY28" s="771"/>
      <c r="DZ28" s="772"/>
      <c r="EA28" s="197"/>
    </row>
    <row r="29" spans="1:131" s="198" customFormat="1" ht="26.25" customHeight="1">
      <c r="A29" s="217">
        <v>2</v>
      </c>
      <c r="B29" s="741" t="s">
        <v>385</v>
      </c>
      <c r="C29" s="742"/>
      <c r="D29" s="742"/>
      <c r="E29" s="742"/>
      <c r="F29" s="742"/>
      <c r="G29" s="742"/>
      <c r="H29" s="742"/>
      <c r="I29" s="742"/>
      <c r="J29" s="742"/>
      <c r="K29" s="742"/>
      <c r="L29" s="742"/>
      <c r="M29" s="742"/>
      <c r="N29" s="742"/>
      <c r="O29" s="742"/>
      <c r="P29" s="743"/>
      <c r="Q29" s="744">
        <v>29245</v>
      </c>
      <c r="R29" s="745"/>
      <c r="S29" s="745"/>
      <c r="T29" s="745"/>
      <c r="U29" s="745"/>
      <c r="V29" s="745">
        <v>28317</v>
      </c>
      <c r="W29" s="745"/>
      <c r="X29" s="745"/>
      <c r="Y29" s="745"/>
      <c r="Z29" s="745"/>
      <c r="AA29" s="745">
        <v>928</v>
      </c>
      <c r="AB29" s="745"/>
      <c r="AC29" s="745"/>
      <c r="AD29" s="745"/>
      <c r="AE29" s="746"/>
      <c r="AF29" s="747">
        <v>928</v>
      </c>
      <c r="AG29" s="748"/>
      <c r="AH29" s="748"/>
      <c r="AI29" s="748"/>
      <c r="AJ29" s="749"/>
      <c r="AK29" s="816">
        <v>4081</v>
      </c>
      <c r="AL29" s="817"/>
      <c r="AM29" s="817"/>
      <c r="AN29" s="817"/>
      <c r="AO29" s="817"/>
      <c r="AP29" s="817" t="s">
        <v>543</v>
      </c>
      <c r="AQ29" s="817"/>
      <c r="AR29" s="817"/>
      <c r="AS29" s="817"/>
      <c r="AT29" s="817"/>
      <c r="AU29" s="817" t="s">
        <v>543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70"/>
      <c r="DW29" s="771"/>
      <c r="DX29" s="771"/>
      <c r="DY29" s="771"/>
      <c r="DZ29" s="772"/>
      <c r="EA29" s="197"/>
    </row>
    <row r="30" spans="1:131" s="198" customFormat="1" ht="26.25" customHeight="1">
      <c r="A30" s="217">
        <v>3</v>
      </c>
      <c r="B30" s="741" t="s">
        <v>386</v>
      </c>
      <c r="C30" s="742"/>
      <c r="D30" s="742"/>
      <c r="E30" s="742"/>
      <c r="F30" s="742"/>
      <c r="G30" s="742"/>
      <c r="H30" s="742"/>
      <c r="I30" s="742"/>
      <c r="J30" s="742"/>
      <c r="K30" s="742"/>
      <c r="L30" s="742"/>
      <c r="M30" s="742"/>
      <c r="N30" s="742"/>
      <c r="O30" s="742"/>
      <c r="P30" s="743"/>
      <c r="Q30" s="744">
        <v>4766</v>
      </c>
      <c r="R30" s="745"/>
      <c r="S30" s="745"/>
      <c r="T30" s="745"/>
      <c r="U30" s="745"/>
      <c r="V30" s="745">
        <v>4727</v>
      </c>
      <c r="W30" s="745"/>
      <c r="X30" s="745"/>
      <c r="Y30" s="745"/>
      <c r="Z30" s="745"/>
      <c r="AA30" s="745">
        <v>39</v>
      </c>
      <c r="AB30" s="745"/>
      <c r="AC30" s="745"/>
      <c r="AD30" s="745"/>
      <c r="AE30" s="746"/>
      <c r="AF30" s="747">
        <v>39</v>
      </c>
      <c r="AG30" s="748"/>
      <c r="AH30" s="748"/>
      <c r="AI30" s="748"/>
      <c r="AJ30" s="749"/>
      <c r="AK30" s="816">
        <v>856</v>
      </c>
      <c r="AL30" s="817"/>
      <c r="AM30" s="817"/>
      <c r="AN30" s="817"/>
      <c r="AO30" s="817"/>
      <c r="AP30" s="817" t="s">
        <v>544</v>
      </c>
      <c r="AQ30" s="817"/>
      <c r="AR30" s="817"/>
      <c r="AS30" s="817"/>
      <c r="AT30" s="817"/>
      <c r="AU30" s="817" t="s">
        <v>544</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70"/>
      <c r="DW30" s="771"/>
      <c r="DX30" s="771"/>
      <c r="DY30" s="771"/>
      <c r="DZ30" s="772"/>
      <c r="EA30" s="197"/>
    </row>
    <row r="31" spans="1:131" s="198" customFormat="1" ht="26.25" customHeight="1">
      <c r="A31" s="217">
        <v>4</v>
      </c>
      <c r="B31" s="741" t="s">
        <v>387</v>
      </c>
      <c r="C31" s="742"/>
      <c r="D31" s="742"/>
      <c r="E31" s="742"/>
      <c r="F31" s="742"/>
      <c r="G31" s="742"/>
      <c r="H31" s="742"/>
      <c r="I31" s="742"/>
      <c r="J31" s="742"/>
      <c r="K31" s="742"/>
      <c r="L31" s="742"/>
      <c r="M31" s="742"/>
      <c r="N31" s="742"/>
      <c r="O31" s="742"/>
      <c r="P31" s="743"/>
      <c r="Q31" s="744">
        <v>48</v>
      </c>
      <c r="R31" s="745"/>
      <c r="S31" s="745"/>
      <c r="T31" s="745"/>
      <c r="U31" s="745"/>
      <c r="V31" s="745">
        <v>47</v>
      </c>
      <c r="W31" s="745"/>
      <c r="X31" s="745"/>
      <c r="Y31" s="745"/>
      <c r="Z31" s="745"/>
      <c r="AA31" s="745">
        <v>1</v>
      </c>
      <c r="AB31" s="745"/>
      <c r="AC31" s="745"/>
      <c r="AD31" s="745"/>
      <c r="AE31" s="746"/>
      <c r="AF31" s="747">
        <v>1</v>
      </c>
      <c r="AG31" s="748"/>
      <c r="AH31" s="748"/>
      <c r="AI31" s="748"/>
      <c r="AJ31" s="749"/>
      <c r="AK31" s="816">
        <v>0</v>
      </c>
      <c r="AL31" s="817"/>
      <c r="AM31" s="817"/>
      <c r="AN31" s="817"/>
      <c r="AO31" s="817"/>
      <c r="AP31" s="817" t="s">
        <v>543</v>
      </c>
      <c r="AQ31" s="817"/>
      <c r="AR31" s="817"/>
      <c r="AS31" s="817"/>
      <c r="AT31" s="817"/>
      <c r="AU31" s="817">
        <v>0</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155</v>
      </c>
      <c r="R32" s="745"/>
      <c r="S32" s="745"/>
      <c r="T32" s="745"/>
      <c r="U32" s="745"/>
      <c r="V32" s="745">
        <v>155</v>
      </c>
      <c r="W32" s="745"/>
      <c r="X32" s="745"/>
      <c r="Y32" s="745"/>
      <c r="Z32" s="745"/>
      <c r="AA32" s="745">
        <v>0</v>
      </c>
      <c r="AB32" s="745"/>
      <c r="AC32" s="745"/>
      <c r="AD32" s="745"/>
      <c r="AE32" s="746"/>
      <c r="AF32" s="747" t="s">
        <v>112</v>
      </c>
      <c r="AG32" s="748"/>
      <c r="AH32" s="748"/>
      <c r="AI32" s="748"/>
      <c r="AJ32" s="749"/>
      <c r="AK32" s="816">
        <v>0</v>
      </c>
      <c r="AL32" s="817"/>
      <c r="AM32" s="817"/>
      <c r="AN32" s="817"/>
      <c r="AO32" s="817"/>
      <c r="AP32" s="817">
        <v>1222</v>
      </c>
      <c r="AQ32" s="817"/>
      <c r="AR32" s="817"/>
      <c r="AS32" s="817"/>
      <c r="AT32" s="817"/>
      <c r="AU32" s="817">
        <v>544</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52</v>
      </c>
      <c r="R33" s="745"/>
      <c r="S33" s="745"/>
      <c r="T33" s="745"/>
      <c r="U33" s="745"/>
      <c r="V33" s="745">
        <v>28</v>
      </c>
      <c r="W33" s="745"/>
      <c r="X33" s="745"/>
      <c r="Y33" s="745"/>
      <c r="Z33" s="745"/>
      <c r="AA33" s="745">
        <v>24</v>
      </c>
      <c r="AB33" s="745"/>
      <c r="AC33" s="745"/>
      <c r="AD33" s="745"/>
      <c r="AE33" s="746"/>
      <c r="AF33" s="747">
        <v>24</v>
      </c>
      <c r="AG33" s="748"/>
      <c r="AH33" s="748"/>
      <c r="AI33" s="748"/>
      <c r="AJ33" s="749"/>
      <c r="AK33" s="816">
        <v>0</v>
      </c>
      <c r="AL33" s="817"/>
      <c r="AM33" s="817"/>
      <c r="AN33" s="817"/>
      <c r="AO33" s="817"/>
      <c r="AP33" s="817" t="s">
        <v>543</v>
      </c>
      <c r="AQ33" s="817"/>
      <c r="AR33" s="817"/>
      <c r="AS33" s="817"/>
      <c r="AT33" s="817"/>
      <c r="AU33" s="817" t="s">
        <v>544</v>
      </c>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20009</v>
      </c>
      <c r="R34" s="745"/>
      <c r="S34" s="745"/>
      <c r="T34" s="745"/>
      <c r="U34" s="745"/>
      <c r="V34" s="745">
        <v>19290</v>
      </c>
      <c r="W34" s="745"/>
      <c r="X34" s="745"/>
      <c r="Y34" s="745"/>
      <c r="Z34" s="745"/>
      <c r="AA34" s="745">
        <v>719</v>
      </c>
      <c r="AB34" s="745"/>
      <c r="AC34" s="745"/>
      <c r="AD34" s="745"/>
      <c r="AE34" s="746"/>
      <c r="AF34" s="747">
        <v>719</v>
      </c>
      <c r="AG34" s="748"/>
      <c r="AH34" s="748"/>
      <c r="AI34" s="748"/>
      <c r="AJ34" s="749"/>
      <c r="AK34" s="816" t="s">
        <v>543</v>
      </c>
      <c r="AL34" s="817"/>
      <c r="AM34" s="817"/>
      <c r="AN34" s="817"/>
      <c r="AO34" s="817"/>
      <c r="AP34" s="817" t="s">
        <v>544</v>
      </c>
      <c r="AQ34" s="817"/>
      <c r="AR34" s="817"/>
      <c r="AS34" s="817"/>
      <c r="AT34" s="817"/>
      <c r="AU34" s="817" t="s">
        <v>543</v>
      </c>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70"/>
      <c r="DW34" s="771"/>
      <c r="DX34" s="771"/>
      <c r="DY34" s="771"/>
      <c r="DZ34" s="772"/>
      <c r="EA34" s="197"/>
    </row>
    <row r="35" spans="1:131" s="198" customFormat="1" ht="26.25" customHeight="1">
      <c r="A35" s="217">
        <v>8</v>
      </c>
      <c r="B35" s="741" t="s">
        <v>391</v>
      </c>
      <c r="C35" s="742"/>
      <c r="D35" s="742"/>
      <c r="E35" s="742"/>
      <c r="F35" s="742"/>
      <c r="G35" s="742"/>
      <c r="H35" s="742"/>
      <c r="I35" s="742"/>
      <c r="J35" s="742"/>
      <c r="K35" s="742"/>
      <c r="L35" s="742"/>
      <c r="M35" s="742"/>
      <c r="N35" s="742"/>
      <c r="O35" s="742"/>
      <c r="P35" s="743"/>
      <c r="Q35" s="744">
        <v>11092</v>
      </c>
      <c r="R35" s="745"/>
      <c r="S35" s="745"/>
      <c r="T35" s="745"/>
      <c r="U35" s="745"/>
      <c r="V35" s="745">
        <v>10052</v>
      </c>
      <c r="W35" s="745"/>
      <c r="X35" s="745"/>
      <c r="Y35" s="745"/>
      <c r="Z35" s="745"/>
      <c r="AA35" s="745">
        <v>1041</v>
      </c>
      <c r="AB35" s="745"/>
      <c r="AC35" s="745"/>
      <c r="AD35" s="745"/>
      <c r="AE35" s="746"/>
      <c r="AF35" s="747">
        <v>6562</v>
      </c>
      <c r="AG35" s="748"/>
      <c r="AH35" s="748"/>
      <c r="AI35" s="748"/>
      <c r="AJ35" s="749"/>
      <c r="AK35" s="816">
        <v>105</v>
      </c>
      <c r="AL35" s="817"/>
      <c r="AM35" s="817"/>
      <c r="AN35" s="817"/>
      <c r="AO35" s="817"/>
      <c r="AP35" s="817">
        <v>27502</v>
      </c>
      <c r="AQ35" s="817"/>
      <c r="AR35" s="817"/>
      <c r="AS35" s="817"/>
      <c r="AT35" s="817"/>
      <c r="AU35" s="817">
        <v>165</v>
      </c>
      <c r="AV35" s="817"/>
      <c r="AW35" s="817"/>
      <c r="AX35" s="817"/>
      <c r="AY35" s="817"/>
      <c r="AZ35" s="818" t="s">
        <v>543</v>
      </c>
      <c r="BA35" s="818"/>
      <c r="BB35" s="818"/>
      <c r="BC35" s="818"/>
      <c r="BD35" s="818"/>
      <c r="BE35" s="814" t="s">
        <v>392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70"/>
      <c r="DW35" s="771"/>
      <c r="DX35" s="771"/>
      <c r="DY35" s="771"/>
      <c r="DZ35" s="772"/>
      <c r="EA35" s="197"/>
    </row>
    <row r="36" spans="1:131" s="198" customFormat="1" ht="26.25" customHeight="1">
      <c r="A36" s="217">
        <v>9</v>
      </c>
      <c r="B36" s="741" t="s">
        <v>393</v>
      </c>
      <c r="C36" s="742"/>
      <c r="D36" s="742"/>
      <c r="E36" s="742"/>
      <c r="F36" s="742"/>
      <c r="G36" s="742"/>
      <c r="H36" s="742"/>
      <c r="I36" s="742"/>
      <c r="J36" s="742"/>
      <c r="K36" s="742"/>
      <c r="L36" s="742"/>
      <c r="M36" s="742"/>
      <c r="N36" s="742"/>
      <c r="O36" s="742"/>
      <c r="P36" s="743"/>
      <c r="Q36" s="744">
        <v>16013</v>
      </c>
      <c r="R36" s="745"/>
      <c r="S36" s="745"/>
      <c r="T36" s="745"/>
      <c r="U36" s="745"/>
      <c r="V36" s="745">
        <v>15555</v>
      </c>
      <c r="W36" s="745"/>
      <c r="X36" s="745"/>
      <c r="Y36" s="745"/>
      <c r="Z36" s="745"/>
      <c r="AA36" s="745">
        <v>458</v>
      </c>
      <c r="AB36" s="745"/>
      <c r="AC36" s="745"/>
      <c r="AD36" s="745"/>
      <c r="AE36" s="746"/>
      <c r="AF36" s="747">
        <v>4835</v>
      </c>
      <c r="AG36" s="748"/>
      <c r="AH36" s="748"/>
      <c r="AI36" s="748"/>
      <c r="AJ36" s="749"/>
      <c r="AK36" s="816">
        <v>1600</v>
      </c>
      <c r="AL36" s="817"/>
      <c r="AM36" s="817"/>
      <c r="AN36" s="817"/>
      <c r="AO36" s="817"/>
      <c r="AP36" s="817">
        <v>5150</v>
      </c>
      <c r="AQ36" s="817"/>
      <c r="AR36" s="817"/>
      <c r="AS36" s="817"/>
      <c r="AT36" s="817"/>
      <c r="AU36" s="817">
        <v>3569</v>
      </c>
      <c r="AV36" s="817"/>
      <c r="AW36" s="817"/>
      <c r="AX36" s="817"/>
      <c r="AY36" s="817"/>
      <c r="AZ36" s="818" t="s">
        <v>543</v>
      </c>
      <c r="BA36" s="818"/>
      <c r="BB36" s="818"/>
      <c r="BC36" s="818"/>
      <c r="BD36" s="818"/>
      <c r="BE36" s="814" t="s">
        <v>392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70"/>
      <c r="DW36" s="771"/>
      <c r="DX36" s="771"/>
      <c r="DY36" s="771"/>
      <c r="DZ36" s="772"/>
      <c r="EA36" s="197"/>
    </row>
    <row r="37" spans="1:131" s="198" customFormat="1" ht="26.25" customHeight="1">
      <c r="A37" s="217">
        <v>10</v>
      </c>
      <c r="B37" s="741" t="s">
        <v>394</v>
      </c>
      <c r="C37" s="742"/>
      <c r="D37" s="742"/>
      <c r="E37" s="742"/>
      <c r="F37" s="742"/>
      <c r="G37" s="742"/>
      <c r="H37" s="742"/>
      <c r="I37" s="742"/>
      <c r="J37" s="742"/>
      <c r="K37" s="742"/>
      <c r="L37" s="742"/>
      <c r="M37" s="742"/>
      <c r="N37" s="742"/>
      <c r="O37" s="742"/>
      <c r="P37" s="743"/>
      <c r="Q37" s="744">
        <v>12504</v>
      </c>
      <c r="R37" s="745"/>
      <c r="S37" s="745"/>
      <c r="T37" s="745"/>
      <c r="U37" s="745"/>
      <c r="V37" s="745">
        <v>12305</v>
      </c>
      <c r="W37" s="745"/>
      <c r="X37" s="745"/>
      <c r="Y37" s="745"/>
      <c r="Z37" s="745"/>
      <c r="AA37" s="745">
        <v>200</v>
      </c>
      <c r="AB37" s="745"/>
      <c r="AC37" s="745"/>
      <c r="AD37" s="745"/>
      <c r="AE37" s="746"/>
      <c r="AF37" s="747">
        <v>194</v>
      </c>
      <c r="AG37" s="748"/>
      <c r="AH37" s="748"/>
      <c r="AI37" s="748"/>
      <c r="AJ37" s="749"/>
      <c r="AK37" s="816">
        <v>4308</v>
      </c>
      <c r="AL37" s="817"/>
      <c r="AM37" s="817"/>
      <c r="AN37" s="817"/>
      <c r="AO37" s="817"/>
      <c r="AP37" s="817">
        <v>59324</v>
      </c>
      <c r="AQ37" s="817"/>
      <c r="AR37" s="817"/>
      <c r="AS37" s="817"/>
      <c r="AT37" s="817"/>
      <c r="AU37" s="817">
        <v>32094</v>
      </c>
      <c r="AV37" s="817"/>
      <c r="AW37" s="817"/>
      <c r="AX37" s="817"/>
      <c r="AY37" s="817"/>
      <c r="AZ37" s="818" t="s">
        <v>543</v>
      </c>
      <c r="BA37" s="818"/>
      <c r="BB37" s="818"/>
      <c r="BC37" s="818"/>
      <c r="BD37" s="818"/>
      <c r="BE37" s="814" t="s">
        <v>395</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70"/>
      <c r="DW62" s="771"/>
      <c r="DX62" s="771"/>
      <c r="DY62" s="771"/>
      <c r="DZ62" s="772"/>
      <c r="EA62" s="197"/>
    </row>
    <row r="63" spans="1:131" s="198" customFormat="1" ht="26.25" customHeight="1" thickBot="1">
      <c r="A63" s="215" t="s">
        <v>372</v>
      </c>
      <c r="B63" s="776" t="s">
        <v>397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13302</v>
      </c>
      <c r="AG63" s="828"/>
      <c r="AH63" s="828"/>
      <c r="AI63" s="828"/>
      <c r="AJ63" s="829"/>
      <c r="AK63" s="830"/>
      <c r="AL63" s="825"/>
      <c r="AM63" s="825"/>
      <c r="AN63" s="825"/>
      <c r="AO63" s="825"/>
      <c r="AP63" s="828">
        <v>93198</v>
      </c>
      <c r="AQ63" s="828"/>
      <c r="AR63" s="828"/>
      <c r="AS63" s="828"/>
      <c r="AT63" s="828"/>
      <c r="AU63" s="828">
        <v>36372</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70"/>
      <c r="DW64" s="771"/>
      <c r="DX64" s="771"/>
      <c r="DY64" s="771"/>
      <c r="DZ64" s="772"/>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70"/>
      <c r="DW65" s="771"/>
      <c r="DX65" s="771"/>
      <c r="DY65" s="771"/>
      <c r="DZ65" s="772"/>
      <c r="EA65" s="197"/>
    </row>
    <row r="66" spans="1:131" s="198" customFormat="1" ht="26.25" customHeight="1">
      <c r="A66" s="726" t="s">
        <v>399</v>
      </c>
      <c r="B66" s="727"/>
      <c r="C66" s="727"/>
      <c r="D66" s="727"/>
      <c r="E66" s="727"/>
      <c r="F66" s="727"/>
      <c r="G66" s="727"/>
      <c r="H66" s="727"/>
      <c r="I66" s="727"/>
      <c r="J66" s="727"/>
      <c r="K66" s="727"/>
      <c r="L66" s="727"/>
      <c r="M66" s="727"/>
      <c r="N66" s="727"/>
      <c r="O66" s="727"/>
      <c r="P66" s="728"/>
      <c r="Q66" s="703" t="s">
        <v>376</v>
      </c>
      <c r="R66" s="704"/>
      <c r="S66" s="704"/>
      <c r="T66" s="704"/>
      <c r="U66" s="705"/>
      <c r="V66" s="703" t="s">
        <v>377</v>
      </c>
      <c r="W66" s="704"/>
      <c r="X66" s="704"/>
      <c r="Y66" s="704"/>
      <c r="Z66" s="705"/>
      <c r="AA66" s="703" t="s">
        <v>378</v>
      </c>
      <c r="AB66" s="704"/>
      <c r="AC66" s="704"/>
      <c r="AD66" s="704"/>
      <c r="AE66" s="705"/>
      <c r="AF66" s="838" t="s">
        <v>379</v>
      </c>
      <c r="AG66" s="799"/>
      <c r="AH66" s="799"/>
      <c r="AI66" s="799"/>
      <c r="AJ66" s="839"/>
      <c r="AK66" s="703" t="s">
        <v>380</v>
      </c>
      <c r="AL66" s="727"/>
      <c r="AM66" s="727"/>
      <c r="AN66" s="727"/>
      <c r="AO66" s="728"/>
      <c r="AP66" s="703" t="s">
        <v>381</v>
      </c>
      <c r="AQ66" s="704"/>
      <c r="AR66" s="704"/>
      <c r="AS66" s="704"/>
      <c r="AT66" s="705"/>
      <c r="AU66" s="703" t="s">
        <v>400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45770</v>
      </c>
      <c r="R68" s="852"/>
      <c r="S68" s="852"/>
      <c r="T68" s="852"/>
      <c r="U68" s="852"/>
      <c r="V68" s="852">
        <v>45248</v>
      </c>
      <c r="W68" s="852"/>
      <c r="X68" s="852"/>
      <c r="Y68" s="852"/>
      <c r="Z68" s="852"/>
      <c r="AA68" s="852">
        <v>522</v>
      </c>
      <c r="AB68" s="852"/>
      <c r="AC68" s="852"/>
      <c r="AD68" s="852"/>
      <c r="AE68" s="852"/>
      <c r="AF68" s="852">
        <v>522</v>
      </c>
      <c r="AG68" s="852"/>
      <c r="AH68" s="852"/>
      <c r="AI68" s="852"/>
      <c r="AJ68" s="852"/>
      <c r="AK68" s="852" t="s">
        <v>550</v>
      </c>
      <c r="AL68" s="852"/>
      <c r="AM68" s="852"/>
      <c r="AN68" s="852"/>
      <c r="AO68" s="852"/>
      <c r="AP68" s="852">
        <v>0</v>
      </c>
      <c r="AQ68" s="852"/>
      <c r="AR68" s="852"/>
      <c r="AS68" s="852"/>
      <c r="AT68" s="852"/>
      <c r="AU68" s="852" t="s">
        <v>550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386</v>
      </c>
      <c r="R69" s="817"/>
      <c r="S69" s="817"/>
      <c r="T69" s="817"/>
      <c r="U69" s="817"/>
      <c r="V69" s="817">
        <v>376</v>
      </c>
      <c r="W69" s="817"/>
      <c r="X69" s="817"/>
      <c r="Y69" s="817"/>
      <c r="Z69" s="817"/>
      <c r="AA69" s="817">
        <v>10</v>
      </c>
      <c r="AB69" s="817"/>
      <c r="AC69" s="817"/>
      <c r="AD69" s="817"/>
      <c r="AE69" s="817"/>
      <c r="AF69" s="817">
        <v>10</v>
      </c>
      <c r="AG69" s="817"/>
      <c r="AH69" s="817"/>
      <c r="AI69" s="817"/>
      <c r="AJ69" s="817"/>
      <c r="AK69" s="817">
        <v>92</v>
      </c>
      <c r="AL69" s="817"/>
      <c r="AM69" s="817"/>
      <c r="AN69" s="817"/>
      <c r="AO69" s="817"/>
      <c r="AP69" s="817" t="s">
        <v>487</v>
      </c>
      <c r="AQ69" s="817"/>
      <c r="AR69" s="817"/>
      <c r="AS69" s="817"/>
      <c r="AT69" s="817"/>
      <c r="AU69" s="817" t="s">
        <v>487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547</v>
      </c>
      <c r="C70" s="860"/>
      <c r="D70" s="860"/>
      <c r="E70" s="860"/>
      <c r="F70" s="860"/>
      <c r="G70" s="860"/>
      <c r="H70" s="860"/>
      <c r="I70" s="860"/>
      <c r="J70" s="860"/>
      <c r="K70" s="860"/>
      <c r="L70" s="860"/>
      <c r="M70" s="860"/>
      <c r="N70" s="860"/>
      <c r="O70" s="860"/>
      <c r="P70" s="861"/>
      <c r="Q70" s="862">
        <v>1324</v>
      </c>
      <c r="R70" s="817"/>
      <c r="S70" s="817"/>
      <c r="T70" s="817"/>
      <c r="U70" s="817"/>
      <c r="V70" s="817">
        <v>1281</v>
      </c>
      <c r="W70" s="817"/>
      <c r="X70" s="817"/>
      <c r="Y70" s="817"/>
      <c r="Z70" s="817"/>
      <c r="AA70" s="817">
        <v>44</v>
      </c>
      <c r="AB70" s="817"/>
      <c r="AC70" s="817"/>
      <c r="AD70" s="817"/>
      <c r="AE70" s="817"/>
      <c r="AF70" s="817">
        <v>44</v>
      </c>
      <c r="AG70" s="817"/>
      <c r="AH70" s="817"/>
      <c r="AI70" s="817"/>
      <c r="AJ70" s="817"/>
      <c r="AK70" s="817" t="s">
        <v>487</v>
      </c>
      <c r="AL70" s="817"/>
      <c r="AM70" s="817"/>
      <c r="AN70" s="817"/>
      <c r="AO70" s="817"/>
      <c r="AP70" s="817" t="s">
        <v>487</v>
      </c>
      <c r="AQ70" s="817"/>
      <c r="AR70" s="817"/>
      <c r="AS70" s="817"/>
      <c r="AT70" s="817"/>
      <c r="AU70" s="817" t="s">
        <v>487</v>
      </c>
      <c r="AV70" s="817"/>
      <c r="AW70" s="817"/>
      <c r="AX70" s="817"/>
      <c r="AY70" s="817"/>
      <c r="AZ70" s="863" t="s">
        <v>548</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547</v>
      </c>
      <c r="C71" s="860"/>
      <c r="D71" s="860"/>
      <c r="E71" s="860"/>
      <c r="F71" s="860"/>
      <c r="G71" s="860"/>
      <c r="H71" s="860"/>
      <c r="I71" s="860"/>
      <c r="J71" s="860"/>
      <c r="K71" s="860"/>
      <c r="L71" s="860"/>
      <c r="M71" s="860"/>
      <c r="N71" s="860"/>
      <c r="O71" s="860"/>
      <c r="P71" s="861"/>
      <c r="Q71" s="862">
        <v>564001</v>
      </c>
      <c r="R71" s="817"/>
      <c r="S71" s="817"/>
      <c r="T71" s="817"/>
      <c r="U71" s="817"/>
      <c r="V71" s="817">
        <v>544673</v>
      </c>
      <c r="W71" s="817"/>
      <c r="X71" s="817"/>
      <c r="Y71" s="817"/>
      <c r="Z71" s="817"/>
      <c r="AA71" s="817">
        <v>19328</v>
      </c>
      <c r="AB71" s="817"/>
      <c r="AC71" s="817"/>
      <c r="AD71" s="817"/>
      <c r="AE71" s="817"/>
      <c r="AF71" s="817">
        <v>19328</v>
      </c>
      <c r="AG71" s="817"/>
      <c r="AH71" s="817"/>
      <c r="AI71" s="817"/>
      <c r="AJ71" s="817"/>
      <c r="AK71" s="817">
        <v>10124</v>
      </c>
      <c r="AL71" s="817"/>
      <c r="AM71" s="817"/>
      <c r="AN71" s="817"/>
      <c r="AO71" s="817"/>
      <c r="AP71" s="817" t="s">
        <v>487</v>
      </c>
      <c r="AQ71" s="817"/>
      <c r="AR71" s="817"/>
      <c r="AS71" s="817"/>
      <c r="AT71" s="817"/>
      <c r="AU71" s="817" t="s">
        <v>487</v>
      </c>
      <c r="AV71" s="817"/>
      <c r="AW71" s="817"/>
      <c r="AX71" s="817"/>
      <c r="AY71" s="817"/>
      <c r="AZ71" s="863" t="s">
        <v>549</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372</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19904</v>
      </c>
      <c r="AG88" s="828"/>
      <c r="AH88" s="828"/>
      <c r="AI88" s="828"/>
      <c r="AJ88" s="828"/>
      <c r="AK88" s="825"/>
      <c r="AL88" s="825"/>
      <c r="AM88" s="825"/>
      <c r="AN88" s="825"/>
      <c r="AO88" s="825"/>
      <c r="AP88" s="828">
        <v>0</v>
      </c>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18991</v>
      </c>
      <c r="CS102" s="836"/>
      <c r="CT102" s="836"/>
      <c r="CU102" s="836"/>
      <c r="CV102" s="879"/>
      <c r="CW102" s="878">
        <v>267</v>
      </c>
      <c r="CX102" s="836"/>
      <c r="CY102" s="836"/>
      <c r="CZ102" s="836"/>
      <c r="DA102" s="879"/>
      <c r="DB102" s="878">
        <v>7979</v>
      </c>
      <c r="DC102" s="836"/>
      <c r="DD102" s="836"/>
      <c r="DE102" s="836"/>
      <c r="DF102" s="879"/>
      <c r="DG102" s="878">
        <v>17434</v>
      </c>
      <c r="DH102" s="836"/>
      <c r="DI102" s="836"/>
      <c r="DJ102" s="836"/>
      <c r="DK102" s="879"/>
      <c r="DL102" s="878">
        <v>17616</v>
      </c>
      <c r="DM102" s="836"/>
      <c r="DN102" s="836"/>
      <c r="DO102" s="836"/>
      <c r="DP102" s="879"/>
      <c r="DQ102" s="878">
        <v>6447</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286</v>
      </c>
      <c r="AG109" s="881"/>
      <c r="AH109" s="881"/>
      <c r="AI109" s="881"/>
      <c r="AJ109" s="882"/>
      <c r="AK109" s="880" t="s">
        <v>285</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286</v>
      </c>
      <c r="BW109" s="881"/>
      <c r="BX109" s="881"/>
      <c r="BY109" s="881"/>
      <c r="BZ109" s="882"/>
      <c r="CA109" s="880" t="s">
        <v>285</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286</v>
      </c>
      <c r="DM109" s="881"/>
      <c r="DN109" s="881"/>
      <c r="DO109" s="881"/>
      <c r="DP109" s="882"/>
      <c r="DQ109" s="880" t="s">
        <v>285</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16113946</v>
      </c>
      <c r="AB110" s="888"/>
      <c r="AC110" s="888"/>
      <c r="AD110" s="888"/>
      <c r="AE110" s="889"/>
      <c r="AF110" s="890">
        <v>16048515</v>
      </c>
      <c r="AG110" s="888"/>
      <c r="AH110" s="888"/>
      <c r="AI110" s="888"/>
      <c r="AJ110" s="889"/>
      <c r="AK110" s="890">
        <v>15862946</v>
      </c>
      <c r="AL110" s="888"/>
      <c r="AM110" s="888"/>
      <c r="AN110" s="888"/>
      <c r="AO110" s="889"/>
      <c r="AP110" s="891">
        <v>17.8</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136501979</v>
      </c>
      <c r="BR110" s="925"/>
      <c r="BS110" s="925"/>
      <c r="BT110" s="925"/>
      <c r="BU110" s="925"/>
      <c r="BV110" s="925">
        <v>138226392</v>
      </c>
      <c r="BW110" s="925"/>
      <c r="BX110" s="925"/>
      <c r="BY110" s="925"/>
      <c r="BZ110" s="925"/>
      <c r="CA110" s="925">
        <v>164600261</v>
      </c>
      <c r="CB110" s="925"/>
      <c r="CC110" s="925"/>
      <c r="CD110" s="925"/>
      <c r="CE110" s="925"/>
      <c r="CF110" s="939">
        <v>184.9</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46851806</v>
      </c>
      <c r="BR111" s="918"/>
      <c r="BS111" s="918"/>
      <c r="BT111" s="918"/>
      <c r="BU111" s="918"/>
      <c r="BV111" s="918">
        <v>44644371</v>
      </c>
      <c r="BW111" s="918"/>
      <c r="BX111" s="918"/>
      <c r="BY111" s="918"/>
      <c r="BZ111" s="918"/>
      <c r="CA111" s="918">
        <v>17436618</v>
      </c>
      <c r="CB111" s="918"/>
      <c r="CC111" s="918"/>
      <c r="CD111" s="918"/>
      <c r="CE111" s="918"/>
      <c r="CF111" s="912">
        <v>19.600000000000001</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38463391</v>
      </c>
      <c r="BR112" s="918"/>
      <c r="BS112" s="918"/>
      <c r="BT112" s="918"/>
      <c r="BU112" s="918"/>
      <c r="BV112" s="918">
        <v>37665825</v>
      </c>
      <c r="BW112" s="918"/>
      <c r="BX112" s="918"/>
      <c r="BY112" s="918"/>
      <c r="BZ112" s="918"/>
      <c r="CA112" s="918">
        <v>36371841</v>
      </c>
      <c r="CB112" s="918"/>
      <c r="CC112" s="918"/>
      <c r="CD112" s="918"/>
      <c r="CE112" s="918"/>
      <c r="CF112" s="912">
        <v>40.9</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2533592</v>
      </c>
      <c r="AB113" s="932"/>
      <c r="AC113" s="932"/>
      <c r="AD113" s="932"/>
      <c r="AE113" s="933"/>
      <c r="AF113" s="934">
        <v>3175195</v>
      </c>
      <c r="AG113" s="932"/>
      <c r="AH113" s="932"/>
      <c r="AI113" s="932"/>
      <c r="AJ113" s="933"/>
      <c r="AK113" s="934">
        <v>3223279</v>
      </c>
      <c r="AL113" s="932"/>
      <c r="AM113" s="932"/>
      <c r="AN113" s="932"/>
      <c r="AO113" s="933"/>
      <c r="AP113" s="935">
        <v>3.6</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27400484</v>
      </c>
      <c r="BR114" s="918"/>
      <c r="BS114" s="918"/>
      <c r="BT114" s="918"/>
      <c r="BU114" s="918"/>
      <c r="BV114" s="918">
        <v>26160879</v>
      </c>
      <c r="BW114" s="918"/>
      <c r="BX114" s="918"/>
      <c r="BY114" s="918"/>
      <c r="BZ114" s="918"/>
      <c r="CA114" s="918">
        <v>25126613</v>
      </c>
      <c r="CB114" s="918"/>
      <c r="CC114" s="918"/>
      <c r="CD114" s="918"/>
      <c r="CE114" s="918"/>
      <c r="CF114" s="912">
        <v>28.2</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2549797</v>
      </c>
      <c r="AB115" s="932"/>
      <c r="AC115" s="932"/>
      <c r="AD115" s="932"/>
      <c r="AE115" s="933"/>
      <c r="AF115" s="934">
        <v>2392975</v>
      </c>
      <c r="AG115" s="932"/>
      <c r="AH115" s="932"/>
      <c r="AI115" s="932"/>
      <c r="AJ115" s="933"/>
      <c r="AK115" s="934">
        <v>3915042</v>
      </c>
      <c r="AL115" s="932"/>
      <c r="AM115" s="932"/>
      <c r="AN115" s="932"/>
      <c r="AO115" s="933"/>
      <c r="AP115" s="935">
        <v>4.4000000000000004</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v>8089460</v>
      </c>
      <c r="BR115" s="918"/>
      <c r="BS115" s="918"/>
      <c r="BT115" s="918"/>
      <c r="BU115" s="918"/>
      <c r="BV115" s="918">
        <v>7411263</v>
      </c>
      <c r="BW115" s="918"/>
      <c r="BX115" s="918"/>
      <c r="BY115" s="918"/>
      <c r="BZ115" s="918"/>
      <c r="CA115" s="918">
        <v>6446939</v>
      </c>
      <c r="CB115" s="918"/>
      <c r="CC115" s="918"/>
      <c r="CD115" s="918"/>
      <c r="CE115" s="918"/>
      <c r="CF115" s="912">
        <v>7.2</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46599793</v>
      </c>
      <c r="DH115" s="957"/>
      <c r="DI115" s="957"/>
      <c r="DJ115" s="957"/>
      <c r="DK115" s="958"/>
      <c r="DL115" s="959">
        <v>44558381</v>
      </c>
      <c r="DM115" s="957"/>
      <c r="DN115" s="957"/>
      <c r="DO115" s="957"/>
      <c r="DP115" s="958"/>
      <c r="DQ115" s="959">
        <v>17433840</v>
      </c>
      <c r="DR115" s="957"/>
      <c r="DS115" s="957"/>
      <c r="DT115" s="957"/>
      <c r="DU115" s="958"/>
      <c r="DV115" s="960">
        <v>19.600000000000001</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10390</v>
      </c>
      <c r="AB116" s="957"/>
      <c r="AC116" s="957"/>
      <c r="AD116" s="957"/>
      <c r="AE116" s="958"/>
      <c r="AF116" s="959">
        <v>10706</v>
      </c>
      <c r="AG116" s="957"/>
      <c r="AH116" s="957"/>
      <c r="AI116" s="957"/>
      <c r="AJ116" s="958"/>
      <c r="AK116" s="959">
        <v>16079</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3936</v>
      </c>
      <c r="DH116" s="957"/>
      <c r="DI116" s="957"/>
      <c r="DJ116" s="957"/>
      <c r="DK116" s="958"/>
      <c r="DL116" s="959">
        <v>3262</v>
      </c>
      <c r="DM116" s="957"/>
      <c r="DN116" s="957"/>
      <c r="DO116" s="957"/>
      <c r="DP116" s="958"/>
      <c r="DQ116" s="959">
        <v>2778</v>
      </c>
      <c r="DR116" s="957"/>
      <c r="DS116" s="957"/>
      <c r="DT116" s="957"/>
      <c r="DU116" s="958"/>
      <c r="DV116" s="960">
        <v>0</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21207725</v>
      </c>
      <c r="AB117" s="964"/>
      <c r="AC117" s="964"/>
      <c r="AD117" s="964"/>
      <c r="AE117" s="965"/>
      <c r="AF117" s="963">
        <v>21627391</v>
      </c>
      <c r="AG117" s="964"/>
      <c r="AH117" s="964"/>
      <c r="AI117" s="964"/>
      <c r="AJ117" s="965"/>
      <c r="AK117" s="963">
        <v>23017346</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286</v>
      </c>
      <c r="AG118" s="881"/>
      <c r="AH118" s="881"/>
      <c r="AI118" s="881"/>
      <c r="AJ118" s="882"/>
      <c r="AK118" s="880" t="s">
        <v>285</v>
      </c>
      <c r="AL118" s="881"/>
      <c r="AM118" s="881"/>
      <c r="AN118" s="881"/>
      <c r="AO118" s="882"/>
      <c r="AP118" s="988" t="s">
        <v>411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439</v>
      </c>
      <c r="BP118" s="992"/>
      <c r="BQ118" s="983">
        <v>257307120</v>
      </c>
      <c r="BR118" s="984"/>
      <c r="BS118" s="984"/>
      <c r="BT118" s="984"/>
      <c r="BU118" s="984"/>
      <c r="BV118" s="984">
        <v>254108730</v>
      </c>
      <c r="BW118" s="984"/>
      <c r="BX118" s="984"/>
      <c r="BY118" s="984"/>
      <c r="BZ118" s="984"/>
      <c r="CA118" s="984">
        <v>249982272</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27977320</v>
      </c>
      <c r="BR119" s="925"/>
      <c r="BS119" s="925"/>
      <c r="BT119" s="925"/>
      <c r="BU119" s="925"/>
      <c r="BV119" s="925">
        <v>29588799</v>
      </c>
      <c r="BW119" s="925"/>
      <c r="BX119" s="925"/>
      <c r="BY119" s="925"/>
      <c r="BZ119" s="925"/>
      <c r="CA119" s="925">
        <v>35956517</v>
      </c>
      <c r="CB119" s="925"/>
      <c r="CC119" s="925"/>
      <c r="CD119" s="925"/>
      <c r="CE119" s="925"/>
      <c r="CF119" s="939">
        <v>40.4</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248077</v>
      </c>
      <c r="DH119" s="996"/>
      <c r="DI119" s="996"/>
      <c r="DJ119" s="996"/>
      <c r="DK119" s="997"/>
      <c r="DL119" s="998">
        <v>82728</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59541340</v>
      </c>
      <c r="BR120" s="918"/>
      <c r="BS120" s="918"/>
      <c r="BT120" s="918"/>
      <c r="BU120" s="918"/>
      <c r="BV120" s="918">
        <v>59120352</v>
      </c>
      <c r="BW120" s="918"/>
      <c r="BX120" s="918"/>
      <c r="BY120" s="918"/>
      <c r="BZ120" s="918"/>
      <c r="CA120" s="918">
        <v>57036442</v>
      </c>
      <c r="CB120" s="918"/>
      <c r="CC120" s="918"/>
      <c r="CD120" s="918"/>
      <c r="CE120" s="918"/>
      <c r="CF120" s="912">
        <v>64.099999999999994</v>
      </c>
      <c r="CG120" s="913"/>
      <c r="CH120" s="913"/>
      <c r="CI120" s="913"/>
      <c r="CJ120" s="913"/>
      <c r="CK120" s="1011" t="s">
        <v>445</v>
      </c>
      <c r="CL120" s="1012"/>
      <c r="CM120" s="1012"/>
      <c r="CN120" s="1012"/>
      <c r="CO120" s="1013"/>
      <c r="CP120" s="1019" t="s">
        <v>394</v>
      </c>
      <c r="CQ120" s="1020"/>
      <c r="CR120" s="1020"/>
      <c r="CS120" s="1020"/>
      <c r="CT120" s="1020"/>
      <c r="CU120" s="1020"/>
      <c r="CV120" s="1020"/>
      <c r="CW120" s="1020"/>
      <c r="CX120" s="1020"/>
      <c r="CY120" s="1020"/>
      <c r="CZ120" s="1020"/>
      <c r="DA120" s="1020"/>
      <c r="DB120" s="1020"/>
      <c r="DC120" s="1020"/>
      <c r="DD120" s="1020"/>
      <c r="DE120" s="1020"/>
      <c r="DF120" s="1021"/>
      <c r="DG120" s="924">
        <v>33455480</v>
      </c>
      <c r="DH120" s="925"/>
      <c r="DI120" s="925"/>
      <c r="DJ120" s="925"/>
      <c r="DK120" s="925"/>
      <c r="DL120" s="925">
        <v>32996960</v>
      </c>
      <c r="DM120" s="925"/>
      <c r="DN120" s="925"/>
      <c r="DO120" s="925"/>
      <c r="DP120" s="925"/>
      <c r="DQ120" s="925">
        <v>32094205</v>
      </c>
      <c r="DR120" s="925"/>
      <c r="DS120" s="925"/>
      <c r="DT120" s="925"/>
      <c r="DU120" s="925"/>
      <c r="DV120" s="926">
        <v>36.1</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113512008</v>
      </c>
      <c r="BR121" s="984"/>
      <c r="BS121" s="984"/>
      <c r="BT121" s="984"/>
      <c r="BU121" s="984"/>
      <c r="BV121" s="984">
        <v>115650661</v>
      </c>
      <c r="BW121" s="984"/>
      <c r="BX121" s="984"/>
      <c r="BY121" s="984"/>
      <c r="BZ121" s="984"/>
      <c r="CA121" s="984">
        <v>117034838</v>
      </c>
      <c r="CB121" s="984"/>
      <c r="CC121" s="984"/>
      <c r="CD121" s="984"/>
      <c r="CE121" s="984"/>
      <c r="CF121" s="1022">
        <v>131.5</v>
      </c>
      <c r="CG121" s="1023"/>
      <c r="CH121" s="1023"/>
      <c r="CI121" s="1023"/>
      <c r="CJ121" s="1023"/>
      <c r="CK121" s="1014"/>
      <c r="CL121" s="1015"/>
      <c r="CM121" s="1015"/>
      <c r="CN121" s="1015"/>
      <c r="CO121" s="1016"/>
      <c r="CP121" s="1005" t="s">
        <v>448</v>
      </c>
      <c r="CQ121" s="1006"/>
      <c r="CR121" s="1006"/>
      <c r="CS121" s="1006"/>
      <c r="CT121" s="1006"/>
      <c r="CU121" s="1006"/>
      <c r="CV121" s="1006"/>
      <c r="CW121" s="1006"/>
      <c r="CX121" s="1006"/>
      <c r="CY121" s="1006"/>
      <c r="CZ121" s="1006"/>
      <c r="DA121" s="1006"/>
      <c r="DB121" s="1006"/>
      <c r="DC121" s="1006"/>
      <c r="DD121" s="1006"/>
      <c r="DE121" s="1006"/>
      <c r="DF121" s="1007"/>
      <c r="DG121" s="917">
        <v>4182674</v>
      </c>
      <c r="DH121" s="918"/>
      <c r="DI121" s="918"/>
      <c r="DJ121" s="918"/>
      <c r="DK121" s="918"/>
      <c r="DL121" s="918">
        <v>3900412</v>
      </c>
      <c r="DM121" s="918"/>
      <c r="DN121" s="918"/>
      <c r="DO121" s="918"/>
      <c r="DP121" s="918"/>
      <c r="DQ121" s="918">
        <v>3568821</v>
      </c>
      <c r="DR121" s="918"/>
      <c r="DS121" s="918"/>
      <c r="DT121" s="918"/>
      <c r="DU121" s="918"/>
      <c r="DV121" s="919">
        <v>4</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449</v>
      </c>
      <c r="AB122" s="957"/>
      <c r="AC122" s="957"/>
      <c r="AD122" s="957"/>
      <c r="AE122" s="958"/>
      <c r="AF122" s="959" t="s">
        <v>449</v>
      </c>
      <c r="AG122" s="957"/>
      <c r="AH122" s="957"/>
      <c r="AI122" s="957"/>
      <c r="AJ122" s="958"/>
      <c r="AK122" s="959" t="s">
        <v>449</v>
      </c>
      <c r="AL122" s="957"/>
      <c r="AM122" s="957"/>
      <c r="AN122" s="957"/>
      <c r="AO122" s="958"/>
      <c r="AP122" s="960" t="s">
        <v>449</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450</v>
      </c>
      <c r="BP122" s="992"/>
      <c r="BQ122" s="1032">
        <v>201030668</v>
      </c>
      <c r="BR122" s="1033"/>
      <c r="BS122" s="1033"/>
      <c r="BT122" s="1033"/>
      <c r="BU122" s="1033"/>
      <c r="BV122" s="1033">
        <v>204359812</v>
      </c>
      <c r="BW122" s="1033"/>
      <c r="BX122" s="1033"/>
      <c r="BY122" s="1033"/>
      <c r="BZ122" s="1033"/>
      <c r="CA122" s="1033">
        <v>210027797</v>
      </c>
      <c r="CB122" s="1033"/>
      <c r="CC122" s="1033"/>
      <c r="CD122" s="1033"/>
      <c r="CE122" s="1033"/>
      <c r="CF122" s="985"/>
      <c r="CG122" s="986"/>
      <c r="CH122" s="986"/>
      <c r="CI122" s="986"/>
      <c r="CJ122" s="987"/>
      <c r="CK122" s="1014"/>
      <c r="CL122" s="1015"/>
      <c r="CM122" s="1015"/>
      <c r="CN122" s="1015"/>
      <c r="CO122" s="1016"/>
      <c r="CP122" s="1005" t="s">
        <v>391</v>
      </c>
      <c r="CQ122" s="1006"/>
      <c r="CR122" s="1006"/>
      <c r="CS122" s="1006"/>
      <c r="CT122" s="1006"/>
      <c r="CU122" s="1006"/>
      <c r="CV122" s="1006"/>
      <c r="CW122" s="1006"/>
      <c r="CX122" s="1006"/>
      <c r="CY122" s="1006"/>
      <c r="CZ122" s="1006"/>
      <c r="DA122" s="1006"/>
      <c r="DB122" s="1006"/>
      <c r="DC122" s="1006"/>
      <c r="DD122" s="1006"/>
      <c r="DE122" s="1006"/>
      <c r="DF122" s="1007"/>
      <c r="DG122" s="917">
        <v>170040</v>
      </c>
      <c r="DH122" s="918"/>
      <c r="DI122" s="918"/>
      <c r="DJ122" s="918"/>
      <c r="DK122" s="918"/>
      <c r="DL122" s="918">
        <v>166866</v>
      </c>
      <c r="DM122" s="918"/>
      <c r="DN122" s="918"/>
      <c r="DO122" s="918"/>
      <c r="DP122" s="918"/>
      <c r="DQ122" s="918">
        <v>165011</v>
      </c>
      <c r="DR122" s="918"/>
      <c r="DS122" s="918"/>
      <c r="DT122" s="918"/>
      <c r="DU122" s="918"/>
      <c r="DV122" s="919">
        <v>0.2</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745</v>
      </c>
      <c r="AB123" s="957"/>
      <c r="AC123" s="957"/>
      <c r="AD123" s="957"/>
      <c r="AE123" s="958"/>
      <c r="AF123" s="959">
        <v>634</v>
      </c>
      <c r="AG123" s="957"/>
      <c r="AH123" s="957"/>
      <c r="AI123" s="957"/>
      <c r="AJ123" s="958"/>
      <c r="AK123" s="959">
        <v>525</v>
      </c>
      <c r="AL123" s="957"/>
      <c r="AM123" s="957"/>
      <c r="AN123" s="957"/>
      <c r="AO123" s="958"/>
      <c r="AP123" s="960">
        <v>0</v>
      </c>
      <c r="AQ123" s="961"/>
      <c r="AR123" s="961"/>
      <c r="AS123" s="961"/>
      <c r="AT123" s="962"/>
      <c r="AU123" s="1029" t="s">
        <v>451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64.5</v>
      </c>
      <c r="BR123" s="1025"/>
      <c r="BS123" s="1025"/>
      <c r="BT123" s="1025"/>
      <c r="BU123" s="1025"/>
      <c r="BV123" s="1025">
        <v>56.9</v>
      </c>
      <c r="BW123" s="1025"/>
      <c r="BX123" s="1025"/>
      <c r="BY123" s="1025"/>
      <c r="BZ123" s="1025"/>
      <c r="CA123" s="1025">
        <v>44.8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453</v>
      </c>
      <c r="CL125" s="1012"/>
      <c r="CM125" s="1012"/>
      <c r="CN125" s="1012"/>
      <c r="CO125" s="1013"/>
      <c r="CP125" s="938" t="s">
        <v>454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2417497</v>
      </c>
      <c r="AB126" s="957"/>
      <c r="AC126" s="957"/>
      <c r="AD126" s="957"/>
      <c r="AE126" s="958"/>
      <c r="AF126" s="959">
        <v>2281260</v>
      </c>
      <c r="AG126" s="957"/>
      <c r="AH126" s="957"/>
      <c r="AI126" s="957"/>
      <c r="AJ126" s="958"/>
      <c r="AK126" s="959">
        <v>3793650</v>
      </c>
      <c r="AL126" s="957"/>
      <c r="AM126" s="957"/>
      <c r="AN126" s="957"/>
      <c r="AO126" s="958"/>
      <c r="AP126" s="960">
        <v>4.3</v>
      </c>
      <c r="AQ126" s="961"/>
      <c r="AR126" s="961"/>
      <c r="AS126" s="961"/>
      <c r="AT126" s="962"/>
      <c r="AU126" s="233"/>
      <c r="AV126" s="233"/>
      <c r="AW126" s="233"/>
      <c r="AX126" s="1034" t="s">
        <v>455</v>
      </c>
      <c r="AY126" s="1035"/>
      <c r="AZ126" s="1035"/>
      <c r="BA126" s="1035"/>
      <c r="BB126" s="1035"/>
      <c r="BC126" s="1035"/>
      <c r="BD126" s="1035"/>
      <c r="BE126" s="1036"/>
      <c r="BF126" s="1050" t="s">
        <v>456</v>
      </c>
      <c r="BG126" s="1035"/>
      <c r="BH126" s="1035"/>
      <c r="BI126" s="1035"/>
      <c r="BJ126" s="1035"/>
      <c r="BK126" s="1035"/>
      <c r="BL126" s="1036"/>
      <c r="BM126" s="1050" t="s">
        <v>457</v>
      </c>
      <c r="BN126" s="1035"/>
      <c r="BO126" s="1035"/>
      <c r="BP126" s="1035"/>
      <c r="BQ126" s="1035"/>
      <c r="BR126" s="1035"/>
      <c r="BS126" s="1036"/>
      <c r="BT126" s="1050" t="s">
        <v>458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459</v>
      </c>
      <c r="CQ126" s="948"/>
      <c r="CR126" s="948"/>
      <c r="CS126" s="948"/>
      <c r="CT126" s="948"/>
      <c r="CU126" s="948"/>
      <c r="CV126" s="948"/>
      <c r="CW126" s="948"/>
      <c r="CX126" s="948"/>
      <c r="CY126" s="948"/>
      <c r="CZ126" s="948"/>
      <c r="DA126" s="948"/>
      <c r="DB126" s="948"/>
      <c r="DC126" s="948"/>
      <c r="DD126" s="948"/>
      <c r="DE126" s="948"/>
      <c r="DF126" s="949"/>
      <c r="DG126" s="917">
        <v>1050826</v>
      </c>
      <c r="DH126" s="918"/>
      <c r="DI126" s="918"/>
      <c r="DJ126" s="918"/>
      <c r="DK126" s="918"/>
      <c r="DL126" s="918">
        <v>1004616</v>
      </c>
      <c r="DM126" s="918"/>
      <c r="DN126" s="918"/>
      <c r="DO126" s="918"/>
      <c r="DP126" s="918"/>
      <c r="DQ126" s="918">
        <v>910025</v>
      </c>
      <c r="DR126" s="918"/>
      <c r="DS126" s="918"/>
      <c r="DT126" s="918"/>
      <c r="DU126" s="918"/>
      <c r="DV126" s="919">
        <v>1</v>
      </c>
      <c r="DW126" s="919"/>
      <c r="DX126" s="919"/>
      <c r="DY126" s="919"/>
      <c r="DZ126" s="920"/>
    </row>
    <row r="127" spans="1:130" s="197" customFormat="1" ht="26.25" customHeight="1" thickBot="1">
      <c r="A127" s="974"/>
      <c r="B127" s="946"/>
      <c r="C127" s="1002" t="s">
        <v>460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131555</v>
      </c>
      <c r="AB127" s="957"/>
      <c r="AC127" s="957"/>
      <c r="AD127" s="957"/>
      <c r="AE127" s="958"/>
      <c r="AF127" s="959">
        <v>111081</v>
      </c>
      <c r="AG127" s="957"/>
      <c r="AH127" s="957"/>
      <c r="AI127" s="957"/>
      <c r="AJ127" s="958"/>
      <c r="AK127" s="959">
        <v>120867</v>
      </c>
      <c r="AL127" s="957"/>
      <c r="AM127" s="957"/>
      <c r="AN127" s="957"/>
      <c r="AO127" s="958"/>
      <c r="AP127" s="960">
        <v>0.1</v>
      </c>
      <c r="AQ127" s="961"/>
      <c r="AR127" s="961"/>
      <c r="AS127" s="961"/>
      <c r="AT127" s="962"/>
      <c r="AU127" s="233"/>
      <c r="AV127" s="233"/>
      <c r="AW127" s="233"/>
      <c r="AX127" s="884" t="s">
        <v>461</v>
      </c>
      <c r="AY127" s="885"/>
      <c r="AZ127" s="885"/>
      <c r="BA127" s="885"/>
      <c r="BB127" s="885"/>
      <c r="BC127" s="885"/>
      <c r="BD127" s="885"/>
      <c r="BE127" s="886"/>
      <c r="BF127" s="1039" t="s">
        <v>112</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462</v>
      </c>
      <c r="CQ127" s="1043"/>
      <c r="CR127" s="1043"/>
      <c r="CS127" s="1043"/>
      <c r="CT127" s="1043"/>
      <c r="CU127" s="1043"/>
      <c r="CV127" s="1043"/>
      <c r="CW127" s="1043"/>
      <c r="CX127" s="1043"/>
      <c r="CY127" s="1043"/>
      <c r="CZ127" s="1043"/>
      <c r="DA127" s="1043"/>
      <c r="DB127" s="1043"/>
      <c r="DC127" s="1043"/>
      <c r="DD127" s="1043"/>
      <c r="DE127" s="1043"/>
      <c r="DF127" s="1044"/>
      <c r="DG127" s="1045">
        <v>7038634</v>
      </c>
      <c r="DH127" s="1046"/>
      <c r="DI127" s="1046"/>
      <c r="DJ127" s="1046"/>
      <c r="DK127" s="1046"/>
      <c r="DL127" s="1046">
        <v>6406647</v>
      </c>
      <c r="DM127" s="1046"/>
      <c r="DN127" s="1046"/>
      <c r="DO127" s="1046"/>
      <c r="DP127" s="1046"/>
      <c r="DQ127" s="1046">
        <v>5536914</v>
      </c>
      <c r="DR127" s="1046"/>
      <c r="DS127" s="1046"/>
      <c r="DT127" s="1046"/>
      <c r="DU127" s="1046"/>
      <c r="DV127" s="1047">
        <v>6.2</v>
      </c>
      <c r="DW127" s="1047"/>
      <c r="DX127" s="1047"/>
      <c r="DY127" s="1047"/>
      <c r="DZ127" s="1048"/>
    </row>
    <row r="128" spans="1:130" s="197" customFormat="1" ht="26.25" customHeight="1">
      <c r="A128" s="1069" t="s">
        <v>463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464</v>
      </c>
      <c r="X128" s="1071"/>
      <c r="Y128" s="1071"/>
      <c r="Z128" s="1072"/>
      <c r="AA128" s="1087">
        <v>4892724</v>
      </c>
      <c r="AB128" s="1088"/>
      <c r="AC128" s="1088"/>
      <c r="AD128" s="1088"/>
      <c r="AE128" s="1089"/>
      <c r="AF128" s="1090">
        <v>4586344</v>
      </c>
      <c r="AG128" s="1088"/>
      <c r="AH128" s="1088"/>
      <c r="AI128" s="1088"/>
      <c r="AJ128" s="1089"/>
      <c r="AK128" s="1090">
        <v>4370438</v>
      </c>
      <c r="AL128" s="1088"/>
      <c r="AM128" s="1088"/>
      <c r="AN128" s="1088"/>
      <c r="AO128" s="1089"/>
      <c r="AP128" s="1091"/>
      <c r="AQ128" s="1092"/>
      <c r="AR128" s="1092"/>
      <c r="AS128" s="1092"/>
      <c r="AT128" s="1093"/>
      <c r="AU128" s="235"/>
      <c r="AV128" s="235"/>
      <c r="AW128" s="235"/>
      <c r="AX128" s="1052" t="s">
        <v>465</v>
      </c>
      <c r="AY128" s="948"/>
      <c r="AZ128" s="948"/>
      <c r="BA128" s="948"/>
      <c r="BB128" s="948"/>
      <c r="BC128" s="948"/>
      <c r="BD128" s="948"/>
      <c r="BE128" s="949"/>
      <c r="BF128" s="1064" t="s">
        <v>112</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466</v>
      </c>
      <c r="X129" s="1059"/>
      <c r="Y129" s="1059"/>
      <c r="Z129" s="1060"/>
      <c r="AA129" s="956">
        <v>96945357</v>
      </c>
      <c r="AB129" s="957"/>
      <c r="AC129" s="957"/>
      <c r="AD129" s="957"/>
      <c r="AE129" s="958"/>
      <c r="AF129" s="959">
        <v>97384565</v>
      </c>
      <c r="AG129" s="957"/>
      <c r="AH129" s="957"/>
      <c r="AI129" s="957"/>
      <c r="AJ129" s="958"/>
      <c r="AK129" s="959">
        <v>99314942</v>
      </c>
      <c r="AL129" s="957"/>
      <c r="AM129" s="957"/>
      <c r="AN129" s="957"/>
      <c r="AO129" s="958"/>
      <c r="AP129" s="1061"/>
      <c r="AQ129" s="1062"/>
      <c r="AR129" s="1062"/>
      <c r="AS129" s="1062"/>
      <c r="AT129" s="1063"/>
      <c r="AU129" s="235"/>
      <c r="AV129" s="235"/>
      <c r="AW129" s="235"/>
      <c r="AX129" s="1052" t="s">
        <v>467</v>
      </c>
      <c r="AY129" s="948"/>
      <c r="AZ129" s="948"/>
      <c r="BA129" s="948"/>
      <c r="BB129" s="948"/>
      <c r="BC129" s="948"/>
      <c r="BD129" s="948"/>
      <c r="BE129" s="949"/>
      <c r="BF129" s="1053">
        <v>8.3000000000000007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469</v>
      </c>
      <c r="X130" s="1059"/>
      <c r="Y130" s="1059"/>
      <c r="Z130" s="1060"/>
      <c r="AA130" s="956">
        <v>9786515</v>
      </c>
      <c r="AB130" s="957"/>
      <c r="AC130" s="957"/>
      <c r="AD130" s="957"/>
      <c r="AE130" s="958"/>
      <c r="AF130" s="959">
        <v>9995217</v>
      </c>
      <c r="AG130" s="957"/>
      <c r="AH130" s="957"/>
      <c r="AI130" s="957"/>
      <c r="AJ130" s="958"/>
      <c r="AK130" s="959">
        <v>10308810</v>
      </c>
      <c r="AL130" s="957"/>
      <c r="AM130" s="957"/>
      <c r="AN130" s="957"/>
      <c r="AO130" s="958"/>
      <c r="AP130" s="1061"/>
      <c r="AQ130" s="1062"/>
      <c r="AR130" s="1062"/>
      <c r="AS130" s="1062"/>
      <c r="AT130" s="1063"/>
      <c r="AU130" s="235"/>
      <c r="AV130" s="235"/>
      <c r="AW130" s="235"/>
      <c r="AX130" s="1111" t="s">
        <v>470</v>
      </c>
      <c r="AY130" s="1043"/>
      <c r="AZ130" s="1043"/>
      <c r="BA130" s="1043"/>
      <c r="BB130" s="1043"/>
      <c r="BC130" s="1043"/>
      <c r="BD130" s="1043"/>
      <c r="BE130" s="1044"/>
      <c r="BF130" s="1073">
        <v>44.8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471</v>
      </c>
      <c r="X131" s="1082"/>
      <c r="Y131" s="1082"/>
      <c r="Z131" s="1083"/>
      <c r="AA131" s="995">
        <v>87158842</v>
      </c>
      <c r="AB131" s="996"/>
      <c r="AC131" s="996"/>
      <c r="AD131" s="996"/>
      <c r="AE131" s="997"/>
      <c r="AF131" s="998">
        <v>87389348</v>
      </c>
      <c r="AG131" s="996"/>
      <c r="AH131" s="996"/>
      <c r="AI131" s="996"/>
      <c r="AJ131" s="997"/>
      <c r="AK131" s="998">
        <v>89006132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473</v>
      </c>
      <c r="W132" s="1099"/>
      <c r="X132" s="1099"/>
      <c r="Y132" s="1099"/>
      <c r="Z132" s="1100"/>
      <c r="AA132" s="1101">
        <v>7.4903312739999999</v>
      </c>
      <c r="AB132" s="1102"/>
      <c r="AC132" s="1102"/>
      <c r="AD132" s="1102"/>
      <c r="AE132" s="1103"/>
      <c r="AF132" s="1104">
        <v>8.0625730269999991</v>
      </c>
      <c r="AG132" s="1102"/>
      <c r="AH132" s="1102"/>
      <c r="AI132" s="1102"/>
      <c r="AJ132" s="1103"/>
      <c r="AK132" s="1104">
        <v>9.3680039930000003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474</v>
      </c>
      <c r="W133" s="1106"/>
      <c r="X133" s="1106"/>
      <c r="Y133" s="1106"/>
      <c r="Z133" s="1107"/>
      <c r="AA133" s="1108">
        <v>7.6</v>
      </c>
      <c r="AB133" s="1109"/>
      <c r="AC133" s="1109"/>
      <c r="AD133" s="1109"/>
      <c r="AE133" s="1110"/>
      <c r="AF133" s="1108">
        <v>7.8</v>
      </c>
      <c r="AG133" s="1109"/>
      <c r="AH133" s="1109"/>
      <c r="AI133" s="1109"/>
      <c r="AJ133" s="1110"/>
      <c r="AK133" s="1108">
        <v>8.3000000000000007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4" zoomScale="80" zoomScaleNormal="85" zoomScaleSheetLayoutView="80" workbookViewId="0">
      <selection activeCell="BV5" sqref="BV5:CC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M37" zoomScale="80" zoomScaleNormal="80" zoomScaleSheetLayoutView="55" workbookViewId="0">
      <selection activeCell="BV5" sqref="BV5:CC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7" workbookViewId="0">
      <selection activeCell="BV5" sqref="BV5:CC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5" t="s">
        <v>477</v>
      </c>
      <c r="L7" s="254"/>
      <c r="M7" s="255" t="s">
        <v>478</v>
      </c>
      <c r="N7" s="256"/>
    </row>
    <row r="8" spans="1:16">
      <c r="A8" s="248"/>
      <c r="B8" s="244"/>
      <c r="C8" s="244"/>
      <c r="D8" s="244"/>
      <c r="E8" s="244"/>
      <c r="F8" s="244"/>
      <c r="G8" s="257"/>
      <c r="H8" s="258"/>
      <c r="I8" s="258"/>
      <c r="J8" s="259"/>
      <c r="K8" s="1116"/>
      <c r="L8" s="260" t="s">
        <v>479</v>
      </c>
      <c r="M8" s="261" t="s">
        <v>480</v>
      </c>
      <c r="N8" s="262" t="s">
        <v>481</v>
      </c>
    </row>
    <row r="9" spans="1:16">
      <c r="A9" s="248"/>
      <c r="B9" s="244"/>
      <c r="C9" s="244"/>
      <c r="D9" s="244"/>
      <c r="E9" s="244"/>
      <c r="F9" s="244"/>
      <c r="G9" s="1117" t="s">
        <v>482</v>
      </c>
      <c r="H9" s="1118"/>
      <c r="I9" s="1118"/>
      <c r="J9" s="1119"/>
      <c r="K9" s="263">
        <v>27315682</v>
      </c>
      <c r="L9" s="264">
        <v>46774</v>
      </c>
      <c r="M9" s="265">
        <v>55535</v>
      </c>
      <c r="N9" s="266">
        <v>-15.8</v>
      </c>
    </row>
    <row r="10" spans="1:16">
      <c r="A10" s="248"/>
      <c r="B10" s="244"/>
      <c r="C10" s="244"/>
      <c r="D10" s="244"/>
      <c r="E10" s="244"/>
      <c r="F10" s="244"/>
      <c r="G10" s="1117" t="s">
        <v>483</v>
      </c>
      <c r="H10" s="1118"/>
      <c r="I10" s="1118"/>
      <c r="J10" s="1119"/>
      <c r="K10" s="267">
        <v>954100</v>
      </c>
      <c r="L10" s="268">
        <v>1634</v>
      </c>
      <c r="M10" s="269">
        <v>3368</v>
      </c>
      <c r="N10" s="270">
        <v>-51.5</v>
      </c>
    </row>
    <row r="11" spans="1:16" ht="13.5" customHeight="1">
      <c r="A11" s="248"/>
      <c r="B11" s="244"/>
      <c r="C11" s="244"/>
      <c r="D11" s="244"/>
      <c r="E11" s="244"/>
      <c r="F11" s="244"/>
      <c r="G11" s="1117" t="s">
        <v>484</v>
      </c>
      <c r="H11" s="1118"/>
      <c r="I11" s="1118"/>
      <c r="J11" s="1119"/>
      <c r="K11" s="267">
        <v>26</v>
      </c>
      <c r="L11" s="268">
        <v>0</v>
      </c>
      <c r="M11" s="269">
        <v>1911</v>
      </c>
      <c r="N11" s="270">
        <v>-100</v>
      </c>
    </row>
    <row r="12" spans="1:16" ht="13.5" customHeight="1">
      <c r="A12" s="248"/>
      <c r="B12" s="244"/>
      <c r="C12" s="244"/>
      <c r="D12" s="244"/>
      <c r="E12" s="244"/>
      <c r="F12" s="244"/>
      <c r="G12" s="1117" t="s">
        <v>485</v>
      </c>
      <c r="H12" s="1118"/>
      <c r="I12" s="1118"/>
      <c r="J12" s="1119"/>
      <c r="K12" s="267">
        <v>490100</v>
      </c>
      <c r="L12" s="268">
        <v>839</v>
      </c>
      <c r="M12" s="269">
        <v>1237</v>
      </c>
      <c r="N12" s="270">
        <v>-32.200000000000003</v>
      </c>
    </row>
    <row r="13" spans="1:16" ht="13.5" customHeight="1">
      <c r="A13" s="248"/>
      <c r="B13" s="244"/>
      <c r="C13" s="244"/>
      <c r="D13" s="244"/>
      <c r="E13" s="244"/>
      <c r="F13" s="244"/>
      <c r="G13" s="1117" t="s">
        <v>486</v>
      </c>
      <c r="H13" s="1118"/>
      <c r="I13" s="1118"/>
      <c r="J13" s="1119"/>
      <c r="K13" s="267" t="s">
        <v>487</v>
      </c>
      <c r="L13" s="268" t="s">
        <v>487</v>
      </c>
      <c r="M13" s="269">
        <v>28</v>
      </c>
      <c r="N13" s="270" t="s">
        <v>487</v>
      </c>
    </row>
    <row r="14" spans="1:16" ht="13.5" customHeight="1">
      <c r="A14" s="248"/>
      <c r="B14" s="244"/>
      <c r="C14" s="244"/>
      <c r="D14" s="244"/>
      <c r="E14" s="244"/>
      <c r="F14" s="244"/>
      <c r="G14" s="1117" t="s">
        <v>488</v>
      </c>
      <c r="H14" s="1118"/>
      <c r="I14" s="1118"/>
      <c r="J14" s="1119"/>
      <c r="K14" s="267">
        <v>1835047</v>
      </c>
      <c r="L14" s="268">
        <v>3142</v>
      </c>
      <c r="M14" s="269">
        <v>1900</v>
      </c>
      <c r="N14" s="270">
        <v>65.400000000000006</v>
      </c>
    </row>
    <row r="15" spans="1:16" ht="13.5" customHeight="1">
      <c r="A15" s="248"/>
      <c r="B15" s="244"/>
      <c r="C15" s="244"/>
      <c r="D15" s="244"/>
      <c r="E15" s="244"/>
      <c r="F15" s="244"/>
      <c r="G15" s="1117" t="s">
        <v>489</v>
      </c>
      <c r="H15" s="1118"/>
      <c r="I15" s="1118"/>
      <c r="J15" s="1119"/>
      <c r="K15" s="267">
        <v>235264</v>
      </c>
      <c r="L15" s="268">
        <v>403</v>
      </c>
      <c r="M15" s="269">
        <v>1089</v>
      </c>
      <c r="N15" s="270">
        <v>-63</v>
      </c>
    </row>
    <row r="16" spans="1:16">
      <c r="A16" s="248"/>
      <c r="B16" s="244"/>
      <c r="C16" s="244"/>
      <c r="D16" s="244"/>
      <c r="E16" s="244"/>
      <c r="F16" s="244"/>
      <c r="G16" s="1120" t="s">
        <v>490</v>
      </c>
      <c r="H16" s="1121"/>
      <c r="I16" s="1121"/>
      <c r="J16" s="1122"/>
      <c r="K16" s="268">
        <v>-3030786</v>
      </c>
      <c r="L16" s="268">
        <v>-5190</v>
      </c>
      <c r="M16" s="269">
        <v>-5815</v>
      </c>
      <c r="N16" s="270">
        <v>-10.7</v>
      </c>
    </row>
    <row r="17" spans="1:16">
      <c r="A17" s="248"/>
      <c r="B17" s="244"/>
      <c r="C17" s="244"/>
      <c r="D17" s="244"/>
      <c r="E17" s="244"/>
      <c r="F17" s="244"/>
      <c r="G17" s="1120" t="s">
        <v>170</v>
      </c>
      <c r="H17" s="1121"/>
      <c r="I17" s="1121"/>
      <c r="J17" s="1122"/>
      <c r="K17" s="268">
        <v>27799433</v>
      </c>
      <c r="L17" s="268">
        <v>47603</v>
      </c>
      <c r="M17" s="269">
        <v>59252</v>
      </c>
      <c r="N17" s="270">
        <v>-19.7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12" t="s">
        <v>495</v>
      </c>
      <c r="H21" s="1113"/>
      <c r="I21" s="1113"/>
      <c r="J21" s="1114"/>
      <c r="K21" s="280">
        <v>5.23</v>
      </c>
      <c r="L21" s="281">
        <v>6.1</v>
      </c>
      <c r="M21" s="282">
        <v>-0.87</v>
      </c>
      <c r="N21" s="249"/>
      <c r="O21" s="283"/>
      <c r="P21" s="279"/>
    </row>
    <row r="22" spans="1:16" s="284" customFormat="1">
      <c r="A22" s="279"/>
      <c r="B22" s="249"/>
      <c r="C22" s="249"/>
      <c r="D22" s="249"/>
      <c r="E22" s="249"/>
      <c r="F22" s="249"/>
      <c r="G22" s="1112" t="s">
        <v>496</v>
      </c>
      <c r="H22" s="1113"/>
      <c r="I22" s="1113"/>
      <c r="J22" s="1114"/>
      <c r="K22" s="285">
        <v>103.8</v>
      </c>
      <c r="L22" s="286">
        <v>99.9</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5" t="s">
        <v>477</v>
      </c>
      <c r="L30" s="254"/>
      <c r="M30" s="255" t="s">
        <v>478</v>
      </c>
      <c r="N30" s="256"/>
    </row>
    <row r="31" spans="1:16">
      <c r="A31" s="248"/>
      <c r="B31" s="244"/>
      <c r="C31" s="244"/>
      <c r="D31" s="244"/>
      <c r="E31" s="244"/>
      <c r="F31" s="244"/>
      <c r="G31" s="257"/>
      <c r="H31" s="258"/>
      <c r="I31" s="258"/>
      <c r="J31" s="259"/>
      <c r="K31" s="1116"/>
      <c r="L31" s="260" t="s">
        <v>479</v>
      </c>
      <c r="M31" s="261" t="s">
        <v>480</v>
      </c>
      <c r="N31" s="262" t="s">
        <v>481</v>
      </c>
    </row>
    <row r="32" spans="1:16" ht="27" customHeight="1">
      <c r="A32" s="248"/>
      <c r="B32" s="244"/>
      <c r="C32" s="244"/>
      <c r="D32" s="244"/>
      <c r="E32" s="244"/>
      <c r="F32" s="244"/>
      <c r="G32" s="1128" t="s">
        <v>500</v>
      </c>
      <c r="H32" s="1129"/>
      <c r="I32" s="1129"/>
      <c r="J32" s="1130"/>
      <c r="K32" s="294">
        <v>15862946</v>
      </c>
      <c r="L32" s="294">
        <v>27163</v>
      </c>
      <c r="M32" s="295">
        <v>34486</v>
      </c>
      <c r="N32" s="296">
        <v>-21.2</v>
      </c>
    </row>
    <row r="33" spans="1:16" ht="13.5" customHeight="1">
      <c r="A33" s="248"/>
      <c r="B33" s="244"/>
      <c r="C33" s="244"/>
      <c r="D33" s="244"/>
      <c r="E33" s="244"/>
      <c r="F33" s="244"/>
      <c r="G33" s="1128" t="s">
        <v>501</v>
      </c>
      <c r="H33" s="1129"/>
      <c r="I33" s="1129"/>
      <c r="J33" s="1130"/>
      <c r="K33" s="294" t="s">
        <v>487</v>
      </c>
      <c r="L33" s="294" t="s">
        <v>487</v>
      </c>
      <c r="M33" s="295">
        <v>2</v>
      </c>
      <c r="N33" s="296" t="s">
        <v>487</v>
      </c>
    </row>
    <row r="34" spans="1:16" ht="27" customHeight="1">
      <c r="A34" s="248"/>
      <c r="B34" s="244"/>
      <c r="C34" s="244"/>
      <c r="D34" s="244"/>
      <c r="E34" s="244"/>
      <c r="F34" s="244"/>
      <c r="G34" s="1128" t="s">
        <v>502</v>
      </c>
      <c r="H34" s="1129"/>
      <c r="I34" s="1129"/>
      <c r="J34" s="1130"/>
      <c r="K34" s="294" t="s">
        <v>487</v>
      </c>
      <c r="L34" s="294" t="s">
        <v>487</v>
      </c>
      <c r="M34" s="295">
        <v>70</v>
      </c>
      <c r="N34" s="296" t="s">
        <v>487</v>
      </c>
    </row>
    <row r="35" spans="1:16" ht="27" customHeight="1">
      <c r="A35" s="248"/>
      <c r="B35" s="244"/>
      <c r="C35" s="244"/>
      <c r="D35" s="244"/>
      <c r="E35" s="244"/>
      <c r="F35" s="244"/>
      <c r="G35" s="1128" t="s">
        <v>503</v>
      </c>
      <c r="H35" s="1129"/>
      <c r="I35" s="1129"/>
      <c r="J35" s="1130"/>
      <c r="K35" s="294">
        <v>3223279</v>
      </c>
      <c r="L35" s="294">
        <v>5519</v>
      </c>
      <c r="M35" s="295">
        <v>11940</v>
      </c>
      <c r="N35" s="296">
        <v>-53.8</v>
      </c>
    </row>
    <row r="36" spans="1:16" ht="27" customHeight="1">
      <c r="A36" s="248"/>
      <c r="B36" s="244"/>
      <c r="C36" s="244"/>
      <c r="D36" s="244"/>
      <c r="E36" s="244"/>
      <c r="F36" s="244"/>
      <c r="G36" s="1128" t="s">
        <v>504</v>
      </c>
      <c r="H36" s="1129"/>
      <c r="I36" s="1129"/>
      <c r="J36" s="1130"/>
      <c r="K36" s="294" t="s">
        <v>487</v>
      </c>
      <c r="L36" s="294" t="s">
        <v>487</v>
      </c>
      <c r="M36" s="295">
        <v>512</v>
      </c>
      <c r="N36" s="296" t="s">
        <v>487</v>
      </c>
    </row>
    <row r="37" spans="1:16" ht="13.5" customHeight="1">
      <c r="A37" s="248"/>
      <c r="B37" s="244"/>
      <c r="C37" s="244"/>
      <c r="D37" s="244"/>
      <c r="E37" s="244"/>
      <c r="F37" s="244"/>
      <c r="G37" s="1128" t="s">
        <v>505</v>
      </c>
      <c r="H37" s="1129"/>
      <c r="I37" s="1129"/>
      <c r="J37" s="1130"/>
      <c r="K37" s="294">
        <v>3915042</v>
      </c>
      <c r="L37" s="294">
        <v>6704</v>
      </c>
      <c r="M37" s="295">
        <v>1781</v>
      </c>
      <c r="N37" s="296">
        <v>276.39999999999998</v>
      </c>
    </row>
    <row r="38" spans="1:16" ht="27" customHeight="1">
      <c r="A38" s="248"/>
      <c r="B38" s="244"/>
      <c r="C38" s="244"/>
      <c r="D38" s="244"/>
      <c r="E38" s="244"/>
      <c r="F38" s="244"/>
      <c r="G38" s="1131" t="s">
        <v>506</v>
      </c>
      <c r="H38" s="1132"/>
      <c r="I38" s="1132"/>
      <c r="J38" s="1133"/>
      <c r="K38" s="297">
        <v>16079</v>
      </c>
      <c r="L38" s="297">
        <v>28</v>
      </c>
      <c r="M38" s="298">
        <v>5</v>
      </c>
      <c r="N38" s="299">
        <v>460</v>
      </c>
      <c r="O38" s="293"/>
    </row>
    <row r="39" spans="1:16">
      <c r="A39" s="248"/>
      <c r="B39" s="244"/>
      <c r="C39" s="244"/>
      <c r="D39" s="244"/>
      <c r="E39" s="244"/>
      <c r="F39" s="244"/>
      <c r="G39" s="1131" t="s">
        <v>507</v>
      </c>
      <c r="H39" s="1132"/>
      <c r="I39" s="1132"/>
      <c r="J39" s="1133"/>
      <c r="K39" s="300">
        <v>-4370438</v>
      </c>
      <c r="L39" s="300">
        <v>-7484</v>
      </c>
      <c r="M39" s="301">
        <v>-8044</v>
      </c>
      <c r="N39" s="302">
        <v>-7</v>
      </c>
      <c r="O39" s="293"/>
    </row>
    <row r="40" spans="1:16" ht="27" customHeight="1">
      <c r="A40" s="248"/>
      <c r="B40" s="244"/>
      <c r="C40" s="244"/>
      <c r="D40" s="244"/>
      <c r="E40" s="244"/>
      <c r="F40" s="244"/>
      <c r="G40" s="1128" t="s">
        <v>508</v>
      </c>
      <c r="H40" s="1129"/>
      <c r="I40" s="1129"/>
      <c r="J40" s="1130"/>
      <c r="K40" s="300">
        <v>-10308810</v>
      </c>
      <c r="L40" s="300">
        <v>-17652</v>
      </c>
      <c r="M40" s="301">
        <v>-28362</v>
      </c>
      <c r="N40" s="302">
        <v>-37.799999999999997</v>
      </c>
      <c r="O40" s="293"/>
    </row>
    <row r="41" spans="1:16">
      <c r="A41" s="248"/>
      <c r="B41" s="244"/>
      <c r="C41" s="244"/>
      <c r="D41" s="244"/>
      <c r="E41" s="244"/>
      <c r="F41" s="244"/>
      <c r="G41" s="1134" t="s">
        <v>280</v>
      </c>
      <c r="H41" s="1135"/>
      <c r="I41" s="1135"/>
      <c r="J41" s="1136"/>
      <c r="K41" s="294">
        <v>8338098</v>
      </c>
      <c r="L41" s="300">
        <v>14278</v>
      </c>
      <c r="M41" s="301">
        <v>12390</v>
      </c>
      <c r="N41" s="302">
        <v>15.2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3" t="s">
        <v>477</v>
      </c>
      <c r="J49" s="1125" t="s">
        <v>512</v>
      </c>
      <c r="K49" s="1126"/>
      <c r="L49" s="1126"/>
      <c r="M49" s="1126"/>
      <c r="N49" s="1127"/>
    </row>
    <row r="50" spans="1:14">
      <c r="A50" s="248"/>
      <c r="B50" s="244"/>
      <c r="C50" s="244"/>
      <c r="D50" s="244"/>
      <c r="E50" s="244"/>
      <c r="F50" s="244"/>
      <c r="G50" s="312"/>
      <c r="H50" s="313"/>
      <c r="I50" s="1124"/>
      <c r="J50" s="314" t="s">
        <v>513</v>
      </c>
      <c r="K50" s="315" t="s">
        <v>514</v>
      </c>
      <c r="L50" s="316" t="s">
        <v>515</v>
      </c>
      <c r="M50" s="317" t="s">
        <v>516</v>
      </c>
      <c r="N50" s="318" t="s">
        <v>517</v>
      </c>
    </row>
    <row r="51" spans="1:14">
      <c r="A51" s="248"/>
      <c r="B51" s="244"/>
      <c r="C51" s="244"/>
      <c r="D51" s="244"/>
      <c r="E51" s="244"/>
      <c r="F51" s="244"/>
      <c r="G51" s="310" t="s">
        <v>518</v>
      </c>
      <c r="H51" s="311"/>
      <c r="I51" s="319" t="s">
        <v>487</v>
      </c>
      <c r="J51" s="320" t="s">
        <v>487</v>
      </c>
      <c r="K51" s="321" t="s">
        <v>487</v>
      </c>
      <c r="L51" s="322" t="s">
        <v>487</v>
      </c>
      <c r="M51" s="323" t="s">
        <v>487</v>
      </c>
      <c r="N51" s="324" t="s">
        <v>487</v>
      </c>
    </row>
    <row r="52" spans="1:14">
      <c r="A52" s="248"/>
      <c r="B52" s="244"/>
      <c r="C52" s="244"/>
      <c r="D52" s="244"/>
      <c r="E52" s="244"/>
      <c r="F52" s="244"/>
      <c r="G52" s="325"/>
      <c r="H52" s="326" t="s">
        <v>519</v>
      </c>
      <c r="I52" s="327" t="s">
        <v>487</v>
      </c>
      <c r="J52" s="328" t="s">
        <v>487</v>
      </c>
      <c r="K52" s="329" t="s">
        <v>487</v>
      </c>
      <c r="L52" s="330" t="s">
        <v>487</v>
      </c>
      <c r="M52" s="331" t="s">
        <v>487</v>
      </c>
      <c r="N52" s="332" t="s">
        <v>487</v>
      </c>
    </row>
    <row r="53" spans="1:14">
      <c r="A53" s="248"/>
      <c r="B53" s="244"/>
      <c r="C53" s="244"/>
      <c r="D53" s="244"/>
      <c r="E53" s="244"/>
      <c r="F53" s="244"/>
      <c r="G53" s="310" t="s">
        <v>520</v>
      </c>
      <c r="H53" s="311"/>
      <c r="I53" s="319" t="s">
        <v>487</v>
      </c>
      <c r="J53" s="320" t="s">
        <v>487</v>
      </c>
      <c r="K53" s="321" t="s">
        <v>487</v>
      </c>
      <c r="L53" s="322" t="s">
        <v>487</v>
      </c>
      <c r="M53" s="323" t="s">
        <v>487</v>
      </c>
      <c r="N53" s="324" t="s">
        <v>487</v>
      </c>
    </row>
    <row r="54" spans="1:14">
      <c r="A54" s="248"/>
      <c r="B54" s="244"/>
      <c r="C54" s="244"/>
      <c r="D54" s="244"/>
      <c r="E54" s="244"/>
      <c r="F54" s="244"/>
      <c r="G54" s="325"/>
      <c r="H54" s="326" t="s">
        <v>519</v>
      </c>
      <c r="I54" s="327" t="s">
        <v>487</v>
      </c>
      <c r="J54" s="328" t="s">
        <v>487</v>
      </c>
      <c r="K54" s="329" t="s">
        <v>487</v>
      </c>
      <c r="L54" s="330" t="s">
        <v>487</v>
      </c>
      <c r="M54" s="331" t="s">
        <v>487</v>
      </c>
      <c r="N54" s="332" t="s">
        <v>487</v>
      </c>
    </row>
    <row r="55" spans="1:14">
      <c r="A55" s="248"/>
      <c r="B55" s="244"/>
      <c r="C55" s="244"/>
      <c r="D55" s="244"/>
      <c r="E55" s="244"/>
      <c r="F55" s="244"/>
      <c r="G55" s="310" t="s">
        <v>521</v>
      </c>
      <c r="H55" s="311"/>
      <c r="I55" s="319">
        <v>17821499</v>
      </c>
      <c r="J55" s="320">
        <v>31955</v>
      </c>
      <c r="K55" s="321" t="s">
        <v>487</v>
      </c>
      <c r="L55" s="322">
        <v>36765</v>
      </c>
      <c r="M55" s="323" t="s">
        <v>487</v>
      </c>
      <c r="N55" s="324" t="s">
        <v>487</v>
      </c>
    </row>
    <row r="56" spans="1:14">
      <c r="A56" s="248"/>
      <c r="B56" s="244"/>
      <c r="C56" s="244"/>
      <c r="D56" s="244"/>
      <c r="E56" s="244"/>
      <c r="F56" s="244"/>
      <c r="G56" s="325"/>
      <c r="H56" s="326" t="s">
        <v>519</v>
      </c>
      <c r="I56" s="327">
        <v>9535288</v>
      </c>
      <c r="J56" s="328">
        <v>17097</v>
      </c>
      <c r="K56" s="329" t="s">
        <v>487</v>
      </c>
      <c r="L56" s="330">
        <v>20975</v>
      </c>
      <c r="M56" s="331" t="s">
        <v>487</v>
      </c>
      <c r="N56" s="332" t="s">
        <v>487</v>
      </c>
    </row>
    <row r="57" spans="1:14">
      <c r="A57" s="248"/>
      <c r="B57" s="244"/>
      <c r="C57" s="244"/>
      <c r="D57" s="244"/>
      <c r="E57" s="244"/>
      <c r="F57" s="244"/>
      <c r="G57" s="310" t="s">
        <v>522</v>
      </c>
      <c r="H57" s="311"/>
      <c r="I57" s="319">
        <v>20097245</v>
      </c>
      <c r="J57" s="320">
        <v>34581</v>
      </c>
      <c r="K57" s="321">
        <v>8.1999999999999993</v>
      </c>
      <c r="L57" s="322">
        <v>39052</v>
      </c>
      <c r="M57" s="323">
        <v>6.2</v>
      </c>
      <c r="N57" s="324">
        <v>2</v>
      </c>
    </row>
    <row r="58" spans="1:14">
      <c r="A58" s="248"/>
      <c r="B58" s="244"/>
      <c r="C58" s="244"/>
      <c r="D58" s="244"/>
      <c r="E58" s="244"/>
      <c r="F58" s="244"/>
      <c r="G58" s="325"/>
      <c r="H58" s="326" t="s">
        <v>519</v>
      </c>
      <c r="I58" s="327">
        <v>9161162</v>
      </c>
      <c r="J58" s="328">
        <v>15763</v>
      </c>
      <c r="K58" s="329">
        <v>-7.8</v>
      </c>
      <c r="L58" s="330">
        <v>21186</v>
      </c>
      <c r="M58" s="331">
        <v>1</v>
      </c>
      <c r="N58" s="332">
        <v>-8.8000000000000007</v>
      </c>
    </row>
    <row r="59" spans="1:14">
      <c r="A59" s="248"/>
      <c r="B59" s="244"/>
      <c r="C59" s="244"/>
      <c r="D59" s="244"/>
      <c r="E59" s="244"/>
      <c r="F59" s="244"/>
      <c r="G59" s="310" t="s">
        <v>523</v>
      </c>
      <c r="H59" s="311"/>
      <c r="I59" s="319">
        <v>24454711</v>
      </c>
      <c r="J59" s="320">
        <v>41875</v>
      </c>
      <c r="K59" s="321">
        <v>21.1</v>
      </c>
      <c r="L59" s="322">
        <v>41235</v>
      </c>
      <c r="M59" s="323">
        <v>5.6</v>
      </c>
      <c r="N59" s="324">
        <v>15.5</v>
      </c>
    </row>
    <row r="60" spans="1:14">
      <c r="A60" s="248"/>
      <c r="B60" s="244"/>
      <c r="C60" s="244"/>
      <c r="D60" s="244"/>
      <c r="E60" s="244"/>
      <c r="F60" s="244"/>
      <c r="G60" s="325"/>
      <c r="H60" s="326" t="s">
        <v>519</v>
      </c>
      <c r="I60" s="333">
        <v>13653518</v>
      </c>
      <c r="J60" s="328">
        <v>23380</v>
      </c>
      <c r="K60" s="329">
        <v>48.3</v>
      </c>
      <c r="L60" s="330">
        <v>22086</v>
      </c>
      <c r="M60" s="331">
        <v>4.2</v>
      </c>
      <c r="N60" s="332">
        <v>44.1</v>
      </c>
    </row>
    <row r="61" spans="1:14">
      <c r="A61" s="248"/>
      <c r="B61" s="244"/>
      <c r="C61" s="244"/>
      <c r="D61" s="244"/>
      <c r="E61" s="244"/>
      <c r="F61" s="244"/>
      <c r="G61" s="310" t="s">
        <v>524</v>
      </c>
      <c r="H61" s="334"/>
      <c r="I61" s="335">
        <v>20791152</v>
      </c>
      <c r="J61" s="336">
        <v>36137</v>
      </c>
      <c r="K61" s="337">
        <v>14.7</v>
      </c>
      <c r="L61" s="338">
        <v>39017</v>
      </c>
      <c r="M61" s="339">
        <v>5.9</v>
      </c>
      <c r="N61" s="324">
        <v>8.8000000000000007</v>
      </c>
    </row>
    <row r="62" spans="1:14">
      <c r="A62" s="248"/>
      <c r="B62" s="244"/>
      <c r="C62" s="244"/>
      <c r="D62" s="244"/>
      <c r="E62" s="244"/>
      <c r="F62" s="244"/>
      <c r="G62" s="325"/>
      <c r="H62" s="326" t="s">
        <v>519</v>
      </c>
      <c r="I62" s="327">
        <v>10783323</v>
      </c>
      <c r="J62" s="328">
        <v>18747</v>
      </c>
      <c r="K62" s="329">
        <v>20.3</v>
      </c>
      <c r="L62" s="330">
        <v>21416</v>
      </c>
      <c r="M62" s="331">
        <v>2.6</v>
      </c>
      <c r="N62" s="332">
        <v>17.7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8" zoomScale="90" zoomScaleNormal="90" zoomScaleSheetLayoutView="100" workbookViewId="0">
      <selection activeCell="BV5" sqref="BV5:CC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t="s">
        <v>487</v>
      </c>
      <c r="G47" s="12" t="s">
        <v>487</v>
      </c>
      <c r="H47" s="12">
        <v>11.43</v>
      </c>
      <c r="I47" s="12">
        <v>12.09</v>
      </c>
      <c r="J47" s="13">
        <v>14.4</v>
      </c>
    </row>
    <row r="48" spans="2:10" ht="57.75" customHeight="1">
      <c r="B48" s="14"/>
      <c r="C48" s="1139" t="s">
        <v>4</v>
      </c>
      <c r="D48" s="1139"/>
      <c r="E48" s="1140"/>
      <c r="F48" s="15" t="s">
        <v>487</v>
      </c>
      <c r="G48" s="16" t="s">
        <v>487</v>
      </c>
      <c r="H48" s="16">
        <v>16.79</v>
      </c>
      <c r="I48" s="16">
        <v>18.71</v>
      </c>
      <c r="J48" s="17">
        <v>15.21</v>
      </c>
    </row>
    <row r="49" spans="2:10" ht="57.75" customHeight="1" thickBot="1">
      <c r="B49" s="18"/>
      <c r="C49" s="1141" t="s">
        <v>5</v>
      </c>
      <c r="D49" s="1141"/>
      <c r="E49" s="1142"/>
      <c r="F49" s="19" t="s">
        <v>487</v>
      </c>
      <c r="G49" s="20" t="s">
        <v>487</v>
      </c>
      <c r="H49" s="20">
        <v>5.29</v>
      </c>
      <c r="I49" s="20">
        <v>2.74</v>
      </c>
      <c r="J49" s="21" t="s">
        <v>531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election activeCell="BV5" sqref="BV5:CC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t="s">
        <v>487</v>
      </c>
      <c r="G34" s="33" t="s">
        <v>487</v>
      </c>
      <c r="H34" s="33">
        <v>16.82</v>
      </c>
      <c r="I34" s="33">
        <v>18.71</v>
      </c>
      <c r="J34" s="34">
        <v>15.21</v>
      </c>
      <c r="K34" s="22"/>
      <c r="L34" s="22"/>
      <c r="M34" s="22"/>
      <c r="N34" s="22"/>
      <c r="O34" s="22"/>
      <c r="P34" s="22"/>
    </row>
    <row r="35" spans="1:16" ht="39" customHeight="1">
      <c r="A35" s="22"/>
      <c r="B35" s="35"/>
      <c r="C35" s="1143" t="s">
        <v>533</v>
      </c>
      <c r="D35" s="1144"/>
      <c r="E35" s="1145"/>
      <c r="F35" s="36" t="s">
        <v>487</v>
      </c>
      <c r="G35" s="37" t="s">
        <v>487</v>
      </c>
      <c r="H35" s="37">
        <v>6.38</v>
      </c>
      <c r="I35" s="37">
        <v>6.56</v>
      </c>
      <c r="J35" s="38">
        <v>6.61</v>
      </c>
      <c r="K35" s="22"/>
      <c r="L35" s="22"/>
      <c r="M35" s="22"/>
      <c r="N35" s="22"/>
      <c r="O35" s="22"/>
      <c r="P35" s="22"/>
    </row>
    <row r="36" spans="1:16" ht="39" customHeight="1">
      <c r="A36" s="22"/>
      <c r="B36" s="35"/>
      <c r="C36" s="1143" t="s">
        <v>534</v>
      </c>
      <c r="D36" s="1144"/>
      <c r="E36" s="1145"/>
      <c r="F36" s="36" t="s">
        <v>487</v>
      </c>
      <c r="G36" s="37" t="s">
        <v>487</v>
      </c>
      <c r="H36" s="37">
        <v>3.75</v>
      </c>
      <c r="I36" s="37">
        <v>4.57</v>
      </c>
      <c r="J36" s="38">
        <v>4.87</v>
      </c>
      <c r="K36" s="22"/>
      <c r="L36" s="22"/>
      <c r="M36" s="22"/>
      <c r="N36" s="22"/>
      <c r="O36" s="22"/>
      <c r="P36" s="22"/>
    </row>
    <row r="37" spans="1:16" ht="39" customHeight="1">
      <c r="A37" s="22"/>
      <c r="B37" s="35"/>
      <c r="C37" s="1143" t="s">
        <v>535</v>
      </c>
      <c r="D37" s="1144"/>
      <c r="E37" s="1145"/>
      <c r="F37" s="36" t="s">
        <v>487</v>
      </c>
      <c r="G37" s="37" t="s">
        <v>487</v>
      </c>
      <c r="H37" s="37">
        <v>0.15</v>
      </c>
      <c r="I37" s="37">
        <v>0.75</v>
      </c>
      <c r="J37" s="38">
        <v>0.93</v>
      </c>
      <c r="K37" s="22"/>
      <c r="L37" s="22"/>
      <c r="M37" s="22"/>
      <c r="N37" s="22"/>
      <c r="O37" s="22"/>
      <c r="P37" s="22"/>
    </row>
    <row r="38" spans="1:16" ht="39" customHeight="1">
      <c r="A38" s="22"/>
      <c r="B38" s="35"/>
      <c r="C38" s="1143" t="s">
        <v>536</v>
      </c>
      <c r="D38" s="1144"/>
      <c r="E38" s="1145"/>
      <c r="F38" s="36" t="s">
        <v>487</v>
      </c>
      <c r="G38" s="37" t="s">
        <v>487</v>
      </c>
      <c r="H38" s="37">
        <v>1.27</v>
      </c>
      <c r="I38" s="37">
        <v>1.06</v>
      </c>
      <c r="J38" s="38">
        <v>0.72</v>
      </c>
      <c r="K38" s="22"/>
      <c r="L38" s="22"/>
      <c r="M38" s="22"/>
      <c r="N38" s="22"/>
      <c r="O38" s="22"/>
      <c r="P38" s="22"/>
    </row>
    <row r="39" spans="1:16" ht="39" customHeight="1">
      <c r="A39" s="22"/>
      <c r="B39" s="35"/>
      <c r="C39" s="1143" t="s">
        <v>537</v>
      </c>
      <c r="D39" s="1144"/>
      <c r="E39" s="1145"/>
      <c r="F39" s="36" t="s">
        <v>487</v>
      </c>
      <c r="G39" s="37" t="s">
        <v>487</v>
      </c>
      <c r="H39" s="37">
        <v>0</v>
      </c>
      <c r="I39" s="37">
        <v>0</v>
      </c>
      <c r="J39" s="38">
        <v>0.2</v>
      </c>
      <c r="K39" s="22"/>
      <c r="L39" s="22"/>
      <c r="M39" s="22"/>
      <c r="N39" s="22"/>
      <c r="O39" s="22"/>
      <c r="P39" s="22"/>
    </row>
    <row r="40" spans="1:16" ht="39" customHeight="1">
      <c r="A40" s="22"/>
      <c r="B40" s="35"/>
      <c r="C40" s="1143" t="s">
        <v>538</v>
      </c>
      <c r="D40" s="1144"/>
      <c r="E40" s="1145"/>
      <c r="F40" s="36" t="s">
        <v>487</v>
      </c>
      <c r="G40" s="37" t="s">
        <v>487</v>
      </c>
      <c r="H40" s="37">
        <v>0.09</v>
      </c>
      <c r="I40" s="37">
        <v>0.05</v>
      </c>
      <c r="J40" s="38">
        <v>0.04</v>
      </c>
      <c r="K40" s="22"/>
      <c r="L40" s="22"/>
      <c r="M40" s="22"/>
      <c r="N40" s="22"/>
      <c r="O40" s="22"/>
      <c r="P40" s="22"/>
    </row>
    <row r="41" spans="1:16" ht="39" customHeight="1">
      <c r="A41" s="22"/>
      <c r="B41" s="35"/>
      <c r="C41" s="1143" t="s">
        <v>539</v>
      </c>
      <c r="D41" s="1144"/>
      <c r="E41" s="1145"/>
      <c r="F41" s="36" t="s">
        <v>487</v>
      </c>
      <c r="G41" s="37" t="s">
        <v>487</v>
      </c>
      <c r="H41" s="37">
        <v>0.02</v>
      </c>
      <c r="I41" s="37">
        <v>0.02</v>
      </c>
      <c r="J41" s="38">
        <v>0.02</v>
      </c>
      <c r="K41" s="22"/>
      <c r="L41" s="22"/>
      <c r="M41" s="22"/>
      <c r="N41" s="22"/>
      <c r="O41" s="22"/>
      <c r="P41" s="22"/>
    </row>
    <row r="42" spans="1:16" ht="39" customHeight="1">
      <c r="A42" s="22"/>
      <c r="B42" s="39"/>
      <c r="C42" s="1143" t="s">
        <v>540</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541</v>
      </c>
      <c r="D43" s="1147"/>
      <c r="E43" s="1148"/>
      <c r="F43" s="41" t="s">
        <v>487</v>
      </c>
      <c r="G43" s="42" t="s">
        <v>487</v>
      </c>
      <c r="H43" s="42">
        <v>0.39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0" zoomScaleSheetLayoutView="55" workbookViewId="0">
      <selection activeCell="BV5" sqref="BV5:CC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t="s">
        <v>487</v>
      </c>
      <c r="L45" s="60" t="s">
        <v>487</v>
      </c>
      <c r="M45" s="60">
        <v>16114</v>
      </c>
      <c r="N45" s="60">
        <v>16049</v>
      </c>
      <c r="O45" s="61">
        <v>15863</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t="s">
        <v>487</v>
      </c>
      <c r="L48" s="64" t="s">
        <v>487</v>
      </c>
      <c r="M48" s="64">
        <v>2534</v>
      </c>
      <c r="N48" s="64">
        <v>3175</v>
      </c>
      <c r="O48" s="65">
        <v>3223</v>
      </c>
      <c r="P48" s="48"/>
      <c r="Q48" s="48"/>
      <c r="R48" s="48"/>
      <c r="S48" s="48"/>
      <c r="T48" s="48"/>
      <c r="U48" s="48"/>
    </row>
    <row r="49" spans="1:21" ht="30.75" customHeight="1">
      <c r="A49" s="48"/>
      <c r="B49" s="1161"/>
      <c r="C49" s="1162"/>
      <c r="D49" s="62"/>
      <c r="E49" s="1153" t="s">
        <v>16</v>
      </c>
      <c r="F49" s="1153"/>
      <c r="G49" s="1153"/>
      <c r="H49" s="1153"/>
      <c r="I49" s="1153"/>
      <c r="J49" s="1154"/>
      <c r="K49" s="63" t="s">
        <v>487</v>
      </c>
      <c r="L49" s="64" t="s">
        <v>487</v>
      </c>
      <c r="M49" s="64" t="s">
        <v>487</v>
      </c>
      <c r="N49" s="64" t="s">
        <v>487</v>
      </c>
      <c r="O49" s="65" t="s">
        <v>487</v>
      </c>
      <c r="P49" s="48"/>
      <c r="Q49" s="48"/>
      <c r="R49" s="48"/>
      <c r="S49" s="48"/>
      <c r="T49" s="48"/>
      <c r="U49" s="48"/>
    </row>
    <row r="50" spans="1:21" ht="30.75" customHeight="1">
      <c r="A50" s="48"/>
      <c r="B50" s="1161"/>
      <c r="C50" s="1162"/>
      <c r="D50" s="62"/>
      <c r="E50" s="1153" t="s">
        <v>17</v>
      </c>
      <c r="F50" s="1153"/>
      <c r="G50" s="1153"/>
      <c r="H50" s="1153"/>
      <c r="I50" s="1153"/>
      <c r="J50" s="1154"/>
      <c r="K50" s="63" t="s">
        <v>487</v>
      </c>
      <c r="L50" s="64" t="s">
        <v>487</v>
      </c>
      <c r="M50" s="64">
        <v>2550</v>
      </c>
      <c r="N50" s="64">
        <v>2393</v>
      </c>
      <c r="O50" s="65">
        <v>3915</v>
      </c>
      <c r="P50" s="48"/>
      <c r="Q50" s="48"/>
      <c r="R50" s="48"/>
      <c r="S50" s="48"/>
      <c r="T50" s="48"/>
      <c r="U50" s="48"/>
    </row>
    <row r="51" spans="1:21" ht="30.75" customHeight="1">
      <c r="A51" s="48"/>
      <c r="B51" s="1163"/>
      <c r="C51" s="1164"/>
      <c r="D51" s="66"/>
      <c r="E51" s="1153" t="s">
        <v>18</v>
      </c>
      <c r="F51" s="1153"/>
      <c r="G51" s="1153"/>
      <c r="H51" s="1153"/>
      <c r="I51" s="1153"/>
      <c r="J51" s="1154"/>
      <c r="K51" s="63" t="s">
        <v>487</v>
      </c>
      <c r="L51" s="64" t="s">
        <v>487</v>
      </c>
      <c r="M51" s="64">
        <v>10</v>
      </c>
      <c r="N51" s="64">
        <v>11</v>
      </c>
      <c r="O51" s="65">
        <v>16</v>
      </c>
      <c r="P51" s="48"/>
      <c r="Q51" s="48"/>
      <c r="R51" s="48"/>
      <c r="S51" s="48"/>
      <c r="T51" s="48"/>
      <c r="U51" s="48"/>
    </row>
    <row r="52" spans="1:21" ht="30.75" customHeight="1">
      <c r="A52" s="48"/>
      <c r="B52" s="1151" t="s">
        <v>19</v>
      </c>
      <c r="C52" s="1152"/>
      <c r="D52" s="66"/>
      <c r="E52" s="1153" t="s">
        <v>20</v>
      </c>
      <c r="F52" s="1153"/>
      <c r="G52" s="1153"/>
      <c r="H52" s="1153"/>
      <c r="I52" s="1153"/>
      <c r="J52" s="1154"/>
      <c r="K52" s="63" t="s">
        <v>487</v>
      </c>
      <c r="L52" s="64" t="s">
        <v>487</v>
      </c>
      <c r="M52" s="64">
        <v>14681</v>
      </c>
      <c r="N52" s="64">
        <v>14582</v>
      </c>
      <c r="O52" s="65">
        <v>14679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t="s">
        <v>487</v>
      </c>
      <c r="L53" s="69" t="s">
        <v>487</v>
      </c>
      <c r="M53" s="69">
        <v>6527</v>
      </c>
      <c r="N53" s="69">
        <v>7046</v>
      </c>
      <c r="O53" s="70">
        <v>8338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2015-04-21T02:01:41Z</cp:lastPrinted>
  <dcterms:created xsi:type="dcterms:W3CDTF">2015-02-17T06:22:20Z</dcterms:created>
  <dcterms:modified xsi:type="dcterms:W3CDTF">2015-04-21T02:01:48Z</dcterms:modified>
</cp:coreProperties>
</file>