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tabRatio="7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O34" i="9"/>
  <c r="BW34" i="9"/>
  <c r="C34" i="9"/>
  <c r="AM34" i="9" l="1"/>
  <c r="C35"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<sst xmlns="http://schemas.openxmlformats.org/spreadsheetml/2006/main" count="976" uniqueCount="534">
  <si>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</si>
  <si>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</si>
  <si>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</si>
  <si>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</si>
  <si>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</si>
  <si>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</si>
  <si>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</si>
  <si>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</si>
  <si>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</si>
  <si>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</si>
  <si>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</si>
  <si>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</si>
  <si>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</si>
  <si>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</si>
  <si>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</si>
  <si>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</si>
  <si>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</si>
  <si>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</si>
  <si>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</si>
  <si>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</si>
  <si>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</si>
  <si>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</si>
  <si>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</si>
  <si>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</si>
  <si>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</si>
  <si>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</si>
  <si>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</si>
  <si>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</si>
  <si>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</si>
  <si>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</si>
  <si>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</si>
  <si>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</si>
  <si>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</si>
  <si>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</si>
  <si>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</si>
  <si>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</si>
  <si>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</si>
  <si>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</si>
  <si>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</si>
  <si>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</si>
  <si>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</si>
  <si>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</si>
  <si>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</si>
  <si>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</si>
  <si>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</si>
  <si>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</si>
  <si>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</si>
  <si>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</si>
  <si>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</si>
  <si>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</si>
  <si>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</si>
  <si>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</si>
  <si>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</si>
  <si>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</si>
  <si>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</si>
  <si>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</si>
  <si>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</si>
  <si>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</si>
  <si>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</si>
  <si>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</si>
  <si>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</si>
  <si>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</si>
  <si>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</si>
  <si>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</si>
  <si>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</si>
  <si>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</si>
  <si>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</si>
  <si>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</si>
  <si>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</si>
  <si>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</si>
  <si>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</si>
  <si>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</si>
  <si>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</si>
  <si>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</si>
  <si>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</si>
  <si>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</si>
  <si>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</si>
  <si>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</si>
  <si>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</si>
  <si>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</si>
  <si>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</si>
  <si>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久喜市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</si>
  <si>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</si>
  <si>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</si>
  <si>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</si>
  <si>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</si>
  <si>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</si>
  <si>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</si>
  <si>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</si>
  <si>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</si>
  <si>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</si>
  <si>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</si>
  <si>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</si>
  <si>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</si>
  <si>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</si>
  <si>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</si>
  <si>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</si>
  <si>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</si>
  <si>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</si>
  <si>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</si>
  <si>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</si>
  <si>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</si>
  <si>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</si>
  <si>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</si>
  <si>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</si>
  <si>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</si>
  <si>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</si>
  <si>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</si>
  <si>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</si>
  <si>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</si>
  <si>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</si>
  <si>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</si>
  <si>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</si>
  <si>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</si>
  <si>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</si>
  <si>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</si>
  <si>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</si>
  <si>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</si>
  <si>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</si>
  <si>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</si>
  <si>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</si>
  <si>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</si>
  <si>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</si>
  <si>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</si>
  <si>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</si>
  <si>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</si>
  <si>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</si>
  <si>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</si>
  <si>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</si>
  <si>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</si>
  <si>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</si>
  <si>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</si>
  <si>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</si>
  <si>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</si>
  <si>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</si>
  <si>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</si>
  <si>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</si>
  <si>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</si>
  <si>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</si>
  <si>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</si>
  <si>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</si>
  <si>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</si>
  <si>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</si>
  <si>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</si>
  <si>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</si>
  <si>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</si>
  <si>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</si>
  <si>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</si>
  <si>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</si>
  <si>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</si>
  <si>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</si>
  <si>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</si>
  <si>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</si>
  <si>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</si>
  <si>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</si>
  <si>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</si>
  <si>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</si>
  <si>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</si>
  <si>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</si>
  <si>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</si>
  <si>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</si>
  <si>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</si>
  <si>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</si>
  <si>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</si>
  <si>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</si>
  <si>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</si>
  <si>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</si>
  <si>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</si>
  <si>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</si>
  <si>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</si>
  <si>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</si>
  <si>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</si>
  <si>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</si>
  <si>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</si>
  <si>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</si>
  <si>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</si>
  <si>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</si>
  <si>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</si>
  <si>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</si>
  <si>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</si>
  <si>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</si>
  <si>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</si>
  <si>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</si>
  <si>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</si>
  <si>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</si>
  <si>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</si>
  <si>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</si>
  <si>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</si>
  <si>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</si>
  <si>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</si>
  <si>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</si>
  <si>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</si>
  <si>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</si>
  <si>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埼玉県久喜市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</si>
  <si>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</si>
  <si>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</si>
  <si>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</si>
  <si>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</si>
  <si>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</si>
  <si>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</si>
  <si>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</si>
  <si>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</si>
  <si>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</si>
  <si>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</si>
  <si>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</si>
  <si>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</si>
  <si>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</si>
  <si>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</si>
  <si>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</si>
  <si>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</si>
  <si>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</si>
  <si>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</si>
  <si>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</si>
  <si>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</si>
  <si>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</si>
  <si>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</si>
  <si>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</si>
  <si>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</si>
  <si>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</si>
  <si>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</si>
  <si>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</si>
  <si>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</si>
  <si>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</si>
  <si>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</si>
  <si>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</si>
  <si>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</si>
  <si>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</si>
  <si>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</si>
  <si>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</si>
  <si>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</si>
  <si>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</si>
  <si>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</si>
  <si>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</si>
  <si>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</si>
  <si>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</si>
  <si>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</si>
  <si>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</si>
  <si>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</si>
  <si>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</si>
  <si>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</si>
  <si>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</si>
  <si>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</si>
  <si>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</si>
  <si>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</si>
  <si>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</si>
  <si>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</si>
  <si>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</si>
  <si>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</si>
  <si>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</si>
  <si>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</si>
  <si>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</si>
  <si>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</si>
  <si>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</si>
  <si>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</si>
  <si>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</si>
  <si>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</si>
  <si>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</si>
  <si>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</si>
  <si>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</si>
  <si>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</si>
  <si>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</si>
  <si>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</si>
  <si>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</si>
  <si>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</si>
  <si>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</si>
  <si>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</si>
  <si>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</si>
  <si>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</si>
  <si>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</si>
  <si>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</si>
  <si>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</si>
  <si>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</si>
  <si>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</si>
  <si>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</si>
  <si>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</si>
  <si>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</si>
  <si>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</si>
  <si>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</si>
  <si>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</si>
  <si>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</si>
  <si>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</si>
  <si>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</si>
  <si>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</si>
  <si>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</si>
  <si>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</si>
  <si>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</si>
  <si>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</si>
  <si>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</si>
  <si>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</si>
  <si>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</si>
  <si>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</si>
  <si>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</si>
  <si>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</si>
  <si>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</si>
  <si>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</si>
  <si>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</si>
  <si>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</si>
  <si>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</si>
  <si>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</si>
  <si>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</si>
  <si>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</si>
  <si>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</si>
  <si>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</si>
  <si>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</si>
  <si>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</si>
  <si>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</si>
  <si>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</si>
  <si>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</si>
  <si>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</si>
  <si>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</si>
  <si>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</si>
  <si>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</si>
  <si>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</si>
  <si>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</si>
  <si>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</si>
  <si>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</si>
  <si>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</si>
  <si>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</si>
  <si>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</si>
  <si>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</si>
  <si>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</si>
  <si>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</si>
  <si>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</si>
  <si>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</si>
  <si>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</si>
  <si>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</si>
  <si>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</si>
  <si>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</si>
  <si>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</si>
  <si>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</si>
  <si>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</si>
  <si>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</si>
  <si>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</si>
  <si>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</si>
  <si>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</si>
  <si>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</si>
  <si>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</si>
  <si>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</si>
  <si>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</si>
  <si>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</si>
  <si>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</si>
  <si>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</si>
  <si>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</si>
  <si>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埼玉県久喜市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</si>
  <si>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</si>
  <si>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</si>
  <si>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</si>
  <si>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</si>
  <si>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</si>
  <si>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</si>
  <si>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</si>
  <si>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</si>
  <si>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</si>
  <si>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</si>
  <si>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</si>
  <si>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</si>
  <si>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</si>
  <si>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</si>
  <si>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</si>
  <si>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</si>
  <si>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</si>
  <si>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</si>
  <si>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</si>
  <si>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</si>
  <si>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</si>
  <si>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</si>
  <si>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</si>
  <si>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</si>
  <si>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</si>
  <si>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</si>
  <si>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</si>
  <si>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</si>
  <si>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</si>
  <si>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</si>
  <si>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</si>
  <si>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</si>
  <si>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</si>
  <si>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</si>
  <si>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</si>
  <si>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</si>
  <si>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</si>
  <si>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</si>
  <si>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</si>
  <si>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</si>
  <si>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</si>
  <si>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</si>
  <si>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</si>
  <si>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</si>
  <si>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</si>
  <si>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</si>
  <si>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</si>
  <si>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</si>
  <si>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</si>
  <si>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</si>
  <si>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</si>
  <si>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</si>
  <si>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</si>
  <si>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</si>
  <si>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</si>
  <si>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</si>
  <si>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</si>
  <si>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</si>
  <si>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</si>
  <si>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</si>
  <si>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</si>
  <si>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</si>
  <si>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</si>
  <si>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</si>
  <si>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</si>
  <si>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</si>
  <si>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</si>
  <si>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</si>
  <si>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</si>
  <si>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</si>
  <si>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</si>
  <si>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</si>
  <si>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</si>
  <si>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</si>
  <si>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</si>
  <si>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</si>
  <si>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</si>
  <si>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</si>
  <si>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</si>
  <si>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</si>
  <si>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</si>
  <si>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</si>
  <si>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</si>
  <si>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</si>
  <si>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</si>
  <si>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</si>
  <si>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</si>
  <si>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</si>
  <si>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</si>
  <si>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</si>
  <si>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</si>
  <si>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</si>
  <si>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</si>
  <si>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</si>
  <si>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</si>
  <si>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</si>
  <si>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</si>
  <si>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</si>
  <si>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</si>
  <si>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</si>
  <si>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</si>
  <si>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</si>
  <si>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</si>
  <si>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</si>
  <si>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</si>
  <si>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</si>
  <si>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</si>
  <si>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</si>
  <si>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</si>
  <si>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</si>
  <si>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</si>
  <si>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</si>
  <si>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</si>
  <si>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</si>
  <si>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</si>
  <si>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</si>
  <si>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</si>
  <si>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</si>
  <si>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</si>
  <si>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</si>
  <si>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</si>
  <si>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</si>
  <si>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</si>
  <si>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</si>
  <si>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</si>
  <si>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</si>
  <si>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</si>
  <si>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</si>
  <si>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</si>
  <si>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</si>
  <si>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</si>
  <si>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</si>
  <si>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</si>
  <si>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</si>
  <si>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</si>
  <si>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</si>
  <si>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</si>
  <si>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</si>
  <si>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</si>
  <si>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</si>
  <si>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</si>
  <si>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</si>
  <si>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</si>
  <si>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</si>
  <si>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</si>
  <si>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</si>
  <si>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</si>
  <si>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</si>
  <si>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</si>
  <si>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</si>
  <si>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</si>
  <si>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</si>
  <si>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</si>
  <si>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</si>
  <si>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</si>
  <si>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</si>
  <si>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</si>
  <si>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</si>
  <si>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</si>
  <si>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</si>
  <si>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</si>
  <si>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</si>
  <si>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</si>
  <si>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</si>
  <si>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</si>
  <si>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</si>
  <si>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</si>
  <si>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</si>
  <si>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</si>
  <si>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</si>
  <si>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</si>
  <si>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</si>
  <si>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</si>
  <si>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</si>
  <si>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</si>
  <si>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</si>
  <si>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0.88</t>
  </si>
  <si>
    <t>水道事業会計</t>
  </si>
  <si>
    <t>一般会計</t>
  </si>
  <si>
    <t>国民健康保険特別会計</t>
  </si>
  <si>
    <t>介護保険特別会計</t>
  </si>
  <si>
    <t>下水道事業特別会計</t>
  </si>
  <si>
    <t>農業集落排水事業特別会計</t>
  </si>
  <si>
    <t>後期高齢者医療特別会計</t>
  </si>
  <si>
    <t>土地取得特別会計</t>
  </si>
  <si>
    <t>その他会計（赤字）</t>
  </si>
  <si>
    <t>その他会計（黒字）</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</si>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</sst>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33898</c:v>
                </c:pt>
                <c:pt idx="1">
                  <c:v>28729</c:v>
                </c:pt>
                <c:pt idx="2">
                  <c:v>19326</c:v>
                </c:pt>
                <c:pt idx="3">
                  <c:v>20999</c:v>
                </c:pt>
                <c:pt idx="4">
                  <c:v>28132</c:v>
                </c:pt>
              </c:numCache>
            </c:numRef>
          </c:val>
          <c:smooth val="0"/>
        </c:ser>
        <c:dLbls>
          <c:showLegendKey val="0"/>
          <c:showVal val="0"/>
          <c:showCatName val="0"/>
          <c:showSerName val="0"/>
          <c:showPercent val="0"/>
          <c:showBubbleSize val="0"/>
        </c:dLbls>
        <c:marker val="1"/>
        <c:smooth val="0"/>
        <c:axId val="47384832"/>
        <c:axId val="47423872"/>
      </c:lineChart>
      <c:catAx>
        <c:axId val="473848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23872"/>
        <c:crosses val="autoZero"/>
        <c:auto val="1"/>
        <c:lblAlgn val="ctr"/>
        <c:lblOffset val="100"/>
        <c:tickLblSkip val="1"/>
        <c:tickMarkSkip val="1"/>
        <c:noMultiLvlLbl val="0"/>
      </c:catAx>
      <c:valAx>
        <c:axId val="47423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38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6.58</c:v>
                </c:pt>
                <c:pt idx="1">
                  <c:v>5.78</c:v>
                </c:pt>
                <c:pt idx="2">
                  <c:v>6.81</c:v>
                </c:pt>
                <c:pt idx="3">
                  <c:v>5.99</c:v>
                </c:pt>
                <c:pt idx="4">
                  <c:v>5.54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6.64</c:v>
                </c:pt>
                <c:pt idx="1">
                  <c:v>9.7200000000000006</c:v>
                </c:pt>
                <c:pt idx="2">
                  <c:v>11.72</c:v>
                </c:pt>
                <c:pt idx="3">
                  <c:v>15.02</c:v>
                </c:pt>
                <c:pt idx="4">
                  <c:v>17.649999999999999</c:v>
                </c:pt>
              </c:numCache>
            </c:numRef>
          </c:val>
        </c:ser>
        <c:dLbls>
          <c:showLegendKey val="0"/>
          <c:showVal val="0"/>
          <c:showCatName val="0"/>
          <c:showSerName val="0"/>
          <c:showPercent val="0"/>
          <c:showBubbleSize val="0"/>
        </c:dLbls>
        <c:gapWidth val="250"/>
        <c:overlap val="100"/>
        <c:axId val="110540288"/>
        <c:axId val="11054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4.42</c:v>
                </c:pt>
                <c:pt idx="1">
                  <c:v>1.39</c:v>
                </c:pt>
                <c:pt idx="2">
                  <c:v>1.64</c:v>
                </c:pt>
                <c:pt idx="3">
                  <c:v>-0.88</c:v>
                </c:pt>
                <c:pt idx="4">
                  <c:v>0.72</c:v>
                </c:pt>
              </c:numCache>
            </c:numRef>
          </c:val>
          <c:smooth val="0"/>
        </c:ser>
        <c:dLbls>
          <c:showLegendKey val="0"/>
          <c:showVal val="0"/>
          <c:showCatName val="0"/>
          <c:showSerName val="0"/>
          <c:showPercent val="0"/>
          <c:showBubbleSize val="0"/>
        </c:dLbls>
        <c:marker val="1"/>
        <c:smooth val="0"/>
        <c:axId val="110540288"/>
        <c:axId val="110542208"/>
      </c:lineChart>
      <c:catAx>
        <c:axId val="11054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42208"/>
        <c:crosses val="autoZero"/>
        <c:auto val="1"/>
        <c:lblAlgn val="ctr"/>
        <c:lblOffset val="100"/>
        <c:tickLblSkip val="1"/>
        <c:tickMarkSkip val="1"/>
        <c:noMultiLvlLbl val="0"/>
      </c:catAx>
      <c:valAx>
        <c:axId val="11054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4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0.02</c:v>
                </c:pt>
                <c:pt idx="4">
                  <c:v>#N/A</c:v>
                </c:pt>
                <c:pt idx="5">
                  <c:v>0.03</c:v>
                </c:pt>
                <c:pt idx="6">
                  <c:v>#N/A</c:v>
                </c:pt>
                <c:pt idx="7">
                  <c:v>7.0000000000000007E-2</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7.0000000000000007E-2</c:v>
                </c:pt>
                <c:pt idx="8">
                  <c:v>#N/A</c:v>
                </c:pt>
                <c:pt idx="9">
                  <c:v>0.09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0.35</c:v>
                </c:pt>
                <c:pt idx="4">
                  <c:v>#N/A</c:v>
                </c:pt>
                <c:pt idx="5">
                  <c:v>0.43</c:v>
                </c:pt>
                <c:pt idx="6">
                  <c:v>#N/A</c:v>
                </c:pt>
                <c:pt idx="7">
                  <c:v>0.48</c:v>
                </c:pt>
                <c:pt idx="8">
                  <c:v>#N/A</c:v>
                </c:pt>
                <c:pt idx="9">
                  <c:v>0.34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0.44</c:v>
                </c:pt>
                <c:pt idx="2">
                  <c:v>#N/A</c:v>
                </c:pt>
                <c:pt idx="3">
                  <c:v>0.45</c:v>
                </c:pt>
                <c:pt idx="4">
                  <c:v>#N/A</c:v>
                </c:pt>
                <c:pt idx="5">
                  <c:v>0.5</c:v>
                </c:pt>
                <c:pt idx="6">
                  <c:v>#N/A</c:v>
                </c:pt>
                <c:pt idx="7">
                  <c:v>0.64</c:v>
                </c:pt>
                <c:pt idx="8">
                  <c:v>#N/A</c:v>
                </c:pt>
                <c:pt idx="9">
                  <c:v>0.36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2.1</c:v>
                </c:pt>
                <c:pt idx="2">
                  <c:v>#N/A</c:v>
                </c:pt>
                <c:pt idx="3">
                  <c:v>3.1</c:v>
                </c:pt>
                <c:pt idx="4">
                  <c:v>#N/A</c:v>
                </c:pt>
                <c:pt idx="5">
                  <c:v>3.56</c:v>
                </c:pt>
                <c:pt idx="6">
                  <c:v>#N/A</c:v>
                </c:pt>
                <c:pt idx="7">
                  <c:v>3.56</c:v>
                </c:pt>
                <c:pt idx="8">
                  <c:v>#N/A</c:v>
                </c:pt>
                <c:pt idx="9">
                  <c:v>4.3099999999999996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5.75</c:v>
                </c:pt>
                <c:pt idx="2">
                  <c:v>#N/A</c:v>
                </c:pt>
                <c:pt idx="3">
                  <c:v>5.53</c:v>
                </c:pt>
                <c:pt idx="4">
                  <c:v>#N/A</c:v>
                </c:pt>
                <c:pt idx="5">
                  <c:v>6.77</c:v>
                </c:pt>
                <c:pt idx="6">
                  <c:v>#N/A</c:v>
                </c:pt>
                <c:pt idx="7">
                  <c:v>5.96</c:v>
                </c:pt>
                <c:pt idx="8">
                  <c:v>#N/A</c:v>
                </c:pt>
                <c:pt idx="9">
                  <c:v>5.41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9.56</c:v>
                </c:pt>
                <c:pt idx="2">
                  <c:v>#N/A</c:v>
                </c:pt>
                <c:pt idx="3">
                  <c:v>10.5</c:v>
                </c:pt>
                <c:pt idx="4">
                  <c:v>#N/A</c:v>
                </c:pt>
                <c:pt idx="5">
                  <c:v>12.05</c:v>
                </c:pt>
                <c:pt idx="6">
                  <c:v>#N/A</c:v>
                </c:pt>
                <c:pt idx="7">
                  <c:v>13.62</c:v>
                </c:pt>
                <c:pt idx="8">
                  <c:v>#N/A</c:v>
                </c:pt>
                <c:pt idx="9">
                  <c:v>15.36</c:v>
                </c:pt>
              </c:numCache>
            </c:numRef>
          </c:val>
        </c:ser>
        <c:dLbls>
          <c:showLegendKey val="0"/>
          <c:showVal val="0"/>
          <c:showCatName val="0"/>
          <c:showSerName val="0"/>
          <c:showPercent val="0"/>
          <c:showBubbleSize val="0"/>
        </c:dLbls>
        <c:gapWidth val="150"/>
        <c:overlap val="100"/>
        <c:axId val="110771584"/>
        <c:axId val="110793856"/>
      </c:barChart>
      <c:catAx>
        <c:axId val="1107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93856"/>
        <c:crosses val="autoZero"/>
        <c:auto val="1"/>
        <c:lblAlgn val="ctr"/>
        <c:lblOffset val="100"/>
        <c:tickLblSkip val="1"/>
        <c:tickMarkSkip val="1"/>
        <c:noMultiLvlLbl val="0"/>
      </c:catAx>
      <c:valAx>
        <c:axId val="11079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7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4369</c:v>
                </c:pt>
                <c:pt idx="5">
                  <c:v>4055</c:v>
                </c:pt>
                <c:pt idx="8">
                  <c:v>3956</c:v>
                </c:pt>
                <c:pt idx="11">
                  <c:v>4022</c:v>
                </c:pt>
                <c:pt idx="14">
                  <c:v>4088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c:v>
                </c:pt>
                <c:pt idx="3">
                  <c:v>22</c:v>
                </c:pt>
                <c:pt idx="6">
                  <c:v>22</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587</c:v>
                </c:pt>
                <c:pt idx="3">
                  <c:v>403</c:v>
                </c:pt>
                <c:pt idx="6">
                  <c:v>324</c:v>
                </c:pt>
                <c:pt idx="9">
                  <c:v>297</c:v>
                </c:pt>
                <c:pt idx="12">
                  <c:v>284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1882</c:v>
                </c:pt>
                <c:pt idx="3">
                  <c:v>1607</c:v>
                </c:pt>
                <c:pt idx="6">
                  <c:v>1435</c:v>
                </c:pt>
                <c:pt idx="9">
                  <c:v>1395</c:v>
                </c:pt>
                <c:pt idx="12">
                  <c:v>1259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4977</c:v>
                </c:pt>
                <c:pt idx="3">
                  <c:v>4722</c:v>
                </c:pt>
                <c:pt idx="6">
                  <c:v>4912</c:v>
                </c:pt>
                <c:pt idx="9">
                  <c:v>4896</c:v>
                </c:pt>
                <c:pt idx="12">
                  <c:v>4848</c:v>
                </c:pt>
              </c:numCache>
            </c:numRef>
          </c:val>
        </c:ser>
        <c:dLbls>
          <c:showLegendKey val="0"/>
          <c:showVal val="0"/>
          <c:showCatName val="0"/>
          <c:showSerName val="0"/>
          <c:showPercent val="0"/>
          <c:showBubbleSize val="0"/>
        </c:dLbls>
        <c:gapWidth val="100"/>
        <c:overlap val="100"/>
        <c:axId val="46901888"/>
        <c:axId val="10079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3123</c:v>
                </c:pt>
                <c:pt idx="2">
                  <c:v>#N/A</c:v>
                </c:pt>
                <c:pt idx="3">
                  <c:v>#N/A</c:v>
                </c:pt>
                <c:pt idx="4">
                  <c:v>2699</c:v>
                </c:pt>
                <c:pt idx="5">
                  <c:v>#N/A</c:v>
                </c:pt>
                <c:pt idx="6">
                  <c:v>#N/A</c:v>
                </c:pt>
                <c:pt idx="7">
                  <c:v>2737</c:v>
                </c:pt>
                <c:pt idx="8">
                  <c:v>#N/A</c:v>
                </c:pt>
                <c:pt idx="9">
                  <c:v>#N/A</c:v>
                </c:pt>
                <c:pt idx="10">
                  <c:v>2586</c:v>
                </c:pt>
                <c:pt idx="11">
                  <c:v>#N/A</c:v>
                </c:pt>
                <c:pt idx="12">
                  <c:v>#N/A</c:v>
                </c:pt>
                <c:pt idx="13">
                  <c:v>2323</c:v>
                </c:pt>
                <c:pt idx="14">
                  <c:v>#N/A</c:v>
                </c:pt>
              </c:numCache>
            </c:numRef>
          </c:val>
          <c:smooth val="0"/>
        </c:ser>
        <c:dLbls>
          <c:showLegendKey val="0"/>
          <c:showVal val="0"/>
          <c:showCatName val="0"/>
          <c:showSerName val="0"/>
          <c:showPercent val="0"/>
          <c:showBubbleSize val="0"/>
        </c:dLbls>
        <c:marker val="1"/>
        <c:smooth val="0"/>
        <c:axId val="46901888"/>
        <c:axId val="100791040"/>
      </c:lineChart>
      <c:catAx>
        <c:axId val="4690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91040"/>
        <c:crosses val="autoZero"/>
        <c:auto val="1"/>
        <c:lblAlgn val="ctr"/>
        <c:lblOffset val="100"/>
        <c:tickLblSkip val="1"/>
        <c:tickMarkSkip val="1"/>
        <c:noMultiLvlLbl val="0"/>
      </c:catAx>
      <c:valAx>
        <c:axId val="10079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0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41043</c:v>
                </c:pt>
                <c:pt idx="5">
                  <c:v>40309</c:v>
                </c:pt>
                <c:pt idx="8">
                  <c:v>41883</c:v>
                </c:pt>
                <c:pt idx="11">
                  <c:v>42953</c:v>
                </c:pt>
                <c:pt idx="14">
                  <c:v>45101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8632</c:v>
                </c:pt>
                <c:pt idx="5">
                  <c:v>8781</c:v>
                </c:pt>
                <c:pt idx="8">
                  <c:v>8328</c:v>
                </c:pt>
                <c:pt idx="11">
                  <c:v>8091</c:v>
                </c:pt>
                <c:pt idx="14">
                  <c:v>8551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3437</c:v>
                </c:pt>
                <c:pt idx="5">
                  <c:v>4415</c:v>
                </c:pt>
                <c:pt idx="8">
                  <c:v>4600</c:v>
                </c:pt>
                <c:pt idx="11">
                  <c:v>6476</c:v>
                </c:pt>
                <c:pt idx="14">
                  <c:v>7283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9161</c:v>
                </c:pt>
                <c:pt idx="3">
                  <c:v>8736</c:v>
                </c:pt>
                <c:pt idx="6">
                  <c:v>8471</c:v>
                </c:pt>
                <c:pt idx="9">
                  <c:v>8156</c:v>
                </c:pt>
                <c:pt idx="12">
                  <c:v>5519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1768</c:v>
                </c:pt>
                <c:pt idx="3">
                  <c:v>1630</c:v>
                </c:pt>
                <c:pt idx="6">
                  <c:v>1320</c:v>
                </c:pt>
                <c:pt idx="9">
                  <c:v>1212</c:v>
                </c:pt>
                <c:pt idx="12">
                  <c:v>1144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24145</c:v>
                </c:pt>
                <c:pt idx="3">
                  <c:v>24558</c:v>
                </c:pt>
                <c:pt idx="6">
                  <c:v>24500</c:v>
                </c:pt>
                <c:pt idx="9">
                  <c:v>24761</c:v>
                </c:pt>
                <c:pt idx="12">
                  <c:v>24867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161</c:v>
                </c:pt>
                <c:pt idx="3">
                  <c:v>145</c:v>
                </c:pt>
                <c:pt idx="6">
                  <c:v>130</c:v>
                </c:pt>
                <c:pt idx="9">
                  <c:v>115</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46380</c:v>
                </c:pt>
                <c:pt idx="3">
                  <c:v>47489</c:v>
                </c:pt>
                <c:pt idx="6">
                  <c:v>46794</c:v>
                </c:pt>
                <c:pt idx="9">
                  <c:v>46823</c:v>
                </c:pt>
                <c:pt idx="12">
                  <c:v>47469</c:v>
                </c:pt>
              </c:numCache>
            </c:numRef>
          </c:val>
        </c:ser>
        <c:dLbls>
          <c:showLegendKey val="0"/>
          <c:showVal val="0"/>
          <c:showCatName val="0"/>
          <c:showSerName val="0"/>
          <c:showPercent val="0"/>
          <c:showBubbleSize val="0"/>
        </c:dLbls>
        <c:gapWidth val="100"/>
        <c:overlap val="100"/>
        <c:axId val="47102208"/>
        <c:axId val="47116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28503</c:v>
                </c:pt>
                <c:pt idx="2">
                  <c:v>#N/A</c:v>
                </c:pt>
                <c:pt idx="3">
                  <c:v>#N/A</c:v>
                </c:pt>
                <c:pt idx="4">
                  <c:v>29053</c:v>
                </c:pt>
                <c:pt idx="5">
                  <c:v>#N/A</c:v>
                </c:pt>
                <c:pt idx="6">
                  <c:v>#N/A</c:v>
                </c:pt>
                <c:pt idx="7">
                  <c:v>26403</c:v>
                </c:pt>
                <c:pt idx="8">
                  <c:v>#N/A</c:v>
                </c:pt>
                <c:pt idx="9">
                  <c:v>#N/A</c:v>
                </c:pt>
                <c:pt idx="10">
                  <c:v>23548</c:v>
                </c:pt>
                <c:pt idx="11">
                  <c:v>#N/A</c:v>
                </c:pt>
                <c:pt idx="12">
                  <c:v>#N/A</c:v>
                </c:pt>
                <c:pt idx="13">
                  <c:v>18164</c:v>
                </c:pt>
                <c:pt idx="14">
                  <c:v>#N/A</c:v>
                </c:pt>
              </c:numCache>
            </c:numRef>
          </c:val>
          <c:smooth val="0"/>
        </c:ser>
        <c:dLbls>
          <c:showLegendKey val="0"/>
          <c:showVal val="0"/>
          <c:showCatName val="0"/>
          <c:showSerName val="0"/>
          <c:showPercent val="0"/>
          <c:showBubbleSize val="0"/>
        </c:dLbls>
        <c:marker val="1"/>
        <c:smooth val="0"/>
        <c:axId val="47102208"/>
        <c:axId val="47116672"/>
      </c:lineChart>
      <c:catAx>
        <c:axId val="4710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16672"/>
        <c:crosses val="autoZero"/>
        <c:auto val="1"/>
        <c:lblAlgn val="ctr"/>
        <c:lblOffset val="100"/>
        <c:tickLblSkip val="1"/>
        <c:tickMarkSkip val="1"/>
        <c:noMultiLvlLbl val="0"/>
      </c:catAx>
      <c:valAx>
        <c:axId val="4711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0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155,158
153,223
82.40
47,323,706
45,244,643
1,687,136
30,476,469
48,305,884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合併後から数値に大きな変動はない状況である。</a:t>
          </a:r>
          <a:endParaRPr kumimoji="1" lang="en-US" altLang="ja-JP" sz="1300">
            <a:latin typeface="ＭＳ Ｐゴシック"/>
          </a:endParaRPr>
        </a:p>
        <a:p>
          <a:r>
            <a:rPr kumimoji="1" lang="ja-JP" altLang="en-US" sz="1300">
              <a:latin typeface="ＭＳ Ｐゴシック"/>
            </a:rPr>
            <a:t>前年度と比較すると０．０１ポイント上がっており、類似団体平均、全国平均、埼玉県平均を上まわっている状況である。</a:t>
          </a:r>
          <a:endParaRPr kumimoji="1" lang="en-US" altLang="ja-JP" sz="1300">
            <a:latin typeface="ＭＳ Ｐゴシック"/>
          </a:endParaRPr>
        </a:p>
        <a:p>
          <a:r>
            <a:rPr kumimoji="1" lang="ja-JP" altLang="en-US" sz="1300">
              <a:latin typeface="ＭＳ Ｐゴシック"/>
            </a:rPr>
            <a:t>今後も、企業誘致や自主財源である税の徴収率向上等により、更なる財源確保に努めていく。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9172</xdr:rowOff>
    </xdr:to>
    <xdr:cxnSp macro="">
      <xdr:nvCxnSpPr>
        <xdr:cNvPr id="68" name="直線コネクタ 67"/>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9172</xdr:rowOff>
    </xdr:from>
    <xdr:to>
      <xdr:col>6</xdr:col>
      <xdr:colOff>0</xdr:colOff>
      <xdr:row>41</xdr:row>
      <xdr:rowOff>9172</xdr:rowOff>
    </xdr:to>
    <xdr:cxnSp macro="">
      <xdr:nvCxnSpPr>
        <xdr:cNvPr id="71" name="直線コネクタ 70"/>
        <xdr:cNvCxnSpPr/>
      </xdr:nvCxnSpPr>
      <xdr:spPr>
        <a:xfrm>
          <a:off x="3225800" y="703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9172</xdr:rowOff>
    </xdr:from>
    <xdr:to>
      <xdr:col>4</xdr:col>
      <xdr:colOff>482600</xdr:colOff>
      <xdr:row>41</xdr:row>
      <xdr:rowOff>22578</xdr:rowOff>
    </xdr:to>
    <xdr:cxnSp macro="">
      <xdr:nvCxnSpPr>
        <xdr:cNvPr id="74" name="直線コネクタ 73"/>
        <xdr:cNvCxnSpPr/>
      </xdr:nvCxnSpPr>
      <xdr:spPr>
        <a:xfrm flipV="1">
          <a:off x="2336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58155</xdr:rowOff>
    </xdr:from>
    <xdr:ext cx="762000" cy="259045"/>
    <xdr:sp macro="" textlink="">
      <xdr:nvSpPr>
        <xdr:cNvPr id="76" name="テキスト ボックス 75"/>
        <xdr:cNvSpPr txBox="1"/>
      </xdr:nvSpPr>
      <xdr:spPr>
        <a:xfrm>
          <a:off x="2844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9172</xdr:rowOff>
    </xdr:from>
    <xdr:to>
      <xdr:col>3</xdr:col>
      <xdr:colOff>279400</xdr:colOff>
      <xdr:row>41</xdr:row>
      <xdr:rowOff>22578</xdr:rowOff>
    </xdr:to>
    <xdr:cxnSp macro="">
      <xdr:nvCxnSpPr>
        <xdr:cNvPr id="77" name="直線コネクタ 76"/>
        <xdr:cNvCxnSpPr/>
      </xdr:nvCxnSpPr>
      <xdr:spPr>
        <a:xfrm>
          <a:off x="1447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79" name="テキスト ボックス 78"/>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81" name="テキスト ボックス 80"/>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129822</xdr:rowOff>
    </xdr:from>
    <xdr:to>
      <xdr:col>6</xdr:col>
      <xdr:colOff>50800</xdr:colOff>
      <xdr:row>41</xdr:row>
      <xdr:rowOff>59972</xdr:rowOff>
    </xdr:to>
    <xdr:sp macro="" textlink="">
      <xdr:nvSpPr>
        <xdr:cNvPr id="89" name="円/楕円 88"/>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70149</xdr:rowOff>
    </xdr:from>
    <xdr:ext cx="736600" cy="259045"/>
    <xdr:sp macro="" textlink="">
      <xdr:nvSpPr>
        <xdr:cNvPr id="90" name="テキスト ボックス 89"/>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129822</xdr:rowOff>
    </xdr:from>
    <xdr:to>
      <xdr:col>4</xdr:col>
      <xdr:colOff>533400</xdr:colOff>
      <xdr:row>41</xdr:row>
      <xdr:rowOff>59972</xdr:rowOff>
    </xdr:to>
    <xdr:sp macro="" textlink="">
      <xdr:nvSpPr>
        <xdr:cNvPr id="91" name="円/楕円 90"/>
        <xdr:cNvSpPr/>
      </xdr:nvSpPr>
      <xdr:spPr>
        <a:xfrm>
          <a:off x="3175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70149</xdr:rowOff>
    </xdr:from>
    <xdr:ext cx="762000" cy="259045"/>
    <xdr:sp macro="" textlink="">
      <xdr:nvSpPr>
        <xdr:cNvPr id="92" name="テキスト ボックス 91"/>
        <xdr:cNvSpPr txBox="1"/>
      </xdr:nvSpPr>
      <xdr:spPr>
        <a:xfrm>
          <a:off x="2844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143228</xdr:rowOff>
    </xdr:from>
    <xdr:to>
      <xdr:col>3</xdr:col>
      <xdr:colOff>330200</xdr:colOff>
      <xdr:row>41</xdr:row>
      <xdr:rowOff>73378</xdr:rowOff>
    </xdr:to>
    <xdr:sp macro="" textlink="">
      <xdr:nvSpPr>
        <xdr:cNvPr id="93" name="円/楕円 92"/>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94" name="テキスト ボックス 93"/>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129822</xdr:rowOff>
    </xdr:from>
    <xdr:to>
      <xdr:col>2</xdr:col>
      <xdr:colOff>127000</xdr:colOff>
      <xdr:row>41</xdr:row>
      <xdr:rowOff>59972</xdr:rowOff>
    </xdr:to>
    <xdr:sp macro="" textlink="">
      <xdr:nvSpPr>
        <xdr:cNvPr id="95" name="円/楕円 94"/>
        <xdr:cNvSpPr/>
      </xdr:nvSpPr>
      <xdr:spPr>
        <a:xfrm>
          <a:off x="1397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70149</xdr:rowOff>
    </xdr:from>
    <xdr:ext cx="762000" cy="259045"/>
    <xdr:sp macro="" textlink="">
      <xdr:nvSpPr>
        <xdr:cNvPr id="96" name="テキスト ボックス 95"/>
        <xdr:cNvSpPr txBox="1"/>
      </xdr:nvSpPr>
      <xdr:spPr>
        <a:xfrm>
          <a:off x="1066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歳入においては、市税が</a:t>
          </a:r>
          <a:r>
            <a:rPr kumimoji="1" lang="en-US" altLang="ja-JP" sz="1300">
              <a:latin typeface="ＭＳ Ｐゴシック"/>
            </a:rPr>
            <a:t>151,023</a:t>
          </a:r>
          <a:r>
            <a:rPr kumimoji="1" lang="ja-JP" altLang="en-US" sz="1300">
              <a:latin typeface="ＭＳ Ｐゴシック"/>
            </a:rPr>
            <a:t>千円増加するなか経常一般財源等合計（歳入）は</a:t>
          </a:r>
          <a:r>
            <a:rPr kumimoji="1" lang="en-US" altLang="ja-JP" sz="1300">
              <a:latin typeface="ＭＳ Ｐゴシック"/>
            </a:rPr>
            <a:t>11,090</a:t>
          </a:r>
          <a:r>
            <a:rPr kumimoji="1" lang="ja-JP" altLang="en-US" sz="1300">
              <a:latin typeface="ＭＳ Ｐゴシック"/>
            </a:rPr>
            <a:t>千円減少したが、臨時財政対策債が</a:t>
          </a:r>
          <a:r>
            <a:rPr kumimoji="1" lang="en-US" altLang="ja-JP" sz="1300">
              <a:latin typeface="ＭＳ Ｐゴシック"/>
            </a:rPr>
            <a:t>137,906</a:t>
          </a:r>
          <a:r>
            <a:rPr kumimoji="1" lang="ja-JP" altLang="en-US" sz="1300">
              <a:latin typeface="ＭＳ Ｐゴシック"/>
            </a:rPr>
            <a:t>千円増加したこと、歳出においては、給与減額や合併効果等により人件費（経常的一般財源）が</a:t>
          </a:r>
          <a:r>
            <a:rPr kumimoji="1" lang="en-US" altLang="ja-JP" sz="1300">
              <a:latin typeface="ＭＳ Ｐゴシック"/>
            </a:rPr>
            <a:t>368,154</a:t>
          </a:r>
          <a:r>
            <a:rPr kumimoji="1" lang="ja-JP" altLang="en-US" sz="1300">
              <a:latin typeface="ＭＳ Ｐゴシック"/>
            </a:rPr>
            <a:t>千円減少したことにより、経常収支比率が前年度と比較して</a:t>
          </a:r>
          <a:r>
            <a:rPr kumimoji="1" lang="en-US" altLang="ja-JP" sz="1300">
              <a:latin typeface="ＭＳ Ｐゴシック"/>
            </a:rPr>
            <a:t>1.4</a:t>
          </a:r>
          <a:r>
            <a:rPr kumimoji="1" lang="ja-JP" altLang="en-US" sz="1300">
              <a:latin typeface="ＭＳ Ｐゴシック"/>
            </a:rPr>
            <a:t>ポイント減少した。しかしながら、類似団体平均、全国平均、埼玉県平均をいずれも下回っていることから、今後も、自主財源の確保や合併のスケールメリットを生かした人件費削減や事務事業の見直しによる経常経費の削減に取り組んで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15240</xdr:rowOff>
    </xdr:to>
    <xdr:cxnSp macro="">
      <xdr:nvCxnSpPr>
        <xdr:cNvPr id="131" name="直線コネクタ 130"/>
        <xdr:cNvCxnSpPr/>
      </xdr:nvCxnSpPr>
      <xdr:spPr>
        <a:xfrm flipV="1">
          <a:off x="4114800" y="1087543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2"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15240</xdr:rowOff>
    </xdr:to>
    <xdr:cxnSp macro="">
      <xdr:nvCxnSpPr>
        <xdr:cNvPr id="134" name="直線コネクタ 133"/>
        <xdr:cNvCxnSpPr/>
      </xdr:nvCxnSpPr>
      <xdr:spPr>
        <a:xfrm>
          <a:off x="3225800" y="109719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76623</xdr:rowOff>
    </xdr:from>
    <xdr:to>
      <xdr:col>4</xdr:col>
      <xdr:colOff>482600</xdr:colOff>
      <xdr:row>63</xdr:row>
      <xdr:rowOff>170604</xdr:rowOff>
    </xdr:to>
    <xdr:cxnSp macro="">
      <xdr:nvCxnSpPr>
        <xdr:cNvPr id="137" name="直線コネクタ 136"/>
        <xdr:cNvCxnSpPr/>
      </xdr:nvCxnSpPr>
      <xdr:spPr>
        <a:xfrm>
          <a:off x="2336800" y="1070652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65</xdr:row>
      <xdr:rowOff>157480</xdr:rowOff>
    </xdr:to>
    <xdr:cxnSp macro="">
      <xdr:nvCxnSpPr>
        <xdr:cNvPr id="140" name="直線コネクタ 139"/>
        <xdr:cNvCxnSpPr/>
      </xdr:nvCxnSpPr>
      <xdr:spPr>
        <a:xfrm flipV="1">
          <a:off x="1447800" y="1070652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97383</xdr:rowOff>
    </xdr:from>
    <xdr:ext cx="762000" cy="259045"/>
    <xdr:sp macro="" textlink="">
      <xdr:nvSpPr>
        <xdr:cNvPr id="142" name="テキスト ボックス 141"/>
        <xdr:cNvSpPr txBox="1"/>
      </xdr:nvSpPr>
      <xdr:spPr>
        <a:xfrm>
          <a:off x="1955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167233</xdr:rowOff>
    </xdr:from>
    <xdr:ext cx="762000" cy="259045"/>
    <xdr:sp macro="" textlink="">
      <xdr:nvSpPr>
        <xdr:cNvPr id="144" name="テキスト ボックス 143"/>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50" name="円/楕円 149"/>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166810</xdr:rowOff>
    </xdr:from>
    <xdr:ext cx="762000" cy="259045"/>
    <xdr:sp macro="" textlink="">
      <xdr:nvSpPr>
        <xdr:cNvPr id="151" name="財政構造の弾力性該当値テキスト"/>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4" name="円/楕円 153"/>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5" name="テキスト ボックス 154"/>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25823</xdr:rowOff>
    </xdr:from>
    <xdr:to>
      <xdr:col>3</xdr:col>
      <xdr:colOff>330200</xdr:colOff>
      <xdr:row>62</xdr:row>
      <xdr:rowOff>127423</xdr:rowOff>
    </xdr:to>
    <xdr:sp macro="" textlink="">
      <xdr:nvSpPr>
        <xdr:cNvPr id="156" name="円/楕円 155"/>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112200</xdr:rowOff>
    </xdr:from>
    <xdr:ext cx="762000" cy="259045"/>
    <xdr:sp macro="" textlink="">
      <xdr:nvSpPr>
        <xdr:cNvPr id="157" name="テキスト ボックス 156"/>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106680</xdr:rowOff>
    </xdr:from>
    <xdr:to>
      <xdr:col>2</xdr:col>
      <xdr:colOff>127000</xdr:colOff>
      <xdr:row>66</xdr:row>
      <xdr:rowOff>36830</xdr:rowOff>
    </xdr:to>
    <xdr:sp macro="" textlink="">
      <xdr:nvSpPr>
        <xdr:cNvPr id="158" name="円/楕円 157"/>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21607</xdr:rowOff>
    </xdr:from>
    <xdr:ext cx="762000" cy="259045"/>
    <xdr:sp macro="" textlink="">
      <xdr:nvSpPr>
        <xdr:cNvPr id="159" name="テキスト ボックス 158"/>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1,991</a:t>
          </a:r>
          <a:r>
            <a:rPr kumimoji="1" lang="ja-JP" altLang="en-US" sz="1300">
              <a:latin typeface="ＭＳ Ｐゴシック"/>
            </a:rPr>
            <a:t>円上がり、平成</a:t>
          </a:r>
          <a:r>
            <a:rPr kumimoji="1" lang="en-US" altLang="ja-JP" sz="1300">
              <a:latin typeface="ＭＳ Ｐゴシック"/>
            </a:rPr>
            <a:t>23</a:t>
          </a:r>
          <a:r>
            <a:rPr kumimoji="1" lang="ja-JP" altLang="en-US" sz="1300">
              <a:latin typeface="ＭＳ Ｐゴシック"/>
            </a:rPr>
            <a:t>年度とほぼ同額となった。人件費については、退職者の補充を最小限に抑ええるなど、合併後、職員数の削減を推進していること等により、数値の減少となったが、物件費の増加に伴い、人口１人当たり人件費・物件費等決算額が上がってしまった。なお、物件費については、電気料金及び水道料金の値上げによる影響により増加となっている。類似団体平均、全国平均、埼玉県平均いずれも上回っているが、今後もより一層、コストを意識し、合併による行政のスリム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12230</xdr:rowOff>
    </xdr:from>
    <xdr:to>
      <xdr:col>7</xdr:col>
      <xdr:colOff>152400</xdr:colOff>
      <xdr:row>81</xdr:row>
      <xdr:rowOff>24240</xdr:rowOff>
    </xdr:to>
    <xdr:cxnSp macro="">
      <xdr:nvCxnSpPr>
        <xdr:cNvPr id="190" name="直線コネクタ 189"/>
        <xdr:cNvCxnSpPr/>
      </xdr:nvCxnSpPr>
      <xdr:spPr>
        <a:xfrm>
          <a:off x="4114800" y="13899680"/>
          <a:ext cx="838200" cy="1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12230</xdr:rowOff>
    </xdr:from>
    <xdr:to>
      <xdr:col>6</xdr:col>
      <xdr:colOff>0</xdr:colOff>
      <xdr:row>81</xdr:row>
      <xdr:rowOff>25465</xdr:rowOff>
    </xdr:to>
    <xdr:cxnSp macro="">
      <xdr:nvCxnSpPr>
        <xdr:cNvPr id="193" name="直線コネクタ 192"/>
        <xdr:cNvCxnSpPr/>
      </xdr:nvCxnSpPr>
      <xdr:spPr>
        <a:xfrm flipV="1">
          <a:off x="3225800" y="1389968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15129</xdr:rowOff>
    </xdr:from>
    <xdr:ext cx="736600" cy="259045"/>
    <xdr:sp macro="" textlink="">
      <xdr:nvSpPr>
        <xdr:cNvPr id="195" name="テキスト ボックス 194"/>
        <xdr:cNvSpPr txBox="1"/>
      </xdr:nvSpPr>
      <xdr:spPr>
        <a:xfrm>
          <a:off x="3733800" y="140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8520</xdr:rowOff>
    </xdr:from>
    <xdr:to>
      <xdr:col>4</xdr:col>
      <xdr:colOff>482600</xdr:colOff>
      <xdr:row>81</xdr:row>
      <xdr:rowOff>25465</xdr:rowOff>
    </xdr:to>
    <xdr:cxnSp macro="">
      <xdr:nvCxnSpPr>
        <xdr:cNvPr id="196" name="直線コネクタ 195"/>
        <xdr:cNvCxnSpPr/>
      </xdr:nvCxnSpPr>
      <xdr:spPr>
        <a:xfrm>
          <a:off x="2336800" y="13895970"/>
          <a:ext cx="889000" cy="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8520</xdr:rowOff>
    </xdr:from>
    <xdr:to>
      <xdr:col>3</xdr:col>
      <xdr:colOff>279400</xdr:colOff>
      <xdr:row>81</xdr:row>
      <xdr:rowOff>53758</xdr:rowOff>
    </xdr:to>
    <xdr:cxnSp macro="">
      <xdr:nvCxnSpPr>
        <xdr:cNvPr id="199" name="直線コネクタ 198"/>
        <xdr:cNvCxnSpPr/>
      </xdr:nvCxnSpPr>
      <xdr:spPr>
        <a:xfrm flipV="1">
          <a:off x="1447800" y="13895970"/>
          <a:ext cx="889000" cy="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144890</xdr:rowOff>
    </xdr:from>
    <xdr:to>
      <xdr:col>7</xdr:col>
      <xdr:colOff>203200</xdr:colOff>
      <xdr:row>81</xdr:row>
      <xdr:rowOff>75040</xdr:rowOff>
    </xdr:to>
    <xdr:sp macro="" textlink="">
      <xdr:nvSpPr>
        <xdr:cNvPr id="209" name="円/楕円 208"/>
        <xdr:cNvSpPr/>
      </xdr:nvSpPr>
      <xdr:spPr>
        <a:xfrm>
          <a:off x="4902200" y="138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66167</xdr:rowOff>
    </xdr:from>
    <xdr:ext cx="762000" cy="259045"/>
    <xdr:sp macro="" textlink="">
      <xdr:nvSpPr>
        <xdr:cNvPr id="210" name="人件費・物件費等の状況該当値テキスト"/>
        <xdr:cNvSpPr txBox="1"/>
      </xdr:nvSpPr>
      <xdr:spPr>
        <a:xfrm>
          <a:off x="5041900" y="1378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132880</xdr:rowOff>
    </xdr:from>
    <xdr:to>
      <xdr:col>6</xdr:col>
      <xdr:colOff>50800</xdr:colOff>
      <xdr:row>81</xdr:row>
      <xdr:rowOff>63030</xdr:rowOff>
    </xdr:to>
    <xdr:sp macro="" textlink="">
      <xdr:nvSpPr>
        <xdr:cNvPr id="211" name="円/楕円 210"/>
        <xdr:cNvSpPr/>
      </xdr:nvSpPr>
      <xdr:spPr>
        <a:xfrm>
          <a:off x="4064000" y="138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73207</xdr:rowOff>
    </xdr:from>
    <xdr:ext cx="736600" cy="259045"/>
    <xdr:sp macro="" textlink="">
      <xdr:nvSpPr>
        <xdr:cNvPr id="212" name="テキスト ボックス 211"/>
        <xdr:cNvSpPr txBox="1"/>
      </xdr:nvSpPr>
      <xdr:spPr>
        <a:xfrm>
          <a:off x="3733800" y="1361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146115</xdr:rowOff>
    </xdr:from>
    <xdr:to>
      <xdr:col>4</xdr:col>
      <xdr:colOff>533400</xdr:colOff>
      <xdr:row>81</xdr:row>
      <xdr:rowOff>76265</xdr:rowOff>
    </xdr:to>
    <xdr:sp macro="" textlink="">
      <xdr:nvSpPr>
        <xdr:cNvPr id="213" name="円/楕円 212"/>
        <xdr:cNvSpPr/>
      </xdr:nvSpPr>
      <xdr:spPr>
        <a:xfrm>
          <a:off x="3175000" y="13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86442</xdr:rowOff>
    </xdr:from>
    <xdr:ext cx="762000" cy="259045"/>
    <xdr:sp macro="" textlink="">
      <xdr:nvSpPr>
        <xdr:cNvPr id="214" name="テキスト ボックス 213"/>
        <xdr:cNvSpPr txBox="1"/>
      </xdr:nvSpPr>
      <xdr:spPr>
        <a:xfrm>
          <a:off x="2844800" y="1363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85,274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129170</xdr:rowOff>
    </xdr:from>
    <xdr:to>
      <xdr:col>3</xdr:col>
      <xdr:colOff>330200</xdr:colOff>
      <xdr:row>81</xdr:row>
      <xdr:rowOff>59320</xdr:rowOff>
    </xdr:to>
    <xdr:sp macro="" textlink="">
      <xdr:nvSpPr>
        <xdr:cNvPr id="215" name="円/楕円 214"/>
        <xdr:cNvSpPr/>
      </xdr:nvSpPr>
      <xdr:spPr>
        <a:xfrm>
          <a:off x="2286000" y="138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69497</xdr:rowOff>
    </xdr:from>
    <xdr:ext cx="762000" cy="259045"/>
    <xdr:sp macro="" textlink="">
      <xdr:nvSpPr>
        <xdr:cNvPr id="216" name="テキスト ボックス 215"/>
        <xdr:cNvSpPr txBox="1"/>
      </xdr:nvSpPr>
      <xdr:spPr>
        <a:xfrm>
          <a:off x="1955800" y="1361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2958</xdr:rowOff>
    </xdr:from>
    <xdr:to>
      <xdr:col>2</xdr:col>
      <xdr:colOff>127000</xdr:colOff>
      <xdr:row>81</xdr:row>
      <xdr:rowOff>104558</xdr:rowOff>
    </xdr:to>
    <xdr:sp macro="" textlink="">
      <xdr:nvSpPr>
        <xdr:cNvPr id="217" name="円/楕円 216"/>
        <xdr:cNvSpPr/>
      </xdr:nvSpPr>
      <xdr:spPr>
        <a:xfrm>
          <a:off x="1397000" y="138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114735</xdr:rowOff>
    </xdr:from>
    <xdr:ext cx="762000" cy="259045"/>
    <xdr:sp macro="" textlink="">
      <xdr:nvSpPr>
        <xdr:cNvPr id="218" name="テキスト ボックス 217"/>
        <xdr:cNvSpPr txBox="1"/>
      </xdr:nvSpPr>
      <xdr:spPr>
        <a:xfrm>
          <a:off x="1066800" y="136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国の施策に伴い本市においても給与水準を下げたため、平成</a:t>
          </a:r>
          <a:r>
            <a:rPr kumimoji="1" lang="en-US" altLang="ja-JP" sz="1300">
              <a:latin typeface="ＭＳ Ｐゴシック"/>
            </a:rPr>
            <a:t>22</a:t>
          </a:r>
          <a:r>
            <a:rPr kumimoji="1" lang="ja-JP" altLang="en-US" sz="1300">
              <a:latin typeface="ＭＳ Ｐゴシック"/>
            </a:rPr>
            <a:t>年度以前の数値とほぼ同じ値となった。前年度と比較して</a:t>
          </a:r>
          <a:r>
            <a:rPr kumimoji="1" lang="en-US" altLang="ja-JP" sz="1300">
              <a:latin typeface="ＭＳ Ｐゴシック"/>
            </a:rPr>
            <a:t>7.9</a:t>
          </a:r>
          <a:r>
            <a:rPr kumimoji="1" lang="ja-JP" altLang="en-US" sz="1300">
              <a:latin typeface="ＭＳ Ｐゴシック"/>
            </a:rPr>
            <a:t>ポイントの減となる。</a:t>
          </a:r>
          <a:endParaRPr kumimoji="1" lang="en-US" altLang="ja-JP" sz="1300">
            <a:latin typeface="ＭＳ Ｐゴシック"/>
          </a:endParaRPr>
        </a:p>
        <a:p>
          <a:r>
            <a:rPr kumimoji="1" lang="ja-JP" altLang="en-US" sz="1300">
              <a:latin typeface="ＭＳ Ｐゴシック"/>
            </a:rPr>
            <a:t>また、類似団体及び全国市平均と比べ、下回っている状況である。</a:t>
          </a:r>
          <a:endParaRPr kumimoji="1" lang="en-US" altLang="ja-JP" sz="1300">
            <a:latin typeface="ＭＳ Ｐゴシック"/>
          </a:endParaRPr>
        </a:p>
        <a:p>
          <a:r>
            <a:rPr kumimoji="1" lang="ja-JP" altLang="en-US" sz="1300">
              <a:latin typeface="ＭＳ Ｐゴシック"/>
            </a:rPr>
            <a:t>今後も適正な給与水準の維持に努めていく。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166914</xdr:rowOff>
    </xdr:from>
    <xdr:to>
      <xdr:col>24</xdr:col>
      <xdr:colOff>558800</xdr:colOff>
      <xdr:row>88</xdr:row>
      <xdr:rowOff>45962</xdr:rowOff>
    </xdr:to>
    <xdr:cxnSp macro="">
      <xdr:nvCxnSpPr>
        <xdr:cNvPr id="254" name="直線コネクタ 253"/>
        <xdr:cNvCxnSpPr/>
      </xdr:nvCxnSpPr>
      <xdr:spPr>
        <a:xfrm flipV="1">
          <a:off x="16179800" y="14225814"/>
          <a:ext cx="8382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45962</xdr:rowOff>
    </xdr:from>
    <xdr:to>
      <xdr:col>23</xdr:col>
      <xdr:colOff>406400</xdr:colOff>
      <xdr:row>88</xdr:row>
      <xdr:rowOff>68943</xdr:rowOff>
    </xdr:to>
    <xdr:cxnSp macro="">
      <xdr:nvCxnSpPr>
        <xdr:cNvPr id="257" name="直線コネクタ 256"/>
        <xdr:cNvCxnSpPr/>
      </xdr:nvCxnSpPr>
      <xdr:spPr>
        <a:xfrm flipV="1">
          <a:off x="15290800" y="1513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155423</xdr:rowOff>
    </xdr:from>
    <xdr:to>
      <xdr:col>22</xdr:col>
      <xdr:colOff>203200</xdr:colOff>
      <xdr:row>88</xdr:row>
      <xdr:rowOff>68943</xdr:rowOff>
    </xdr:to>
    <xdr:cxnSp macro="">
      <xdr:nvCxnSpPr>
        <xdr:cNvPr id="260" name="直線コネクタ 259"/>
        <xdr:cNvCxnSpPr/>
      </xdr:nvCxnSpPr>
      <xdr:spPr>
        <a:xfrm>
          <a:off x="14401800" y="14214323"/>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82</xdr:row>
      <xdr:rowOff>155423</xdr:rowOff>
    </xdr:to>
    <xdr:cxnSp macro="">
      <xdr:nvCxnSpPr>
        <xdr:cNvPr id="263" name="直線コネクタ 262"/>
        <xdr:cNvCxnSpPr/>
      </xdr:nvCxnSpPr>
      <xdr:spPr>
        <a:xfrm>
          <a:off x="13512800" y="1419134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73" name="円/楕円 272"/>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132641</xdr:rowOff>
    </xdr:from>
    <xdr:ext cx="762000" cy="259045"/>
    <xdr:sp macro="" textlink="">
      <xdr:nvSpPr>
        <xdr:cNvPr id="274"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166612</xdr:rowOff>
    </xdr:from>
    <xdr:to>
      <xdr:col>23</xdr:col>
      <xdr:colOff>457200</xdr:colOff>
      <xdr:row>88</xdr:row>
      <xdr:rowOff>96762</xdr:rowOff>
    </xdr:to>
    <xdr:sp macro="" textlink="">
      <xdr:nvSpPr>
        <xdr:cNvPr id="275" name="円/楕円 274"/>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106939</xdr:rowOff>
    </xdr:from>
    <xdr:ext cx="736600" cy="259045"/>
    <xdr:sp macro="" textlink="">
      <xdr:nvSpPr>
        <xdr:cNvPr id="276" name="テキスト ボックス 275"/>
        <xdr:cNvSpPr txBox="1"/>
      </xdr:nvSpPr>
      <xdr:spPr>
        <a:xfrm>
          <a:off x="15798800" y="1485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18143</xdr:rowOff>
    </xdr:from>
    <xdr:to>
      <xdr:col>22</xdr:col>
      <xdr:colOff>254000</xdr:colOff>
      <xdr:row>88</xdr:row>
      <xdr:rowOff>119743</xdr:rowOff>
    </xdr:to>
    <xdr:sp macro="" textlink="">
      <xdr:nvSpPr>
        <xdr:cNvPr id="277" name="円/楕円 276"/>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129920</xdr:rowOff>
    </xdr:from>
    <xdr:ext cx="762000" cy="259045"/>
    <xdr:sp macro="" textlink="">
      <xdr:nvSpPr>
        <xdr:cNvPr id="278" name="テキスト ボックス 277"/>
        <xdr:cNvSpPr txBox="1"/>
      </xdr:nvSpPr>
      <xdr:spPr>
        <a:xfrm>
          <a:off x="14909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104623</xdr:rowOff>
    </xdr:from>
    <xdr:to>
      <xdr:col>21</xdr:col>
      <xdr:colOff>50800</xdr:colOff>
      <xdr:row>83</xdr:row>
      <xdr:rowOff>34773</xdr:rowOff>
    </xdr:to>
    <xdr:sp macro="" textlink="">
      <xdr:nvSpPr>
        <xdr:cNvPr id="279" name="円/楕円 278"/>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44950</xdr:rowOff>
    </xdr:from>
    <xdr:ext cx="762000" cy="259045"/>
    <xdr:sp macro="" textlink="">
      <xdr:nvSpPr>
        <xdr:cNvPr id="280" name="テキスト ボックス 279"/>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81643</xdr:rowOff>
    </xdr:from>
    <xdr:to>
      <xdr:col>19</xdr:col>
      <xdr:colOff>533400</xdr:colOff>
      <xdr:row>83</xdr:row>
      <xdr:rowOff>11793</xdr:rowOff>
    </xdr:to>
    <xdr:sp macro="" textlink="">
      <xdr:nvSpPr>
        <xdr:cNvPr id="281" name="円/楕円 280"/>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21970</xdr:rowOff>
    </xdr:from>
    <xdr:ext cx="762000" cy="259045"/>
    <xdr:sp macro="" textlink="">
      <xdr:nvSpPr>
        <xdr:cNvPr id="282" name="テキスト ボックス 281"/>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合併効果により、類似団体の平均、全国平均、埼玉県平均と比較していずれも下回る値となった。</a:t>
          </a:r>
          <a:endParaRPr kumimoji="1" lang="en-US" altLang="ja-JP" sz="1300">
            <a:latin typeface="ＭＳ Ｐゴシック"/>
          </a:endParaRPr>
        </a:p>
        <a:p>
          <a:r>
            <a:rPr kumimoji="1" lang="ja-JP" altLang="en-US" sz="1300">
              <a:latin typeface="ＭＳ Ｐゴシック"/>
            </a:rPr>
            <a:t>今後も退職者の補充を最小限に抑えるなど、職員数の削減を推進していくが、市民サービスの低下を招くことのないよう努めていく。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108131</xdr:rowOff>
    </xdr:to>
    <xdr:cxnSp macro="">
      <xdr:nvCxnSpPr>
        <xdr:cNvPr id="319" name="直線コネクタ 318"/>
        <xdr:cNvCxnSpPr/>
      </xdr:nvCxnSpPr>
      <xdr:spPr>
        <a:xfrm flipV="1">
          <a:off x="16179800" y="103847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123389</xdr:rowOff>
    </xdr:from>
    <xdr:ext cx="762000" cy="259045"/>
    <xdr:sp macro="" textlink="">
      <xdr:nvSpPr>
        <xdr:cNvPr id="320" name="定員管理の状況平均値テキスト"/>
        <xdr:cNvSpPr txBox="1"/>
      </xdr:nvSpPr>
      <xdr:spPr>
        <a:xfrm>
          <a:off x="17106900" y="10581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108131</xdr:rowOff>
    </xdr:from>
    <xdr:to>
      <xdr:col>23</xdr:col>
      <xdr:colOff>406400</xdr:colOff>
      <xdr:row>60</xdr:row>
      <xdr:rowOff>149497</xdr:rowOff>
    </xdr:to>
    <xdr:cxnSp macro="">
      <xdr:nvCxnSpPr>
        <xdr:cNvPr id="322" name="直線コネクタ 321"/>
        <xdr:cNvCxnSpPr/>
      </xdr:nvCxnSpPr>
      <xdr:spPr>
        <a:xfrm flipV="1">
          <a:off x="15290800" y="1039513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4" name="テキスト ボックス 323"/>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149497</xdr:rowOff>
    </xdr:from>
    <xdr:to>
      <xdr:col>22</xdr:col>
      <xdr:colOff>203200</xdr:colOff>
      <xdr:row>61</xdr:row>
      <xdr:rowOff>9072</xdr:rowOff>
    </xdr:to>
    <xdr:cxnSp macro="">
      <xdr:nvCxnSpPr>
        <xdr:cNvPr id="325" name="直線コネクタ 324"/>
        <xdr:cNvCxnSpPr/>
      </xdr:nvCxnSpPr>
      <xdr:spPr>
        <a:xfrm flipV="1">
          <a:off x="14401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135181</xdr:rowOff>
    </xdr:from>
    <xdr:ext cx="762000" cy="259045"/>
    <xdr:sp macro="" textlink="">
      <xdr:nvSpPr>
        <xdr:cNvPr id="327" name="テキスト ボックス 326"/>
        <xdr:cNvSpPr txBox="1"/>
      </xdr:nvSpPr>
      <xdr:spPr>
        <a:xfrm>
          <a:off x="14909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36649</xdr:rowOff>
    </xdr:to>
    <xdr:cxnSp macro="">
      <xdr:nvCxnSpPr>
        <xdr:cNvPr id="328" name="直線コネクタ 327"/>
        <xdr:cNvCxnSpPr/>
      </xdr:nvCxnSpPr>
      <xdr:spPr>
        <a:xfrm flipV="1">
          <a:off x="13512800" y="1046752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6911</xdr:rowOff>
    </xdr:from>
    <xdr:ext cx="762000" cy="259045"/>
    <xdr:sp macro="" textlink="">
      <xdr:nvSpPr>
        <xdr:cNvPr id="330" name="テキスト ボックス 329"/>
        <xdr:cNvSpPr txBox="1"/>
      </xdr:nvSpPr>
      <xdr:spPr>
        <a:xfrm>
          <a:off x="14020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44830</xdr:rowOff>
    </xdr:from>
    <xdr:ext cx="762000" cy="259045"/>
    <xdr:sp macro="" textlink="">
      <xdr:nvSpPr>
        <xdr:cNvPr id="332" name="テキスト ボックス 331"/>
        <xdr:cNvSpPr txBox="1"/>
      </xdr:nvSpPr>
      <xdr:spPr>
        <a:xfrm>
          <a:off x="13131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46990</xdr:rowOff>
    </xdr:from>
    <xdr:to>
      <xdr:col>24</xdr:col>
      <xdr:colOff>609600</xdr:colOff>
      <xdr:row>60</xdr:row>
      <xdr:rowOff>148590</xdr:rowOff>
    </xdr:to>
    <xdr:sp macro="" textlink="">
      <xdr:nvSpPr>
        <xdr:cNvPr id="338" name="円/楕円 337"/>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63517</xdr:rowOff>
    </xdr:from>
    <xdr:ext cx="762000" cy="259045"/>
    <xdr:sp macro="" textlink="">
      <xdr:nvSpPr>
        <xdr:cNvPr id="339"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57331</xdr:rowOff>
    </xdr:from>
    <xdr:to>
      <xdr:col>23</xdr:col>
      <xdr:colOff>457200</xdr:colOff>
      <xdr:row>60</xdr:row>
      <xdr:rowOff>158931</xdr:rowOff>
    </xdr:to>
    <xdr:sp macro="" textlink="">
      <xdr:nvSpPr>
        <xdr:cNvPr id="340" name="円/楕円 339"/>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169108</xdr:rowOff>
    </xdr:from>
    <xdr:ext cx="736600" cy="259045"/>
    <xdr:sp macro="" textlink="">
      <xdr:nvSpPr>
        <xdr:cNvPr id="341" name="テキスト ボックス 340"/>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2" name="円/楕円 341"/>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39024</xdr:rowOff>
    </xdr:from>
    <xdr:ext cx="762000" cy="259045"/>
    <xdr:sp macro="" textlink="">
      <xdr:nvSpPr>
        <xdr:cNvPr id="343" name="テキスト ボックス 342"/>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129722</xdr:rowOff>
    </xdr:from>
    <xdr:to>
      <xdr:col>21</xdr:col>
      <xdr:colOff>50800</xdr:colOff>
      <xdr:row>61</xdr:row>
      <xdr:rowOff>59872</xdr:rowOff>
    </xdr:to>
    <xdr:sp macro="" textlink="">
      <xdr:nvSpPr>
        <xdr:cNvPr id="344" name="円/楕円 343"/>
        <xdr:cNvSpPr/>
      </xdr:nvSpPr>
      <xdr:spPr>
        <a:xfrm>
          <a:off x="14351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70049</xdr:rowOff>
    </xdr:from>
    <xdr:ext cx="762000" cy="259045"/>
    <xdr:sp macro="" textlink="">
      <xdr:nvSpPr>
        <xdr:cNvPr id="345" name="テキスト ボックス 344"/>
        <xdr:cNvSpPr txBox="1"/>
      </xdr:nvSpPr>
      <xdr:spPr>
        <a:xfrm>
          <a:off x="14020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46" name="円/楕円 345"/>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47" name="テキスト ボックス 346"/>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繰上償還の実施により、前年度と比較して</a:t>
          </a:r>
          <a:r>
            <a:rPr kumimoji="1" lang="en-US" altLang="ja-JP" sz="1300">
              <a:latin typeface="ＭＳ Ｐゴシック"/>
            </a:rPr>
            <a:t>0.6</a:t>
          </a:r>
          <a:r>
            <a:rPr kumimoji="1" lang="ja-JP" altLang="en-US" sz="1300">
              <a:latin typeface="ＭＳ Ｐゴシック"/>
            </a:rPr>
            <a:t>ポイントの減少となっているが、類似団体平均、全国平均、埼玉県平均と比較すると、いずれも上回っている。</a:t>
          </a:r>
          <a:endParaRPr kumimoji="1" lang="en-US" altLang="ja-JP" sz="1300">
            <a:latin typeface="ＭＳ Ｐゴシック"/>
          </a:endParaRPr>
        </a:p>
        <a:p>
          <a:r>
            <a:rPr kumimoji="1" lang="ja-JP" altLang="en-US" sz="1300">
              <a:latin typeface="ＭＳ Ｐゴシック"/>
            </a:rPr>
            <a:t>数値としては年々減少しているが、合併推進事業債等の特殊事業に係る市債の元金の償還が増加となったため、今後についても、投資的事業の必要性や緊急性をよく検証していき、市債の新規発行を抑えるよう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90805</xdr:rowOff>
    </xdr:from>
    <xdr:to>
      <xdr:col>24</xdr:col>
      <xdr:colOff>558800</xdr:colOff>
      <xdr:row>40</xdr:row>
      <xdr:rowOff>127000</xdr:rowOff>
    </xdr:to>
    <xdr:cxnSp macro="">
      <xdr:nvCxnSpPr>
        <xdr:cNvPr id="377" name="直線コネクタ 376"/>
        <xdr:cNvCxnSpPr/>
      </xdr:nvCxnSpPr>
      <xdr:spPr>
        <a:xfrm flipV="1">
          <a:off x="16179800" y="6948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9843</xdr:rowOff>
    </xdr:to>
    <xdr:cxnSp macro="">
      <xdr:nvCxnSpPr>
        <xdr:cNvPr id="380" name="直線コネクタ 379"/>
        <xdr:cNvCxnSpPr/>
      </xdr:nvCxnSpPr>
      <xdr:spPr>
        <a:xfrm flipV="1">
          <a:off x="15290800" y="69850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40005</xdr:rowOff>
    </xdr:to>
    <xdr:cxnSp macro="">
      <xdr:nvCxnSpPr>
        <xdr:cNvPr id="383" name="直線コネクタ 382"/>
        <xdr:cNvCxnSpPr/>
      </xdr:nvCxnSpPr>
      <xdr:spPr>
        <a:xfrm flipV="1">
          <a:off x="14401800" y="70392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88265</xdr:rowOff>
    </xdr:to>
    <xdr:cxnSp macro="">
      <xdr:nvCxnSpPr>
        <xdr:cNvPr id="386" name="直線コネクタ 385"/>
        <xdr:cNvCxnSpPr/>
      </xdr:nvCxnSpPr>
      <xdr:spPr>
        <a:xfrm flipV="1">
          <a:off x="13512800" y="70694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0" name="テキスト ボックス 38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40005</xdr:rowOff>
    </xdr:from>
    <xdr:to>
      <xdr:col>24</xdr:col>
      <xdr:colOff>609600</xdr:colOff>
      <xdr:row>40</xdr:row>
      <xdr:rowOff>141605</xdr:rowOff>
    </xdr:to>
    <xdr:sp macro="" textlink="">
      <xdr:nvSpPr>
        <xdr:cNvPr id="396" name="円/楕円 395"/>
        <xdr:cNvSpPr/>
      </xdr:nvSpPr>
      <xdr:spPr>
        <a:xfrm>
          <a:off x="169672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12082</xdr:rowOff>
    </xdr:from>
    <xdr:ext cx="762000" cy="259045"/>
    <xdr:sp macro="" textlink="">
      <xdr:nvSpPr>
        <xdr:cNvPr id="397" name="公債費負担の状況該当値テキスト"/>
        <xdr:cNvSpPr txBox="1"/>
      </xdr:nvSpPr>
      <xdr:spPr>
        <a:xfrm>
          <a:off x="17106900" y="68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9" name="テキスト ボックス 39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400" name="円/楕円 399"/>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401" name="テキスト ボックス 400"/>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2" name="円/楕円 401"/>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3" name="テキスト ボックス 402"/>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4" name="円/楕円 403"/>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5" name="テキスト ボックス 404"/>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退職手当負担見込額が</a:t>
          </a:r>
          <a:r>
            <a:rPr kumimoji="1" lang="en-US" altLang="ja-JP" sz="1300">
              <a:latin typeface="ＭＳ Ｐゴシック"/>
            </a:rPr>
            <a:t>2,637,801</a:t>
          </a:r>
          <a:r>
            <a:rPr kumimoji="1" lang="ja-JP" altLang="en-US" sz="1300">
              <a:latin typeface="ＭＳ Ｐゴシック"/>
            </a:rPr>
            <a:t>千円減少したこと及び充当可能財源等が</a:t>
          </a:r>
          <a:r>
            <a:rPr kumimoji="1" lang="en-US" altLang="ja-JP" sz="1300">
              <a:latin typeface="ＭＳ Ｐゴシック"/>
            </a:rPr>
            <a:t>3,415,219</a:t>
          </a:r>
          <a:r>
            <a:rPr kumimoji="1" lang="ja-JP" altLang="en-US" sz="1300">
              <a:latin typeface="ＭＳ Ｐゴシック"/>
            </a:rPr>
            <a:t>千円増加したことにより、将来負担比率が前年度と比べて</a:t>
          </a:r>
          <a:r>
            <a:rPr kumimoji="1" lang="en-US" altLang="ja-JP" sz="1300">
              <a:latin typeface="ＭＳ Ｐゴシック"/>
            </a:rPr>
            <a:t>20.6</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しかし、依然として類似団体平均、全国平均、埼玉県平均と比べていずれも高い値となっていることから、今後も引き続き地方債現在高の減少のために事業の必要性を検討した上で市債の新規発行を抑え、発行額を元金償還金額以下にするよう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63087</xdr:rowOff>
    </xdr:from>
    <xdr:to>
      <xdr:col>24</xdr:col>
      <xdr:colOff>558800</xdr:colOff>
      <xdr:row>18</xdr:row>
      <xdr:rowOff>15907</xdr:rowOff>
    </xdr:to>
    <xdr:cxnSp macro="">
      <xdr:nvCxnSpPr>
        <xdr:cNvPr id="435" name="直線コネクタ 434"/>
        <xdr:cNvCxnSpPr/>
      </xdr:nvCxnSpPr>
      <xdr:spPr>
        <a:xfrm flipV="1">
          <a:off x="16179800" y="2977737"/>
          <a:ext cx="838200" cy="1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6"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15907</xdr:rowOff>
    </xdr:from>
    <xdr:to>
      <xdr:col>23</xdr:col>
      <xdr:colOff>406400</xdr:colOff>
      <xdr:row>18</xdr:row>
      <xdr:rowOff>79248</xdr:rowOff>
    </xdr:to>
    <xdr:cxnSp macro="">
      <xdr:nvCxnSpPr>
        <xdr:cNvPr id="438" name="直線コネクタ 437"/>
        <xdr:cNvCxnSpPr/>
      </xdr:nvCxnSpPr>
      <xdr:spPr>
        <a:xfrm flipV="1">
          <a:off x="15290800" y="3102007"/>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79248</xdr:rowOff>
    </xdr:from>
    <xdr:to>
      <xdr:col>22</xdr:col>
      <xdr:colOff>203200</xdr:colOff>
      <xdr:row>18</xdr:row>
      <xdr:rowOff>145605</xdr:rowOff>
    </xdr:to>
    <xdr:cxnSp macro="">
      <xdr:nvCxnSpPr>
        <xdr:cNvPr id="441" name="直線コネクタ 440"/>
        <xdr:cNvCxnSpPr/>
      </xdr:nvCxnSpPr>
      <xdr:spPr>
        <a:xfrm flipV="1">
          <a:off x="14401800" y="316534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145605</xdr:rowOff>
    </xdr:from>
    <xdr:to>
      <xdr:col>21</xdr:col>
      <xdr:colOff>0</xdr:colOff>
      <xdr:row>18</xdr:row>
      <xdr:rowOff>170942</xdr:rowOff>
    </xdr:to>
    <xdr:cxnSp macro="">
      <xdr:nvCxnSpPr>
        <xdr:cNvPr id="444" name="直線コネクタ 443"/>
        <xdr:cNvCxnSpPr/>
      </xdr:nvCxnSpPr>
      <xdr:spPr>
        <a:xfrm flipV="1">
          <a:off x="13512800" y="323170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5" name="フローチャート : 判断 444"/>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84726</xdr:rowOff>
    </xdr:from>
    <xdr:ext cx="762000" cy="259045"/>
    <xdr:sp macro="" textlink="">
      <xdr:nvSpPr>
        <xdr:cNvPr id="446" name="テキスト ボックス 445"/>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7" name="フローチャート : 判断 446"/>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161339</xdr:rowOff>
    </xdr:from>
    <xdr:ext cx="762000" cy="259045"/>
    <xdr:sp macro="" textlink="">
      <xdr:nvSpPr>
        <xdr:cNvPr id="448" name="テキスト ボックス 447"/>
        <xdr:cNvSpPr txBox="1"/>
      </xdr:nvSpPr>
      <xdr:spPr>
        <a:xfrm>
          <a:off x="13131800" y="29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12287</xdr:rowOff>
    </xdr:from>
    <xdr:to>
      <xdr:col>24</xdr:col>
      <xdr:colOff>609600</xdr:colOff>
      <xdr:row>17</xdr:row>
      <xdr:rowOff>113887</xdr:rowOff>
    </xdr:to>
    <xdr:sp macro="" textlink="">
      <xdr:nvSpPr>
        <xdr:cNvPr id="454" name="円/楕円 453"/>
        <xdr:cNvSpPr/>
      </xdr:nvSpPr>
      <xdr:spPr>
        <a:xfrm>
          <a:off x="16967200" y="2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155814</xdr:rowOff>
    </xdr:from>
    <xdr:ext cx="762000" cy="259045"/>
    <xdr:sp macro="" textlink="">
      <xdr:nvSpPr>
        <xdr:cNvPr id="455" name="将来負担の状況該当値テキスト"/>
        <xdr:cNvSpPr txBox="1"/>
      </xdr:nvSpPr>
      <xdr:spPr>
        <a:xfrm>
          <a:off x="17106900" y="28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136557</xdr:rowOff>
    </xdr:from>
    <xdr:to>
      <xdr:col>23</xdr:col>
      <xdr:colOff>457200</xdr:colOff>
      <xdr:row>18</xdr:row>
      <xdr:rowOff>66707</xdr:rowOff>
    </xdr:to>
    <xdr:sp macro="" textlink="">
      <xdr:nvSpPr>
        <xdr:cNvPr id="456" name="円/楕円 455"/>
        <xdr:cNvSpPr/>
      </xdr:nvSpPr>
      <xdr:spPr>
        <a:xfrm>
          <a:off x="16129000" y="30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51484</xdr:rowOff>
    </xdr:from>
    <xdr:ext cx="736600" cy="259045"/>
    <xdr:sp macro="" textlink="">
      <xdr:nvSpPr>
        <xdr:cNvPr id="457" name="テキスト ボックス 456"/>
        <xdr:cNvSpPr txBox="1"/>
      </xdr:nvSpPr>
      <xdr:spPr>
        <a:xfrm>
          <a:off x="15798800" y="313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28448</xdr:rowOff>
    </xdr:from>
    <xdr:to>
      <xdr:col>22</xdr:col>
      <xdr:colOff>254000</xdr:colOff>
      <xdr:row>18</xdr:row>
      <xdr:rowOff>130048</xdr:rowOff>
    </xdr:to>
    <xdr:sp macro="" textlink="">
      <xdr:nvSpPr>
        <xdr:cNvPr id="458" name="円/楕円 457"/>
        <xdr:cNvSpPr/>
      </xdr:nvSpPr>
      <xdr:spPr>
        <a:xfrm>
          <a:off x="152400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114825</xdr:rowOff>
    </xdr:from>
    <xdr:ext cx="762000" cy="259045"/>
    <xdr:sp macro="" textlink="">
      <xdr:nvSpPr>
        <xdr:cNvPr id="459" name="テキスト ボックス 458"/>
        <xdr:cNvSpPr txBox="1"/>
      </xdr:nvSpPr>
      <xdr:spPr>
        <a:xfrm>
          <a:off x="14909800" y="32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94805</xdr:rowOff>
    </xdr:from>
    <xdr:to>
      <xdr:col>21</xdr:col>
      <xdr:colOff>50800</xdr:colOff>
      <xdr:row>19</xdr:row>
      <xdr:rowOff>24955</xdr:rowOff>
    </xdr:to>
    <xdr:sp macro="" textlink="">
      <xdr:nvSpPr>
        <xdr:cNvPr id="460" name="円/楕円 459"/>
        <xdr:cNvSpPr/>
      </xdr:nvSpPr>
      <xdr:spPr>
        <a:xfrm>
          <a:off x="14351000" y="31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9732</xdr:rowOff>
    </xdr:from>
    <xdr:ext cx="762000" cy="259045"/>
    <xdr:sp macro="" textlink="">
      <xdr:nvSpPr>
        <xdr:cNvPr id="461" name="テキスト ボックス 460"/>
        <xdr:cNvSpPr txBox="1"/>
      </xdr:nvSpPr>
      <xdr:spPr>
        <a:xfrm>
          <a:off x="14020800" y="326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120142</xdr:rowOff>
    </xdr:from>
    <xdr:to>
      <xdr:col>19</xdr:col>
      <xdr:colOff>533400</xdr:colOff>
      <xdr:row>19</xdr:row>
      <xdr:rowOff>50292</xdr:rowOff>
    </xdr:to>
    <xdr:sp macro="" textlink="">
      <xdr:nvSpPr>
        <xdr:cNvPr id="462" name="円/楕円 461"/>
        <xdr:cNvSpPr/>
      </xdr:nvSpPr>
      <xdr:spPr>
        <a:xfrm>
          <a:off x="13462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35069</xdr:rowOff>
    </xdr:from>
    <xdr:ext cx="762000" cy="259045"/>
    <xdr:sp macro="" textlink="">
      <xdr:nvSpPr>
        <xdr:cNvPr id="463" name="テキスト ボックス 462"/>
        <xdr:cNvSpPr txBox="1"/>
      </xdr:nvSpPr>
      <xdr:spPr>
        <a:xfrm>
          <a:off x="13131800" y="32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埼玉県久喜市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155,158
153,223
82.40
47,323,706
45,244,643
1,687,136
30,476,469
48,305,884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67.3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人件費については、給与減額や合併効果等により年々減少している。前年度と比較しても</a:t>
          </a:r>
          <a:r>
            <a:rPr kumimoji="1" lang="en-US" altLang="ja-JP" sz="1300">
              <a:latin typeface="ＭＳ Ｐゴシック"/>
            </a:rPr>
            <a:t>1.3</a:t>
          </a:r>
          <a:r>
            <a:rPr kumimoji="1" lang="ja-JP" altLang="en-US" sz="1300">
              <a:latin typeface="ＭＳ Ｐゴシック"/>
            </a:rPr>
            <a:t>ポイントの減となっている。</a:t>
          </a:r>
          <a:endParaRPr kumimoji="1" lang="en-US" altLang="ja-JP" sz="1300">
            <a:latin typeface="ＭＳ Ｐゴシック"/>
          </a:endParaRPr>
        </a:p>
        <a:p>
          <a:r>
            <a:rPr kumimoji="1" lang="ja-JP" altLang="en-US" sz="1300">
              <a:latin typeface="ＭＳ Ｐゴシック"/>
            </a:rPr>
            <a:t>類似団体平均、全国平均及び埼玉県平均と比較しても下回っている状況である。</a:t>
          </a:r>
          <a:endParaRPr kumimoji="1" lang="en-US" altLang="ja-JP" sz="1300">
            <a:latin typeface="ＭＳ Ｐゴシック"/>
          </a:endParaRPr>
        </a:p>
        <a:p>
          <a:r>
            <a:rPr kumimoji="1" lang="ja-JP" altLang="en-US" sz="1300">
              <a:latin typeface="ＭＳ Ｐゴシック"/>
            </a:rPr>
            <a:t>今後も退職者の補充を最小限に抑えるなど、職員数の削減を進めていき、市民サービスの低下を招くことのないよう努めていく。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36</xdr:row>
      <xdr:rowOff>56243</xdr:rowOff>
    </xdr:to>
    <xdr:cxnSp macro="">
      <xdr:nvCxnSpPr>
        <xdr:cNvPr id="67" name="直線コネクタ 66"/>
        <xdr:cNvCxnSpPr/>
      </xdr:nvCxnSpPr>
      <xdr:spPr>
        <a:xfrm flipV="1">
          <a:off x="3987800" y="6086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56243</xdr:rowOff>
    </xdr:from>
    <xdr:to>
      <xdr:col>5</xdr:col>
      <xdr:colOff>549275</xdr:colOff>
      <xdr:row>36</xdr:row>
      <xdr:rowOff>143328</xdr:rowOff>
    </xdr:to>
    <xdr:cxnSp macro="">
      <xdr:nvCxnSpPr>
        <xdr:cNvPr id="70" name="直線コネクタ 69"/>
        <xdr:cNvCxnSpPr/>
      </xdr:nvCxnSpPr>
      <xdr:spPr>
        <a:xfrm flipV="1">
          <a:off x="3098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143328</xdr:rowOff>
    </xdr:to>
    <xdr:cxnSp macro="">
      <xdr:nvCxnSpPr>
        <xdr:cNvPr id="73" name="直線コネクタ 72"/>
        <xdr:cNvCxnSpPr/>
      </xdr:nvCxnSpPr>
      <xdr:spPr>
        <a:xfrm>
          <a:off x="2209800" y="6228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38</xdr:row>
      <xdr:rowOff>29028</xdr:rowOff>
    </xdr:to>
    <xdr:cxnSp macro="">
      <xdr:nvCxnSpPr>
        <xdr:cNvPr id="76" name="直線コネクタ 75"/>
        <xdr:cNvCxnSpPr/>
      </xdr:nvCxnSpPr>
      <xdr:spPr>
        <a:xfrm flipV="1">
          <a:off x="1320800" y="62284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6" name="円/楕円 85"/>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7"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5443</xdr:rowOff>
    </xdr:from>
    <xdr:to>
      <xdr:col>5</xdr:col>
      <xdr:colOff>600075</xdr:colOff>
      <xdr:row>36</xdr:row>
      <xdr:rowOff>107043</xdr:rowOff>
    </xdr:to>
    <xdr:sp macro="" textlink="">
      <xdr:nvSpPr>
        <xdr:cNvPr id="88" name="円/楕円 87"/>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117220</xdr:rowOff>
    </xdr:from>
    <xdr:ext cx="736600" cy="259045"/>
    <xdr:sp macro="" textlink="">
      <xdr:nvSpPr>
        <xdr:cNvPr id="89" name="テキスト ボックス 88"/>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0" name="円/楕円 89"/>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1" name="テキスト ボックス 90"/>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5443</xdr:rowOff>
    </xdr:from>
    <xdr:to>
      <xdr:col>3</xdr:col>
      <xdr:colOff>193675</xdr:colOff>
      <xdr:row>36</xdr:row>
      <xdr:rowOff>107043</xdr:rowOff>
    </xdr:to>
    <xdr:sp macro="" textlink="">
      <xdr:nvSpPr>
        <xdr:cNvPr id="92" name="円/楕円 91"/>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93" name="テキスト ボックス 92"/>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4" name="円/楕円 93"/>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95" name="テキスト ボックス 94"/>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電気料や水道料の値上げに伴い、前年度と比較して</a:t>
          </a:r>
          <a:r>
            <a:rPr kumimoji="1" lang="en-US" altLang="ja-JP" sz="1300">
              <a:latin typeface="ＭＳ Ｐゴシック"/>
            </a:rPr>
            <a:t>0.1</a:t>
          </a:r>
          <a:r>
            <a:rPr kumimoji="1" lang="ja-JP" altLang="en-US" sz="1300">
              <a:latin typeface="ＭＳ Ｐゴシック"/>
            </a:rPr>
            <a:t>ポイント増加した。類似団体平均、全国平均及び埼玉県平均と比較して下回っているものの、より一層の合併によるスケールメリットの追求とコストを意識した行政運営に努めていく。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109855</xdr:rowOff>
    </xdr:to>
    <xdr:cxnSp macro="">
      <xdr:nvCxnSpPr>
        <xdr:cNvPr id="124" name="直線コネクタ 123"/>
        <xdr:cNvCxnSpPr/>
      </xdr:nvCxnSpPr>
      <xdr:spPr>
        <a:xfrm>
          <a:off x="15671800" y="25044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109855</xdr:rowOff>
    </xdr:to>
    <xdr:cxnSp macro="">
      <xdr:nvCxnSpPr>
        <xdr:cNvPr id="127" name="直線コネクタ 126"/>
        <xdr:cNvCxnSpPr/>
      </xdr:nvCxnSpPr>
      <xdr:spPr>
        <a:xfrm flipV="1">
          <a:off x="14782800" y="2504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109855</xdr:rowOff>
    </xdr:to>
    <xdr:cxnSp macro="">
      <xdr:nvCxnSpPr>
        <xdr:cNvPr id="130" name="直線コネクタ 129"/>
        <xdr:cNvCxnSpPr/>
      </xdr:nvCxnSpPr>
      <xdr:spPr>
        <a:xfrm>
          <a:off x="13893800" y="24358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115570</xdr:rowOff>
    </xdr:to>
    <xdr:cxnSp macro="">
      <xdr:nvCxnSpPr>
        <xdr:cNvPr id="133" name="直線コネクタ 132"/>
        <xdr:cNvCxnSpPr/>
      </xdr:nvCxnSpPr>
      <xdr:spPr>
        <a:xfrm flipV="1">
          <a:off x="13004800" y="24358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37" name="テキスト ボックス 136"/>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59055</xdr:rowOff>
    </xdr:from>
    <xdr:to>
      <xdr:col>24</xdr:col>
      <xdr:colOff>82550</xdr:colOff>
      <xdr:row>14</xdr:row>
      <xdr:rowOff>160655</xdr:rowOff>
    </xdr:to>
    <xdr:sp macro="" textlink="">
      <xdr:nvSpPr>
        <xdr:cNvPr id="143" name="円/楕円 142"/>
        <xdr:cNvSpPr/>
      </xdr:nvSpPr>
      <xdr:spPr>
        <a:xfrm>
          <a:off x="164592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75582</xdr:rowOff>
    </xdr:from>
    <xdr:ext cx="762000" cy="259045"/>
    <xdr:sp macro="" textlink="">
      <xdr:nvSpPr>
        <xdr:cNvPr id="144" name="物件費該当値テキスト"/>
        <xdr:cNvSpPr txBox="1"/>
      </xdr:nvSpPr>
      <xdr:spPr>
        <a:xfrm>
          <a:off x="16598900" y="23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5" name="円/楕円 144"/>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6" name="テキスト ボックス 145"/>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59055</xdr:rowOff>
    </xdr:from>
    <xdr:to>
      <xdr:col>21</xdr:col>
      <xdr:colOff>412750</xdr:colOff>
      <xdr:row>14</xdr:row>
      <xdr:rowOff>160655</xdr:rowOff>
    </xdr:to>
    <xdr:sp macro="" textlink="">
      <xdr:nvSpPr>
        <xdr:cNvPr id="147" name="円/楕円 146"/>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170832</xdr:rowOff>
    </xdr:from>
    <xdr:ext cx="762000" cy="259045"/>
    <xdr:sp macro="" textlink="">
      <xdr:nvSpPr>
        <xdr:cNvPr id="148" name="テキスト ボックス 147"/>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49" name="円/楕円 148"/>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0" name="テキスト ボックス 149"/>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64770</xdr:rowOff>
    </xdr:from>
    <xdr:to>
      <xdr:col>19</xdr:col>
      <xdr:colOff>6350</xdr:colOff>
      <xdr:row>14</xdr:row>
      <xdr:rowOff>166370</xdr:rowOff>
    </xdr:to>
    <xdr:sp macro="" textlink="">
      <xdr:nvSpPr>
        <xdr:cNvPr id="151" name="円/楕円 150"/>
        <xdr:cNvSpPr/>
      </xdr:nvSpPr>
      <xdr:spPr>
        <a:xfrm>
          <a:off x="12954000" y="24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5097</xdr:rowOff>
    </xdr:from>
    <xdr:ext cx="762000" cy="259045"/>
    <xdr:sp macro="" textlink="">
      <xdr:nvSpPr>
        <xdr:cNvPr id="152" name="テキスト ボックス 151"/>
        <xdr:cNvSpPr txBox="1"/>
      </xdr:nvSpPr>
      <xdr:spPr>
        <a:xfrm>
          <a:off x="12623800" y="2233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子ども医療費扶助費</a:t>
          </a:r>
          <a:r>
            <a:rPr kumimoji="1" lang="en-US" altLang="ja-JP" sz="1300">
              <a:latin typeface="ＭＳ Ｐゴシック"/>
            </a:rPr>
            <a:t>22,199</a:t>
          </a:r>
          <a:r>
            <a:rPr kumimoji="1" lang="ja-JP" altLang="en-US" sz="1300">
              <a:latin typeface="ＭＳ Ｐゴシック"/>
            </a:rPr>
            <a:t>千円、重度心身障害者医療扶助費</a:t>
          </a:r>
          <a:r>
            <a:rPr kumimoji="1" lang="en-US" altLang="ja-JP" sz="1300">
              <a:latin typeface="ＭＳ Ｐゴシック"/>
            </a:rPr>
            <a:t>17,143</a:t>
          </a:r>
          <a:r>
            <a:rPr kumimoji="1" lang="ja-JP" altLang="en-US" sz="1300">
              <a:latin typeface="ＭＳ Ｐゴシック"/>
            </a:rPr>
            <a:t>千円の増等により前年度と比較して</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数値は以前として類似団体平均、全国平均及び埼玉県平均に比べ低い状況ではあるが、今後も扶助費の増加が見込まれるため、市単独上乗せ分の見直しを含め、財政圧迫の要因を除いていくことに努め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114300</xdr:rowOff>
    </xdr:to>
    <xdr:cxnSp macro="">
      <xdr:nvCxnSpPr>
        <xdr:cNvPr id="180" name="直線コネクタ 179"/>
        <xdr:cNvCxnSpPr/>
      </xdr:nvCxnSpPr>
      <xdr:spPr>
        <a:xfrm flipV="1">
          <a:off x="4826000" y="92710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86377</xdr:rowOff>
    </xdr:from>
    <xdr:ext cx="762000" cy="259045"/>
    <xdr:sp macro="" textlink="">
      <xdr:nvSpPr>
        <xdr:cNvPr id="181"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60</xdr:row>
      <xdr:rowOff>114300</xdr:rowOff>
    </xdr:from>
    <xdr:to>
      <xdr:col>7</xdr:col>
      <xdr:colOff>104775</xdr:colOff>
      <xdr:row>60</xdr:row>
      <xdr:rowOff>114300</xdr:rowOff>
    </xdr:to>
    <xdr:cxnSp macro="">
      <xdr:nvCxnSpPr>
        <xdr:cNvPr id="182" name="直線コネクタ 181"/>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3"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4" name="直線コネクタ 183"/>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0</xdr:rowOff>
    </xdr:to>
    <xdr:cxnSp macro="">
      <xdr:nvCxnSpPr>
        <xdr:cNvPr id="185" name="直線コネクタ 184"/>
        <xdr:cNvCxnSpPr/>
      </xdr:nvCxnSpPr>
      <xdr:spPr>
        <a:xfrm>
          <a:off x="3987800" y="955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120650</xdr:rowOff>
    </xdr:to>
    <xdr:cxnSp macro="">
      <xdr:nvCxnSpPr>
        <xdr:cNvPr id="188" name="直線コネクタ 187"/>
        <xdr:cNvCxnSpPr/>
      </xdr:nvCxnSpPr>
      <xdr:spPr>
        <a:xfrm>
          <a:off x="3098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152400</xdr:rowOff>
    </xdr:to>
    <xdr:cxnSp macro="">
      <xdr:nvCxnSpPr>
        <xdr:cNvPr id="191" name="直線コネクタ 190"/>
        <xdr:cNvCxnSpPr/>
      </xdr:nvCxnSpPr>
      <xdr:spPr>
        <a:xfrm>
          <a:off x="2209800" y="9309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2" name="フローチャート : 判断 191"/>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3" name="テキスト ボックス 192"/>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139700</xdr:rowOff>
    </xdr:from>
    <xdr:to>
      <xdr:col>3</xdr:col>
      <xdr:colOff>142875</xdr:colOff>
      <xdr:row>54</xdr:row>
      <xdr:rowOff>50800</xdr:rowOff>
    </xdr:to>
    <xdr:cxnSp macro="">
      <xdr:nvCxnSpPr>
        <xdr:cNvPr id="194" name="直線コネクタ 193"/>
        <xdr:cNvCxnSpPr/>
      </xdr:nvCxnSpPr>
      <xdr:spPr>
        <a:xfrm>
          <a:off x="1320800" y="9055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5" name="フローチャート : 判断 194"/>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6" name="テキスト ボックス 195"/>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197" name="フローチャート : 判断 196"/>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80027</xdr:rowOff>
    </xdr:from>
    <xdr:ext cx="762000" cy="259045"/>
    <xdr:sp macro="" textlink="">
      <xdr:nvSpPr>
        <xdr:cNvPr id="198" name="テキスト ボックス 19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4" name="円/楕円 203"/>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5"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6" name="円/楕円 205"/>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7" name="テキスト ボックス 206"/>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8" name="円/楕円 207"/>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9" name="テキスト ボックス 208"/>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0" name="円/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88900</xdr:rowOff>
    </xdr:from>
    <xdr:to>
      <xdr:col>1</xdr:col>
      <xdr:colOff>676275</xdr:colOff>
      <xdr:row>53</xdr:row>
      <xdr:rowOff>19050</xdr:rowOff>
    </xdr:to>
    <xdr:sp macro="" textlink="">
      <xdr:nvSpPr>
        <xdr:cNvPr id="212" name="円/楕円 211"/>
        <xdr:cNvSpPr/>
      </xdr:nvSpPr>
      <xdr:spPr>
        <a:xfrm>
          <a:off x="1270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29227</xdr:rowOff>
    </xdr:from>
    <xdr:ext cx="762000" cy="259045"/>
    <xdr:sp macro="" textlink="">
      <xdr:nvSpPr>
        <xdr:cNvPr id="213" name="テキスト ボックス 212"/>
        <xdr:cNvSpPr txBox="1"/>
      </xdr:nvSpPr>
      <xdr:spPr>
        <a:xfrm>
          <a:off x="939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国民健康保険特別会計への繰出金</a:t>
          </a:r>
          <a:r>
            <a:rPr kumimoji="1" lang="en-US" altLang="ja-JP" sz="1300">
              <a:latin typeface="ＭＳ Ｐゴシック"/>
            </a:rPr>
            <a:t>263,160</a:t>
          </a:r>
          <a:r>
            <a:rPr kumimoji="1" lang="ja-JP" altLang="en-US" sz="1300">
              <a:latin typeface="ＭＳ Ｐゴシック"/>
            </a:rPr>
            <a:t>千円の減、下水道事業特別会計への繰出金</a:t>
          </a:r>
          <a:r>
            <a:rPr kumimoji="1" lang="en-US" altLang="ja-JP" sz="1300">
              <a:latin typeface="ＭＳ Ｐゴシック"/>
            </a:rPr>
            <a:t>102,524</a:t>
          </a:r>
          <a:r>
            <a:rPr kumimoji="1" lang="ja-JP" altLang="en-US" sz="1300">
              <a:latin typeface="ＭＳ Ｐゴシック"/>
            </a:rPr>
            <a:t>千円の減などにより前年度と比較して</a:t>
          </a:r>
          <a:r>
            <a:rPr kumimoji="1" lang="en-US" altLang="ja-JP" sz="1300">
              <a:latin typeface="ＭＳ Ｐゴシック"/>
            </a:rPr>
            <a:t>0.3</a:t>
          </a:r>
          <a:r>
            <a:rPr kumimoji="1" lang="ja-JP" altLang="en-US" sz="1300">
              <a:latin typeface="ＭＳ Ｐゴシック"/>
            </a:rPr>
            <a:t>ポイント減となった。しかしながら、類似団体平均、全国平均及び埼玉県平均と比べ、全て上回っている状況である。今後も特別会計への繰出金の精査など削減に努めていく。</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69850</xdr:rowOff>
    </xdr:to>
    <xdr:cxnSp macro="">
      <xdr:nvCxnSpPr>
        <xdr:cNvPr id="246" name="直線コネクタ 245"/>
        <xdr:cNvCxnSpPr/>
      </xdr:nvCxnSpPr>
      <xdr:spPr>
        <a:xfrm flipV="1">
          <a:off x="15671800" y="1014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101600</xdr:rowOff>
    </xdr:from>
    <xdr:to>
      <xdr:col>22</xdr:col>
      <xdr:colOff>565150</xdr:colOff>
      <xdr:row>59</xdr:row>
      <xdr:rowOff>69850</xdr:rowOff>
    </xdr:to>
    <xdr:cxnSp macro="">
      <xdr:nvCxnSpPr>
        <xdr:cNvPr id="249" name="直線コネクタ 248"/>
        <xdr:cNvCxnSpPr/>
      </xdr:nvCxnSpPr>
      <xdr:spPr>
        <a:xfrm>
          <a:off x="14782800" y="10045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59</xdr:row>
      <xdr:rowOff>6350</xdr:rowOff>
    </xdr:to>
    <xdr:cxnSp macro="">
      <xdr:nvCxnSpPr>
        <xdr:cNvPr id="252" name="直線コネクタ 251"/>
        <xdr:cNvCxnSpPr/>
      </xdr:nvCxnSpPr>
      <xdr:spPr>
        <a:xfrm flipV="1">
          <a:off x="13893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6350</xdr:rowOff>
    </xdr:from>
    <xdr:to>
      <xdr:col>20</xdr:col>
      <xdr:colOff>158750</xdr:colOff>
      <xdr:row>59</xdr:row>
      <xdr:rowOff>120650</xdr:rowOff>
    </xdr:to>
    <xdr:cxnSp macro="">
      <xdr:nvCxnSpPr>
        <xdr:cNvPr id="255" name="直線コネクタ 254"/>
        <xdr:cNvCxnSpPr/>
      </xdr:nvCxnSpPr>
      <xdr:spPr>
        <a:xfrm flipV="1">
          <a:off x="13004800" y="1012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57" name="テキスト ボックス 25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59" name="テキスト ボックス 25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5" name="円/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7" name="円/楕円 266"/>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8" name="テキスト ボックス 267"/>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50800</xdr:rowOff>
    </xdr:from>
    <xdr:to>
      <xdr:col>21</xdr:col>
      <xdr:colOff>412750</xdr:colOff>
      <xdr:row>58</xdr:row>
      <xdr:rowOff>152400</xdr:rowOff>
    </xdr:to>
    <xdr:sp macro="" textlink="">
      <xdr:nvSpPr>
        <xdr:cNvPr id="269" name="円/楕円 268"/>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137177</xdr:rowOff>
    </xdr:from>
    <xdr:ext cx="762000" cy="259045"/>
    <xdr:sp macro="" textlink="">
      <xdr:nvSpPr>
        <xdr:cNvPr id="270" name="テキスト ボックス 269"/>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1" name="円/楕円 270"/>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72" name="テキスト ボックス 271"/>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69850</xdr:rowOff>
    </xdr:from>
    <xdr:to>
      <xdr:col>19</xdr:col>
      <xdr:colOff>6350</xdr:colOff>
      <xdr:row>60</xdr:row>
      <xdr:rowOff>0</xdr:rowOff>
    </xdr:to>
    <xdr:sp macro="" textlink="">
      <xdr:nvSpPr>
        <xdr:cNvPr id="273" name="円/楕円 272"/>
        <xdr:cNvSpPr/>
      </xdr:nvSpPr>
      <xdr:spPr>
        <a:xfrm>
          <a:off x="12954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156227</xdr:rowOff>
    </xdr:from>
    <xdr:ext cx="762000" cy="259045"/>
    <xdr:sp macro="" textlink="">
      <xdr:nvSpPr>
        <xdr:cNvPr id="274" name="テキスト ボックス 273"/>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補助費等については、前年度と比べ</a:t>
          </a:r>
          <a:r>
            <a:rPr kumimoji="1" lang="en-US" altLang="ja-JP" sz="1300">
              <a:latin typeface="ＭＳ Ｐゴシック"/>
            </a:rPr>
            <a:t>5,397</a:t>
          </a:r>
          <a:r>
            <a:rPr kumimoji="1" lang="ja-JP" altLang="en-US" sz="1300">
              <a:latin typeface="ＭＳ Ｐゴシック"/>
            </a:rPr>
            <a:t>千円増の</a:t>
          </a:r>
          <a:r>
            <a:rPr kumimoji="1" lang="en-US" altLang="ja-JP" sz="1300">
              <a:latin typeface="ＭＳ Ｐゴシック"/>
            </a:rPr>
            <a:t>4,874,069</a:t>
          </a:r>
          <a:r>
            <a:rPr kumimoji="1" lang="ja-JP" altLang="en-US" sz="1300">
              <a:latin typeface="ＭＳ Ｐゴシック"/>
            </a:rPr>
            <a:t>千円となっているが、一般財源である減収補てん債特例分及び臨時財政対策債を経常一般財源等合計に加えた額が</a:t>
          </a:r>
          <a:r>
            <a:rPr kumimoji="1" lang="en-US" altLang="ja-JP" sz="1300">
              <a:latin typeface="ＭＳ Ｐゴシック"/>
            </a:rPr>
            <a:t>126,816</a:t>
          </a:r>
          <a:r>
            <a:rPr kumimoji="1" lang="ja-JP" altLang="en-US" sz="1300">
              <a:latin typeface="ＭＳ Ｐゴシック"/>
            </a:rPr>
            <a:t>千円増の</a:t>
          </a:r>
          <a:r>
            <a:rPr kumimoji="1" lang="en-US" altLang="ja-JP" sz="1300">
              <a:latin typeface="ＭＳ Ｐゴシック"/>
            </a:rPr>
            <a:t>30,578,520</a:t>
          </a:r>
          <a:r>
            <a:rPr kumimoji="1" lang="ja-JP" altLang="en-US" sz="1300">
              <a:latin typeface="ＭＳ Ｐゴシック"/>
            </a:rPr>
            <a:t>千円となったため、前年度と比較して</a:t>
          </a:r>
          <a:r>
            <a:rPr kumimoji="1" lang="en-US" altLang="ja-JP" sz="1300">
              <a:latin typeface="ＭＳ Ｐゴシック"/>
            </a:rPr>
            <a:t>0.1</a:t>
          </a:r>
          <a:r>
            <a:rPr kumimoji="1" lang="ja-JP" altLang="en-US" sz="1300">
              <a:latin typeface="ＭＳ Ｐゴシック"/>
            </a:rPr>
            <a:t>ポイント減となっている。類似団体平均、全国平均及び埼玉県平均と比較していずれも大きく上回っているため、今後も一部事務組合への負担金を精査し、補助費当の削減に努めていく。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5080</xdr:rowOff>
    </xdr:from>
    <xdr:to>
      <xdr:col>24</xdr:col>
      <xdr:colOff>31750</xdr:colOff>
      <xdr:row>40</xdr:row>
      <xdr:rowOff>12700</xdr:rowOff>
    </xdr:to>
    <xdr:cxnSp macro="">
      <xdr:nvCxnSpPr>
        <xdr:cNvPr id="306" name="直線コネクタ 305"/>
        <xdr:cNvCxnSpPr/>
      </xdr:nvCxnSpPr>
      <xdr:spPr>
        <a:xfrm flipV="1">
          <a:off x="15671800" y="6863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7"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88900</xdr:rowOff>
    </xdr:to>
    <xdr:cxnSp macro="">
      <xdr:nvCxnSpPr>
        <xdr:cNvPr id="309" name="直線コネクタ 308"/>
        <xdr:cNvCxnSpPr/>
      </xdr:nvCxnSpPr>
      <xdr:spPr>
        <a:xfrm flipV="1">
          <a:off x="14782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1" name="テキスト ボックス 310"/>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81280</xdr:rowOff>
    </xdr:from>
    <xdr:to>
      <xdr:col>21</xdr:col>
      <xdr:colOff>361950</xdr:colOff>
      <xdr:row>40</xdr:row>
      <xdr:rowOff>88900</xdr:rowOff>
    </xdr:to>
    <xdr:cxnSp macro="">
      <xdr:nvCxnSpPr>
        <xdr:cNvPr id="312" name="直線コネクタ 311"/>
        <xdr:cNvCxnSpPr/>
      </xdr:nvCxnSpPr>
      <xdr:spPr>
        <a:xfrm>
          <a:off x="13893800" y="6939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4" name="テキスト ボックス 313"/>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81280</xdr:rowOff>
    </xdr:from>
    <xdr:to>
      <xdr:col>20</xdr:col>
      <xdr:colOff>158750</xdr:colOff>
      <xdr:row>41</xdr:row>
      <xdr:rowOff>123190</xdr:rowOff>
    </xdr:to>
    <xdr:cxnSp macro="">
      <xdr:nvCxnSpPr>
        <xdr:cNvPr id="315" name="直線コネクタ 314"/>
        <xdr:cNvCxnSpPr/>
      </xdr:nvCxnSpPr>
      <xdr:spPr>
        <a:xfrm flipV="1">
          <a:off x="13004800" y="69392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7" name="テキスト ボックス 31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19" name="テキスト ボックス 318"/>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125730</xdr:rowOff>
    </xdr:from>
    <xdr:to>
      <xdr:col>24</xdr:col>
      <xdr:colOff>82550</xdr:colOff>
      <xdr:row>40</xdr:row>
      <xdr:rowOff>55880</xdr:rowOff>
    </xdr:to>
    <xdr:sp macro="" textlink="">
      <xdr:nvSpPr>
        <xdr:cNvPr id="325" name="円/楕円 324"/>
        <xdr:cNvSpPr/>
      </xdr:nvSpPr>
      <xdr:spPr>
        <a:xfrm>
          <a:off x="164592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97807</xdr:rowOff>
    </xdr:from>
    <xdr:ext cx="762000" cy="259045"/>
    <xdr:sp macro="" textlink="">
      <xdr:nvSpPr>
        <xdr:cNvPr id="326" name="補助費等該当値テキスト"/>
        <xdr:cNvSpPr txBox="1"/>
      </xdr:nvSpPr>
      <xdr:spPr>
        <a:xfrm>
          <a:off x="165989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27" name="円/楕円 32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28" name="テキスト ボックス 327"/>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38100</xdr:rowOff>
    </xdr:from>
    <xdr:to>
      <xdr:col>21</xdr:col>
      <xdr:colOff>412750</xdr:colOff>
      <xdr:row>40</xdr:row>
      <xdr:rowOff>139700</xdr:rowOff>
    </xdr:to>
    <xdr:sp macro="" textlink="">
      <xdr:nvSpPr>
        <xdr:cNvPr id="329" name="円/楕円 328"/>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124477</xdr:rowOff>
    </xdr:from>
    <xdr:ext cx="762000" cy="259045"/>
    <xdr:sp macro="" textlink="">
      <xdr:nvSpPr>
        <xdr:cNvPr id="330" name="テキスト ボックス 329"/>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30480</xdr:rowOff>
    </xdr:from>
    <xdr:to>
      <xdr:col>20</xdr:col>
      <xdr:colOff>209550</xdr:colOff>
      <xdr:row>40</xdr:row>
      <xdr:rowOff>132080</xdr:rowOff>
    </xdr:to>
    <xdr:sp macro="" textlink="">
      <xdr:nvSpPr>
        <xdr:cNvPr id="331" name="円/楕円 330"/>
        <xdr:cNvSpPr/>
      </xdr:nvSpPr>
      <xdr:spPr>
        <a:xfrm>
          <a:off x="13843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116857</xdr:rowOff>
    </xdr:from>
    <xdr:ext cx="762000" cy="259045"/>
    <xdr:sp macro="" textlink="">
      <xdr:nvSpPr>
        <xdr:cNvPr id="332" name="テキスト ボックス 331"/>
        <xdr:cNvSpPr txBox="1"/>
      </xdr:nvSpPr>
      <xdr:spPr>
        <a:xfrm>
          <a:off x="13512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72390</xdr:rowOff>
    </xdr:from>
    <xdr:to>
      <xdr:col>19</xdr:col>
      <xdr:colOff>6350</xdr:colOff>
      <xdr:row>42</xdr:row>
      <xdr:rowOff>2540</xdr:rowOff>
    </xdr:to>
    <xdr:sp macro="" textlink="">
      <xdr:nvSpPr>
        <xdr:cNvPr id="333" name="円/楕円 332"/>
        <xdr:cNvSpPr/>
      </xdr:nvSpPr>
      <xdr:spPr>
        <a:xfrm>
          <a:off x="12954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158767</xdr:rowOff>
    </xdr:from>
    <xdr:ext cx="762000" cy="259045"/>
    <xdr:sp macro="" textlink="">
      <xdr:nvSpPr>
        <xdr:cNvPr id="334" name="テキスト ボックス 333"/>
        <xdr:cNvSpPr txBox="1"/>
      </xdr:nvSpPr>
      <xdr:spPr>
        <a:xfrm>
          <a:off x="12623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繰上償還を実施したことにより、前年度と比較して</a:t>
          </a:r>
          <a:r>
            <a:rPr kumimoji="1" lang="en-US" altLang="ja-JP" sz="1300">
              <a:latin typeface="ＭＳ Ｐゴシック"/>
            </a:rPr>
            <a:t>0.2</a:t>
          </a:r>
          <a:r>
            <a:rPr kumimoji="1" lang="ja-JP" altLang="en-US" sz="1300">
              <a:latin typeface="ＭＳ Ｐゴシック"/>
            </a:rPr>
            <a:t>ポイントの減となった。類似団体平均、全国平均及び埼玉県平均と比較すると、全国平均のみ下回っている状況であり、今後についても、より一層投資的事業の必要性や緊急性をよく検証していき、市債の新規発行を抑え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46989</xdr:rowOff>
    </xdr:to>
    <xdr:cxnSp macro="">
      <xdr:nvCxnSpPr>
        <xdr:cNvPr id="363" name="直線コネクタ 362"/>
        <xdr:cNvCxnSpPr/>
      </xdr:nvCxnSpPr>
      <xdr:spPr>
        <a:xfrm flipV="1">
          <a:off x="3987800" y="130657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46989</xdr:rowOff>
    </xdr:from>
    <xdr:to>
      <xdr:col>5</xdr:col>
      <xdr:colOff>549275</xdr:colOff>
      <xdr:row>76</xdr:row>
      <xdr:rowOff>52705</xdr:rowOff>
    </xdr:to>
    <xdr:cxnSp macro="">
      <xdr:nvCxnSpPr>
        <xdr:cNvPr id="366" name="直線コネクタ 365"/>
        <xdr:cNvCxnSpPr/>
      </xdr:nvCxnSpPr>
      <xdr:spPr>
        <a:xfrm flipV="1">
          <a:off x="3098800" y="130771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xdr:rowOff>
    </xdr:from>
    <xdr:to>
      <xdr:col>4</xdr:col>
      <xdr:colOff>346075</xdr:colOff>
      <xdr:row>76</xdr:row>
      <xdr:rowOff>52705</xdr:rowOff>
    </xdr:to>
    <xdr:cxnSp macro="">
      <xdr:nvCxnSpPr>
        <xdr:cNvPr id="369" name="直線コネクタ 368"/>
        <xdr:cNvCxnSpPr/>
      </xdr:nvCxnSpPr>
      <xdr:spPr>
        <a:xfrm>
          <a:off x="2209800" y="130314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81280</xdr:rowOff>
    </xdr:to>
    <xdr:cxnSp macro="">
      <xdr:nvCxnSpPr>
        <xdr:cNvPr id="372" name="直線コネクタ 371"/>
        <xdr:cNvCxnSpPr/>
      </xdr:nvCxnSpPr>
      <xdr:spPr>
        <a:xfrm flipV="1">
          <a:off x="1320800" y="130314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74" name="テキスト ボックス 373"/>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76" name="テキスト ボックス 375"/>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2" name="円/楕円 381"/>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128288</xdr:rowOff>
    </xdr:from>
    <xdr:ext cx="762000" cy="259045"/>
    <xdr:sp macro="" textlink="">
      <xdr:nvSpPr>
        <xdr:cNvPr id="383" name="公債費該当値テキスト"/>
        <xdr:cNvSpPr txBox="1"/>
      </xdr:nvSpPr>
      <xdr:spPr>
        <a:xfrm>
          <a:off x="49149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84" name="円/楕円 383"/>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82566</xdr:rowOff>
    </xdr:from>
    <xdr:ext cx="736600" cy="259045"/>
    <xdr:sp macro="" textlink="">
      <xdr:nvSpPr>
        <xdr:cNvPr id="385" name="テキスト ボックス 384"/>
        <xdr:cNvSpPr txBox="1"/>
      </xdr:nvSpPr>
      <xdr:spPr>
        <a:xfrm>
          <a:off x="3606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1905</xdr:rowOff>
    </xdr:from>
    <xdr:to>
      <xdr:col>4</xdr:col>
      <xdr:colOff>396875</xdr:colOff>
      <xdr:row>76</xdr:row>
      <xdr:rowOff>103505</xdr:rowOff>
    </xdr:to>
    <xdr:sp macro="" textlink="">
      <xdr:nvSpPr>
        <xdr:cNvPr id="386" name="円/楕円 385"/>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88282</xdr:rowOff>
    </xdr:from>
    <xdr:ext cx="762000" cy="259045"/>
    <xdr:sp macro="" textlink="">
      <xdr:nvSpPr>
        <xdr:cNvPr id="387" name="テキスト ボックス 386"/>
        <xdr:cNvSpPr txBox="1"/>
      </xdr:nvSpPr>
      <xdr:spPr>
        <a:xfrm>
          <a:off x="2717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8" name="円/楕円 387"/>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9" name="テキスト ボックス 388"/>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90" name="円/楕円 389"/>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1" name="テキスト ボックス 390"/>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公債費以外の数値については、前年度と比較して</a:t>
          </a:r>
          <a:r>
            <a:rPr kumimoji="1" lang="en-US" altLang="ja-JP" sz="1300">
              <a:latin typeface="ＭＳ Ｐゴシック"/>
            </a:rPr>
            <a:t>1.2</a:t>
          </a:r>
          <a:r>
            <a:rPr kumimoji="1" lang="ja-JP" altLang="en-US" sz="1300">
              <a:latin typeface="ＭＳ Ｐゴシック"/>
            </a:rPr>
            <a:t>ポイント減となり、類似団体平均と同値となった。埼玉県平均に比べると低い数値となっているが、全国平均に比べると高い数値となっている。全国平均に近づいていくよう全体的に削減に努めていく。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106426</xdr:rowOff>
    </xdr:to>
    <xdr:cxnSp macro="">
      <xdr:nvCxnSpPr>
        <xdr:cNvPr id="422" name="直線コネクタ 421"/>
        <xdr:cNvCxnSpPr/>
      </xdr:nvCxnSpPr>
      <xdr:spPr>
        <a:xfrm flipV="1">
          <a:off x="15671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3"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77</xdr:row>
      <xdr:rowOff>106426</xdr:rowOff>
    </xdr:to>
    <xdr:cxnSp macro="">
      <xdr:nvCxnSpPr>
        <xdr:cNvPr id="425" name="直線コネクタ 424"/>
        <xdr:cNvCxnSpPr/>
      </xdr:nvCxnSpPr>
      <xdr:spPr>
        <a:xfrm>
          <a:off x="14782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7" name="テキスト ボックス 426"/>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92711</xdr:rowOff>
    </xdr:to>
    <xdr:cxnSp macro="">
      <xdr:nvCxnSpPr>
        <xdr:cNvPr id="428" name="直線コネクタ 427"/>
        <xdr:cNvCxnSpPr/>
      </xdr:nvCxnSpPr>
      <xdr:spPr>
        <a:xfrm>
          <a:off x="13893800" y="131846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0" name="テキスト ボックス 429"/>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78</xdr:row>
      <xdr:rowOff>85852</xdr:rowOff>
    </xdr:to>
    <xdr:cxnSp macro="">
      <xdr:nvCxnSpPr>
        <xdr:cNvPr id="431" name="直線コネクタ 430"/>
        <xdr:cNvCxnSpPr/>
      </xdr:nvCxnSpPr>
      <xdr:spPr>
        <a:xfrm flipV="1">
          <a:off x="13004800" y="1318463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33" name="テキスト ボックス 432"/>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35" name="テキスト ボックス 434"/>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1" name="円/楕円 440"/>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2"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3" name="円/楕円 442"/>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4" name="テキスト ボックス 443"/>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5" name="円/楕円 444"/>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6" name="テキスト ボックス 445"/>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47" name="円/楕円 446"/>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48" name="テキスト ボックス 447"/>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9" name="円/楕円 448"/>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50" name="テキスト ボックス 449"/>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埼玉県久喜市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2146</xdr:rowOff>
    </xdr:from>
    <xdr:to>
      <xdr:col>4</xdr:col>
      <xdr:colOff>1117600</xdr:colOff>
      <xdr:row>17</xdr:row>
      <xdr:rowOff>41420</xdr:rowOff>
    </xdr:to>
    <xdr:cxnSp macro="">
      <xdr:nvCxnSpPr>
        <xdr:cNvPr id="48" name="直線コネクタ 47"/>
        <xdr:cNvCxnSpPr/>
      </xdr:nvCxnSpPr>
      <xdr:spPr bwMode="auto">
        <a:xfrm>
          <a:off x="5003800" y="2964421"/>
          <a:ext cx="647700" cy="3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5409</xdr:rowOff>
    </xdr:from>
    <xdr:ext cx="762000" cy="259045"/>
    <xdr:sp macro="" textlink="">
      <xdr:nvSpPr>
        <xdr:cNvPr id="49" name="人口1人当たり決算額の推移平均値テキスト130"/>
        <xdr:cNvSpPr txBox="1"/>
      </xdr:nvSpPr>
      <xdr:spPr>
        <a:xfrm>
          <a:off x="5740400" y="2796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110640</xdr:rowOff>
    </xdr:from>
    <xdr:to>
      <xdr:col>4</xdr:col>
      <xdr:colOff>469900</xdr:colOff>
      <xdr:row>17</xdr:row>
      <xdr:rowOff>2146</xdr:rowOff>
    </xdr:to>
    <xdr:cxnSp macro="">
      <xdr:nvCxnSpPr>
        <xdr:cNvPr id="51" name="直線コネクタ 50"/>
        <xdr:cNvCxnSpPr/>
      </xdr:nvCxnSpPr>
      <xdr:spPr bwMode="auto">
        <a:xfrm>
          <a:off x="4305300" y="2901465"/>
          <a:ext cx="698500" cy="6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96489</xdr:rowOff>
    </xdr:from>
    <xdr:to>
      <xdr:col>3</xdr:col>
      <xdr:colOff>904875</xdr:colOff>
      <xdr:row>16</xdr:row>
      <xdr:rowOff>110640</xdr:rowOff>
    </xdr:to>
    <xdr:cxnSp macro="">
      <xdr:nvCxnSpPr>
        <xdr:cNvPr id="54" name="直線コネクタ 53"/>
        <xdr:cNvCxnSpPr/>
      </xdr:nvCxnSpPr>
      <xdr:spPr bwMode="auto">
        <a:xfrm>
          <a:off x="3606800" y="2887314"/>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8501</xdr:rowOff>
    </xdr:from>
    <xdr:to>
      <xdr:col>3</xdr:col>
      <xdr:colOff>206375</xdr:colOff>
      <xdr:row>16</xdr:row>
      <xdr:rowOff>96489</xdr:rowOff>
    </xdr:to>
    <xdr:cxnSp macro="">
      <xdr:nvCxnSpPr>
        <xdr:cNvPr id="57" name="直線コネクタ 56"/>
        <xdr:cNvCxnSpPr/>
      </xdr:nvCxnSpPr>
      <xdr:spPr bwMode="auto">
        <a:xfrm>
          <a:off x="2908300" y="2799326"/>
          <a:ext cx="698500" cy="8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166085</xdr:rowOff>
    </xdr:from>
    <xdr:ext cx="762000" cy="259045"/>
    <xdr:sp macro="" textlink="">
      <xdr:nvSpPr>
        <xdr:cNvPr id="59" name="テキスト ボックス 58"/>
        <xdr:cNvSpPr txBox="1"/>
      </xdr:nvSpPr>
      <xdr:spPr>
        <a:xfrm>
          <a:off x="32258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162070</xdr:rowOff>
    </xdr:from>
    <xdr:to>
      <xdr:col>5</xdr:col>
      <xdr:colOff>34925</xdr:colOff>
      <xdr:row>17</xdr:row>
      <xdr:rowOff>92220</xdr:rowOff>
    </xdr:to>
    <xdr:sp macro="" textlink="">
      <xdr:nvSpPr>
        <xdr:cNvPr id="67" name="円/楕円 66"/>
        <xdr:cNvSpPr/>
      </xdr:nvSpPr>
      <xdr:spPr bwMode="auto">
        <a:xfrm>
          <a:off x="5600700" y="2952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134147</xdr:rowOff>
    </xdr:from>
    <xdr:ext cx="762000" cy="259045"/>
    <xdr:sp macro="" textlink="">
      <xdr:nvSpPr>
        <xdr:cNvPr id="68" name="人口1人当たり決算額の推移該当値テキスト130"/>
        <xdr:cNvSpPr txBox="1"/>
      </xdr:nvSpPr>
      <xdr:spPr>
        <a:xfrm>
          <a:off x="5740400" y="29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60,827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122796</xdr:rowOff>
    </xdr:from>
    <xdr:to>
      <xdr:col>4</xdr:col>
      <xdr:colOff>520700</xdr:colOff>
      <xdr:row>17</xdr:row>
      <xdr:rowOff>52946</xdr:rowOff>
    </xdr:to>
    <xdr:sp macro="" textlink="">
      <xdr:nvSpPr>
        <xdr:cNvPr id="69" name="円/楕円 68"/>
        <xdr:cNvSpPr/>
      </xdr:nvSpPr>
      <xdr:spPr bwMode="auto">
        <a:xfrm>
          <a:off x="4953000" y="29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63123</xdr:rowOff>
    </xdr:from>
    <xdr:ext cx="736600" cy="259045"/>
    <xdr:sp macro="" textlink="">
      <xdr:nvSpPr>
        <xdr:cNvPr id="70" name="テキスト ボックス 69"/>
        <xdr:cNvSpPr txBox="1"/>
      </xdr:nvSpPr>
      <xdr:spPr>
        <a:xfrm>
          <a:off x="4622800" y="268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59840</xdr:rowOff>
    </xdr:from>
    <xdr:to>
      <xdr:col>3</xdr:col>
      <xdr:colOff>955675</xdr:colOff>
      <xdr:row>16</xdr:row>
      <xdr:rowOff>161440</xdr:rowOff>
    </xdr:to>
    <xdr:sp macro="" textlink="">
      <xdr:nvSpPr>
        <xdr:cNvPr id="71" name="円/楕円 70"/>
        <xdr:cNvSpPr/>
      </xdr:nvSpPr>
      <xdr:spPr bwMode="auto">
        <a:xfrm>
          <a:off x="4254500" y="2850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xdr:rowOff>
    </xdr:from>
    <xdr:ext cx="762000" cy="259045"/>
    <xdr:sp macro="" textlink="">
      <xdr:nvSpPr>
        <xdr:cNvPr id="72" name="テキスト ボックス 71"/>
        <xdr:cNvSpPr txBox="1"/>
      </xdr:nvSpPr>
      <xdr:spPr>
        <a:xfrm>
          <a:off x="3924300" y="261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45689</xdr:rowOff>
    </xdr:from>
    <xdr:to>
      <xdr:col>3</xdr:col>
      <xdr:colOff>257175</xdr:colOff>
      <xdr:row>16</xdr:row>
      <xdr:rowOff>147289</xdr:rowOff>
    </xdr:to>
    <xdr:sp macro="" textlink="">
      <xdr:nvSpPr>
        <xdr:cNvPr id="73" name="円/楕円 72"/>
        <xdr:cNvSpPr/>
      </xdr:nvSpPr>
      <xdr:spPr bwMode="auto">
        <a:xfrm>
          <a:off x="3556000" y="283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132066</xdr:rowOff>
    </xdr:from>
    <xdr:ext cx="762000" cy="259045"/>
    <xdr:sp macro="" textlink="">
      <xdr:nvSpPr>
        <xdr:cNvPr id="74" name="テキスト ボックス 73"/>
        <xdr:cNvSpPr txBox="1"/>
      </xdr:nvSpPr>
      <xdr:spPr>
        <a:xfrm>
          <a:off x="3225800" y="292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129151</xdr:rowOff>
    </xdr:from>
    <xdr:to>
      <xdr:col>2</xdr:col>
      <xdr:colOff>692150</xdr:colOff>
      <xdr:row>16</xdr:row>
      <xdr:rowOff>59301</xdr:rowOff>
    </xdr:to>
    <xdr:sp macro="" textlink="">
      <xdr:nvSpPr>
        <xdr:cNvPr id="75" name="円/楕円 74"/>
        <xdr:cNvSpPr/>
      </xdr:nvSpPr>
      <xdr:spPr bwMode="auto">
        <a:xfrm>
          <a:off x="2857500" y="274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44078</xdr:rowOff>
    </xdr:from>
    <xdr:ext cx="762000" cy="259045"/>
    <xdr:sp macro="" textlink="">
      <xdr:nvSpPr>
        <xdr:cNvPr id="76" name="テキスト ボックス 75"/>
        <xdr:cNvSpPr txBox="1"/>
      </xdr:nvSpPr>
      <xdr:spPr>
        <a:xfrm>
          <a:off x="2527300" y="283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131049</xdr:rowOff>
    </xdr:from>
    <xdr:to>
      <xdr:col>4</xdr:col>
      <xdr:colOff>1117600</xdr:colOff>
      <xdr:row>35</xdr:row>
      <xdr:rowOff>185195</xdr:rowOff>
    </xdr:to>
    <xdr:cxnSp macro="">
      <xdr:nvCxnSpPr>
        <xdr:cNvPr id="111" name="直線コネクタ 110"/>
        <xdr:cNvCxnSpPr/>
      </xdr:nvCxnSpPr>
      <xdr:spPr bwMode="auto">
        <a:xfrm>
          <a:off x="5003800" y="6741399"/>
          <a:ext cx="647700" cy="54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92971</xdr:rowOff>
    </xdr:from>
    <xdr:to>
      <xdr:col>4</xdr:col>
      <xdr:colOff>469900</xdr:colOff>
      <xdr:row>35</xdr:row>
      <xdr:rowOff>131049</xdr:rowOff>
    </xdr:to>
    <xdr:cxnSp macro="">
      <xdr:nvCxnSpPr>
        <xdr:cNvPr id="114" name="直線コネクタ 113"/>
        <xdr:cNvCxnSpPr/>
      </xdr:nvCxnSpPr>
      <xdr:spPr bwMode="auto">
        <a:xfrm>
          <a:off x="4305300" y="6703321"/>
          <a:ext cx="698500" cy="3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92971</xdr:rowOff>
    </xdr:from>
    <xdr:to>
      <xdr:col>3</xdr:col>
      <xdr:colOff>904875</xdr:colOff>
      <xdr:row>35</xdr:row>
      <xdr:rowOff>103029</xdr:rowOff>
    </xdr:to>
    <xdr:cxnSp macro="">
      <xdr:nvCxnSpPr>
        <xdr:cNvPr id="117" name="直線コネクタ 116"/>
        <xdr:cNvCxnSpPr/>
      </xdr:nvCxnSpPr>
      <xdr:spPr bwMode="auto">
        <a:xfrm flipV="1">
          <a:off x="3606800" y="6703321"/>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14366</xdr:rowOff>
    </xdr:from>
    <xdr:to>
      <xdr:col>3</xdr:col>
      <xdr:colOff>206375</xdr:colOff>
      <xdr:row>35</xdr:row>
      <xdr:rowOff>103029</xdr:rowOff>
    </xdr:to>
    <xdr:cxnSp macro="">
      <xdr:nvCxnSpPr>
        <xdr:cNvPr id="120" name="直線コネクタ 119"/>
        <xdr:cNvCxnSpPr/>
      </xdr:nvCxnSpPr>
      <xdr:spPr bwMode="auto">
        <a:xfrm>
          <a:off x="2908300" y="6624716"/>
          <a:ext cx="698500" cy="8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34848</xdr:rowOff>
    </xdr:from>
    <xdr:ext cx="762000" cy="259045"/>
    <xdr:sp macro="" textlink="">
      <xdr:nvSpPr>
        <xdr:cNvPr id="124" name="テキスト ボックス 123"/>
        <xdr:cNvSpPr txBox="1"/>
      </xdr:nvSpPr>
      <xdr:spPr>
        <a:xfrm>
          <a:off x="2527300" y="6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134395</xdr:rowOff>
    </xdr:from>
    <xdr:to>
      <xdr:col>5</xdr:col>
      <xdr:colOff>34925</xdr:colOff>
      <xdr:row>35</xdr:row>
      <xdr:rowOff>235995</xdr:rowOff>
    </xdr:to>
    <xdr:sp macro="" textlink="">
      <xdr:nvSpPr>
        <xdr:cNvPr id="130" name="円/楕円 129"/>
        <xdr:cNvSpPr/>
      </xdr:nvSpPr>
      <xdr:spPr bwMode="auto">
        <a:xfrm>
          <a:off x="5600700" y="674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322372</xdr:rowOff>
    </xdr:from>
    <xdr:ext cx="762000" cy="259045"/>
    <xdr:sp macro="" textlink="">
      <xdr:nvSpPr>
        <xdr:cNvPr id="131" name="人口1人当たり決算額の推移該当値テキスト445"/>
        <xdr:cNvSpPr txBox="1"/>
      </xdr:nvSpPr>
      <xdr:spPr>
        <a:xfrm>
          <a:off x="5740400" y="658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80249</xdr:rowOff>
    </xdr:from>
    <xdr:to>
      <xdr:col>4</xdr:col>
      <xdr:colOff>520700</xdr:colOff>
      <xdr:row>35</xdr:row>
      <xdr:rowOff>181849</xdr:rowOff>
    </xdr:to>
    <xdr:sp macro="" textlink="">
      <xdr:nvSpPr>
        <xdr:cNvPr id="132" name="円/楕円 131"/>
        <xdr:cNvSpPr/>
      </xdr:nvSpPr>
      <xdr:spPr bwMode="auto">
        <a:xfrm>
          <a:off x="4953000" y="6690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192026</xdr:rowOff>
    </xdr:from>
    <xdr:ext cx="736600" cy="259045"/>
    <xdr:sp macro="" textlink="">
      <xdr:nvSpPr>
        <xdr:cNvPr id="133" name="テキスト ボックス 132"/>
        <xdr:cNvSpPr txBox="1"/>
      </xdr:nvSpPr>
      <xdr:spPr>
        <a:xfrm>
          <a:off x="4622800" y="645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42171</xdr:rowOff>
    </xdr:from>
    <xdr:to>
      <xdr:col>3</xdr:col>
      <xdr:colOff>955675</xdr:colOff>
      <xdr:row>35</xdr:row>
      <xdr:rowOff>143771</xdr:rowOff>
    </xdr:to>
    <xdr:sp macro="" textlink="">
      <xdr:nvSpPr>
        <xdr:cNvPr id="134" name="円/楕円 133"/>
        <xdr:cNvSpPr/>
      </xdr:nvSpPr>
      <xdr:spPr bwMode="auto">
        <a:xfrm>
          <a:off x="4254500" y="66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153948</xdr:rowOff>
    </xdr:from>
    <xdr:ext cx="762000" cy="259045"/>
    <xdr:sp macro="" textlink="">
      <xdr:nvSpPr>
        <xdr:cNvPr id="135" name="テキスト ボックス 134"/>
        <xdr:cNvSpPr txBox="1"/>
      </xdr:nvSpPr>
      <xdr:spPr>
        <a:xfrm>
          <a:off x="3924300" y="64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52229</xdr:rowOff>
    </xdr:from>
    <xdr:to>
      <xdr:col>3</xdr:col>
      <xdr:colOff>257175</xdr:colOff>
      <xdr:row>35</xdr:row>
      <xdr:rowOff>153829</xdr:rowOff>
    </xdr:to>
    <xdr:sp macro="" textlink="">
      <xdr:nvSpPr>
        <xdr:cNvPr id="136" name="円/楕円 135"/>
        <xdr:cNvSpPr/>
      </xdr:nvSpPr>
      <xdr:spPr bwMode="auto">
        <a:xfrm>
          <a:off x="3556000" y="666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138606</xdr:rowOff>
    </xdr:from>
    <xdr:ext cx="762000" cy="259045"/>
    <xdr:sp macro="" textlink="">
      <xdr:nvSpPr>
        <xdr:cNvPr id="137" name="テキスト ボックス 136"/>
        <xdr:cNvSpPr txBox="1"/>
      </xdr:nvSpPr>
      <xdr:spPr>
        <a:xfrm>
          <a:off x="3225800" y="67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306466</xdr:rowOff>
    </xdr:from>
    <xdr:to>
      <xdr:col>2</xdr:col>
      <xdr:colOff>692150</xdr:colOff>
      <xdr:row>35</xdr:row>
      <xdr:rowOff>65166</xdr:rowOff>
    </xdr:to>
    <xdr:sp macro="" textlink="">
      <xdr:nvSpPr>
        <xdr:cNvPr id="138" name="円/楕円 137"/>
        <xdr:cNvSpPr/>
      </xdr:nvSpPr>
      <xdr:spPr bwMode="auto">
        <a:xfrm>
          <a:off x="2857500" y="657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49943</xdr:rowOff>
    </xdr:from>
    <xdr:ext cx="762000" cy="259045"/>
    <xdr:sp macro="" textlink="">
      <xdr:nvSpPr>
        <xdr:cNvPr id="139" name="テキスト ボックス 138"/>
        <xdr:cNvSpPr txBox="1"/>
      </xdr:nvSpPr>
      <xdr:spPr>
        <a:xfrm>
          <a:off x="2527300" y="666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合併による地方交付税優遇措置が継続しているものの、扶助費の伸び等により実質収支額が約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千万円減少した。財政調整基金は、優遇措置終了に備えて積増しを重ねていった結果、増加の傾向にある。また、実質単年度収支が前年度と比較して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ポイントの増となった。今後は、普通交付税の優遇措置が減少する平成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年度以降、実質収支額が減少していくことが予想されることから、引き続き適正な管理を行っていく。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年度も過年度と同様に、全ての会計において、赤字額はなかった。平成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年度の合併による地方交付税の優遇措置が継続していることが、大きな黒字額の要因であるため、今後は厳しい状況が見込まれる。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今後は、より一層各会計で適正な財政運営、企業運営に努める。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最も大きな割合を占める元利償還金は、計画的な償還と事業の必要性の検討による市債の適正な発行により、前年度より減少した。公営企業債の元利償還金に対する繰入金は、公営企業債の発行が抑えられていること、計画的な償還が行われていることにより、毎年度減少傾向にある。実質公債費比率の分子は、元利償還金と公営企業及び一部事務組合の元利償還金に対する繰入金の減少並びに交付税に算入された公債費の増に伴い、減少傾向にある。今後も高金利の市債を繰上返済し、低金利なものに借り換えるなどの公債費負担軽減策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埼玉県久喜市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一般会計に係る地方債現在高は、地方債の発行を抑制するよう努めているが、臨時財政対策債の残高が増加の傾向にあるため、減少と増加を繰り返している。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充当可能基金については、財政調整基金の増等により毎年度増加の傾向にある。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また、臨時財政対策債は基準財政需要額算入見込額に全額算入されることから、充当可能財源等が増加し、将来負担比率が減少する要因となっている。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早期健全化基準未満であるが、今後も計画的な償還と事業の必要性の検討による市債の新規発行の適正な抑制により、比率の更なる改善に努める。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47323706</v>
      </c>
      <c r="BO4" s="349"/>
      <c r="BP4" s="349"/>
      <c r="BQ4" s="349"/>
      <c r="BR4" s="349"/>
      <c r="BS4" s="349"/>
      <c r="BT4" s="349"/>
      <c r="BU4" s="350"/>
      <c r="BV4" s="348">
        <v>45805474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45244643</v>
      </c>
      <c r="BO5" s="386"/>
      <c r="BP5" s="386"/>
      <c r="BQ5" s="386"/>
      <c r="BR5" s="386"/>
      <c r="BS5" s="386"/>
      <c r="BT5" s="386"/>
      <c r="BU5" s="387"/>
      <c r="BV5" s="385">
        <v>43635106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v>
      </c>
      <c r="CU5" s="383"/>
      <c r="CV5" s="383"/>
      <c r="CW5" s="383"/>
      <c r="CX5" s="383"/>
      <c r="CY5" s="383"/>
      <c r="CZ5" s="383"/>
      <c r="DA5" s="384"/>
      <c r="DB5" s="382">
        <v>92.4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2079063</v>
      </c>
      <c r="BO6" s="386"/>
      <c r="BP6" s="386"/>
      <c r="BQ6" s="386"/>
      <c r="BR6" s="386"/>
      <c r="BS6" s="386"/>
      <c r="BT6" s="386"/>
      <c r="BU6" s="387"/>
      <c r="BV6" s="385">
        <v>2170368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100.2</v>
      </c>
      <c r="CU6" s="423"/>
      <c r="CV6" s="423"/>
      <c r="CW6" s="423"/>
      <c r="CX6" s="423"/>
      <c r="CY6" s="423"/>
      <c r="CZ6" s="423"/>
      <c r="DA6" s="424"/>
      <c r="DB6" s="422">
        <v>101.3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391927</v>
      </c>
      <c r="BO7" s="386"/>
      <c r="BP7" s="386"/>
      <c r="BQ7" s="386"/>
      <c r="BR7" s="386"/>
      <c r="BS7" s="386"/>
      <c r="BT7" s="386"/>
      <c r="BU7" s="387"/>
      <c r="BV7" s="385">
        <v>358800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30476469</v>
      </c>
      <c r="CU7" s="386"/>
      <c r="CV7" s="386"/>
      <c r="CW7" s="386"/>
      <c r="CX7" s="386"/>
      <c r="CY7" s="386"/>
      <c r="CZ7" s="386"/>
      <c r="DA7" s="387"/>
      <c r="DB7" s="385">
        <v>30219098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1687136</v>
      </c>
      <c r="BO8" s="386"/>
      <c r="BP8" s="386"/>
      <c r="BQ8" s="386"/>
      <c r="BR8" s="386"/>
      <c r="BS8" s="386"/>
      <c r="BT8" s="386"/>
      <c r="BU8" s="387"/>
      <c r="BV8" s="385">
        <v>1811568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0.87</v>
      </c>
      <c r="CU8" s="426"/>
      <c r="CV8" s="426"/>
      <c r="CW8" s="426"/>
      <c r="CX8" s="426"/>
      <c r="CY8" s="426"/>
      <c r="CZ8" s="426"/>
      <c r="DA8" s="427"/>
      <c r="DB8" s="425">
        <v>0.86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154310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-124430</v>
      </c>
      <c r="BO9" s="386"/>
      <c r="BP9" s="386"/>
      <c r="BQ9" s="386"/>
      <c r="BR9" s="386"/>
      <c r="BS9" s="386"/>
      <c r="BT9" s="386"/>
      <c r="BU9" s="387"/>
      <c r="BV9" s="385">
        <v>-248199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154684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101452</v>
      </c>
      <c r="BO10" s="386"/>
      <c r="BP10" s="386"/>
      <c r="BQ10" s="386"/>
      <c r="BR10" s="386"/>
      <c r="BS10" s="386"/>
      <c r="BT10" s="386"/>
      <c r="BU10" s="387"/>
      <c r="BV10" s="385">
        <v>3080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405813</v>
      </c>
      <c r="BO11" s="386"/>
      <c r="BP11" s="386"/>
      <c r="BQ11" s="386"/>
      <c r="BR11" s="386"/>
      <c r="BS11" s="386"/>
      <c r="BT11" s="386"/>
      <c r="BU11" s="387"/>
      <c r="BV11" s="385">
        <v>8665</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155158</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161894</v>
      </c>
      <c r="BO12" s="386"/>
      <c r="BP12" s="386"/>
      <c r="BQ12" s="386"/>
      <c r="BR12" s="386"/>
      <c r="BS12" s="386"/>
      <c r="BT12" s="386"/>
      <c r="BU12" s="387"/>
      <c r="BV12" s="385">
        <v>29757</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153223</v>
      </c>
      <c r="S13" s="467"/>
      <c r="T13" s="467"/>
      <c r="U13" s="467"/>
      <c r="V13" s="468"/>
      <c r="W13" s="401" t="s">
        <v>122</v>
      </c>
      <c r="X13" s="402"/>
      <c r="Y13" s="402"/>
      <c r="Z13" s="402"/>
      <c r="AA13" s="402"/>
      <c r="AB13" s="392"/>
      <c r="AC13" s="436">
        <v>1871</v>
      </c>
      <c r="AD13" s="437"/>
      <c r="AE13" s="437"/>
      <c r="AF13" s="437"/>
      <c r="AG13" s="476"/>
      <c r="AH13" s="436">
        <v>2759</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220941</v>
      </c>
      <c r="BO13" s="386"/>
      <c r="BP13" s="386"/>
      <c r="BQ13" s="386"/>
      <c r="BR13" s="386"/>
      <c r="BS13" s="386"/>
      <c r="BT13" s="386"/>
      <c r="BU13" s="387"/>
      <c r="BV13" s="385">
        <v>-266211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9.4</v>
      </c>
      <c r="CU13" s="383"/>
      <c r="CV13" s="383"/>
      <c r="CW13" s="383"/>
      <c r="CX13" s="383"/>
      <c r="CY13" s="383"/>
      <c r="CZ13" s="383"/>
      <c r="DA13" s="384"/>
      <c r="DB13" s="382">
        <v>10</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155507</v>
      </c>
      <c r="S14" s="467"/>
      <c r="T14" s="467"/>
      <c r="U14" s="467"/>
      <c r="V14" s="468"/>
      <c r="W14" s="375"/>
      <c r="X14" s="376"/>
      <c r="Y14" s="376"/>
      <c r="Z14" s="376"/>
      <c r="AA14" s="376"/>
      <c r="AB14" s="365"/>
      <c r="AC14" s="469">
        <v>2.6</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67.3</v>
      </c>
      <c r="CU14" s="481"/>
      <c r="CV14" s="481"/>
      <c r="CW14" s="481"/>
      <c r="CX14" s="481"/>
      <c r="CY14" s="481"/>
      <c r="CZ14" s="481"/>
      <c r="DA14" s="482"/>
      <c r="DB14" s="480">
        <v>87.9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153549</v>
      </c>
      <c r="S15" s="467"/>
      <c r="T15" s="467"/>
      <c r="U15" s="467"/>
      <c r="V15" s="468"/>
      <c r="W15" s="401" t="s">
        <v>129</v>
      </c>
      <c r="X15" s="402"/>
      <c r="Y15" s="402"/>
      <c r="Z15" s="402"/>
      <c r="AA15" s="402"/>
      <c r="AB15" s="392"/>
      <c r="AC15" s="436">
        <v>19034</v>
      </c>
      <c r="AD15" s="437"/>
      <c r="AE15" s="437"/>
      <c r="AF15" s="437"/>
      <c r="AG15" s="476"/>
      <c r="AH15" s="436">
        <v>21067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17617766</v>
      </c>
      <c r="BO15" s="349"/>
      <c r="BP15" s="349"/>
      <c r="BQ15" s="349"/>
      <c r="BR15" s="349"/>
      <c r="BS15" s="349"/>
      <c r="BT15" s="349"/>
      <c r="BU15" s="350"/>
      <c r="BV15" s="348">
        <v>17433116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26.9</v>
      </c>
      <c r="AD16" s="470"/>
      <c r="AE16" s="470"/>
      <c r="AF16" s="470"/>
      <c r="AG16" s="471"/>
      <c r="AH16" s="469">
        <v>27.4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20349333</v>
      </c>
      <c r="BO16" s="386"/>
      <c r="BP16" s="386"/>
      <c r="BQ16" s="386"/>
      <c r="BR16" s="386"/>
      <c r="BS16" s="386"/>
      <c r="BT16" s="386"/>
      <c r="BU16" s="387"/>
      <c r="BV16" s="385">
        <v>20162562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49965</v>
      </c>
      <c r="AD17" s="437"/>
      <c r="AE17" s="437"/>
      <c r="AF17" s="437"/>
      <c r="AG17" s="476"/>
      <c r="AH17" s="436">
        <v>51691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22777738</v>
      </c>
      <c r="BO17" s="386"/>
      <c r="BP17" s="386"/>
      <c r="BQ17" s="386"/>
      <c r="BR17" s="386"/>
      <c r="BS17" s="386"/>
      <c r="BT17" s="386"/>
      <c r="BU17" s="387"/>
      <c r="BV17" s="385">
        <v>22522732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82.4</v>
      </c>
      <c r="M18" s="498"/>
      <c r="N18" s="498"/>
      <c r="O18" s="498"/>
      <c r="P18" s="498"/>
      <c r="Q18" s="498"/>
      <c r="R18" s="499"/>
      <c r="S18" s="499"/>
      <c r="T18" s="499"/>
      <c r="U18" s="499"/>
      <c r="V18" s="500"/>
      <c r="W18" s="403"/>
      <c r="X18" s="404"/>
      <c r="Y18" s="404"/>
      <c r="Z18" s="404"/>
      <c r="AA18" s="404"/>
      <c r="AB18" s="395"/>
      <c r="AC18" s="501">
        <v>70.5</v>
      </c>
      <c r="AD18" s="502"/>
      <c r="AE18" s="502"/>
      <c r="AF18" s="502"/>
      <c r="AG18" s="503"/>
      <c r="AH18" s="501">
        <v>67.2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27813321</v>
      </c>
      <c r="BO18" s="386"/>
      <c r="BP18" s="386"/>
      <c r="BQ18" s="386"/>
      <c r="BR18" s="386"/>
      <c r="BS18" s="386"/>
      <c r="BT18" s="386"/>
      <c r="BU18" s="387"/>
      <c r="BV18" s="385">
        <v>28137870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1873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34646866</v>
      </c>
      <c r="BO19" s="386"/>
      <c r="BP19" s="386"/>
      <c r="BQ19" s="386"/>
      <c r="BR19" s="386"/>
      <c r="BS19" s="386"/>
      <c r="BT19" s="386"/>
      <c r="BU19" s="387"/>
      <c r="BV19" s="385">
        <v>34335016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57238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48305884</v>
      </c>
      <c r="BO23" s="386"/>
      <c r="BP23" s="386"/>
      <c r="BQ23" s="386"/>
      <c r="BR23" s="386"/>
      <c r="BS23" s="386"/>
      <c r="BT23" s="386"/>
      <c r="BU23" s="387"/>
      <c r="BV23" s="385">
        <v>47748678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9100</v>
      </c>
      <c r="R24" s="437"/>
      <c r="S24" s="437"/>
      <c r="T24" s="437"/>
      <c r="U24" s="437"/>
      <c r="V24" s="476"/>
      <c r="W24" s="531"/>
      <c r="X24" s="519"/>
      <c r="Y24" s="520"/>
      <c r="Z24" s="435" t="s">
        <v>152</v>
      </c>
      <c r="AA24" s="415"/>
      <c r="AB24" s="415"/>
      <c r="AC24" s="415"/>
      <c r="AD24" s="415"/>
      <c r="AE24" s="415"/>
      <c r="AF24" s="415"/>
      <c r="AG24" s="416"/>
      <c r="AH24" s="436">
        <v>800</v>
      </c>
      <c r="AI24" s="437"/>
      <c r="AJ24" s="437"/>
      <c r="AK24" s="437"/>
      <c r="AL24" s="476"/>
      <c r="AM24" s="436">
        <v>2565600</v>
      </c>
      <c r="AN24" s="437"/>
      <c r="AO24" s="437"/>
      <c r="AP24" s="437"/>
      <c r="AQ24" s="437"/>
      <c r="AR24" s="476"/>
      <c r="AS24" s="436">
        <v>3207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31564306</v>
      </c>
      <c r="BO24" s="386"/>
      <c r="BP24" s="386"/>
      <c r="BQ24" s="386"/>
      <c r="BR24" s="386"/>
      <c r="BS24" s="386"/>
      <c r="BT24" s="386"/>
      <c r="BU24" s="387"/>
      <c r="BV24" s="385">
        <v>29052876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7800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1849304</v>
      </c>
      <c r="BO25" s="349"/>
      <c r="BP25" s="349"/>
      <c r="BQ25" s="349"/>
      <c r="BR25" s="349"/>
      <c r="BS25" s="349"/>
      <c r="BT25" s="349"/>
      <c r="BU25" s="350"/>
      <c r="BV25" s="348">
        <v>866173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7000</v>
      </c>
      <c r="R26" s="437"/>
      <c r="S26" s="437"/>
      <c r="T26" s="437"/>
      <c r="U26" s="437"/>
      <c r="V26" s="476"/>
      <c r="W26" s="531"/>
      <c r="X26" s="519"/>
      <c r="Y26" s="520"/>
      <c r="Z26" s="435" t="s">
        <v>158</v>
      </c>
      <c r="AA26" s="539"/>
      <c r="AB26" s="539"/>
      <c r="AC26" s="539"/>
      <c r="AD26" s="539"/>
      <c r="AE26" s="539"/>
      <c r="AF26" s="539"/>
      <c r="AG26" s="540"/>
      <c r="AH26" s="436">
        <v>33</v>
      </c>
      <c r="AI26" s="437"/>
      <c r="AJ26" s="437"/>
      <c r="AK26" s="437"/>
      <c r="AL26" s="476"/>
      <c r="AM26" s="436">
        <v>95205</v>
      </c>
      <c r="AN26" s="437"/>
      <c r="AO26" s="437"/>
      <c r="AP26" s="437"/>
      <c r="AQ26" s="437"/>
      <c r="AR26" s="476"/>
      <c r="AS26" s="436">
        <v>2885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4450</v>
      </c>
      <c r="R27" s="437"/>
      <c r="S27" s="437"/>
      <c r="T27" s="437"/>
      <c r="U27" s="437"/>
      <c r="V27" s="476"/>
      <c r="W27" s="531"/>
      <c r="X27" s="519"/>
      <c r="Y27" s="520"/>
      <c r="Z27" s="435" t="s">
        <v>161</v>
      </c>
      <c r="AA27" s="415"/>
      <c r="AB27" s="415"/>
      <c r="AC27" s="415"/>
      <c r="AD27" s="415"/>
      <c r="AE27" s="415"/>
      <c r="AF27" s="415"/>
      <c r="AG27" s="416"/>
      <c r="AH27" s="436">
        <v>24</v>
      </c>
      <c r="AI27" s="437"/>
      <c r="AJ27" s="437"/>
      <c r="AK27" s="437"/>
      <c r="AL27" s="476"/>
      <c r="AM27" s="436">
        <v>88798</v>
      </c>
      <c r="AN27" s="437"/>
      <c r="AO27" s="437"/>
      <c r="AP27" s="437"/>
      <c r="AQ27" s="437"/>
      <c r="AR27" s="476"/>
      <c r="AS27" s="436">
        <v>3700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959228</v>
      </c>
      <c r="BO27" s="553"/>
      <c r="BP27" s="553"/>
      <c r="BQ27" s="553"/>
      <c r="BR27" s="553"/>
      <c r="BS27" s="553"/>
      <c r="BT27" s="553"/>
      <c r="BU27" s="554"/>
      <c r="BV27" s="552">
        <v>959159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3850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5379715</v>
      </c>
      <c r="BO28" s="349"/>
      <c r="BP28" s="349"/>
      <c r="BQ28" s="349"/>
      <c r="BR28" s="349"/>
      <c r="BS28" s="349"/>
      <c r="BT28" s="349"/>
      <c r="BU28" s="350"/>
      <c r="BV28" s="348">
        <v>4539208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28</v>
      </c>
      <c r="M29" s="437"/>
      <c r="N29" s="437"/>
      <c r="O29" s="437"/>
      <c r="P29" s="476"/>
      <c r="Q29" s="436">
        <v>3600</v>
      </c>
      <c r="R29" s="437"/>
      <c r="S29" s="437"/>
      <c r="T29" s="437"/>
      <c r="U29" s="437"/>
      <c r="V29" s="476"/>
      <c r="W29" s="531"/>
      <c r="X29" s="519"/>
      <c r="Y29" s="520"/>
      <c r="Z29" s="435" t="s">
        <v>168</v>
      </c>
      <c r="AA29" s="415"/>
      <c r="AB29" s="415"/>
      <c r="AC29" s="415"/>
      <c r="AD29" s="415"/>
      <c r="AE29" s="415"/>
      <c r="AF29" s="415"/>
      <c r="AG29" s="416"/>
      <c r="AH29" s="436">
        <v>824</v>
      </c>
      <c r="AI29" s="437"/>
      <c r="AJ29" s="437"/>
      <c r="AK29" s="437"/>
      <c r="AL29" s="476"/>
      <c r="AM29" s="436">
        <v>2654398</v>
      </c>
      <c r="AN29" s="437"/>
      <c r="AO29" s="437"/>
      <c r="AP29" s="437"/>
      <c r="AQ29" s="437"/>
      <c r="AR29" s="476"/>
      <c r="AS29" s="436">
        <v>3221</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129453</v>
      </c>
      <c r="BO29" s="386"/>
      <c r="BP29" s="386"/>
      <c r="BQ29" s="386"/>
      <c r="BR29" s="386"/>
      <c r="BS29" s="386"/>
      <c r="BT29" s="386"/>
      <c r="BU29" s="387"/>
      <c r="BV29" s="385">
        <v>129414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335606</v>
      </c>
      <c r="BO30" s="553"/>
      <c r="BP30" s="553"/>
      <c r="BQ30" s="553"/>
      <c r="BR30" s="553"/>
      <c r="BS30" s="553"/>
      <c r="BT30" s="553"/>
      <c r="BU30" s="554"/>
      <c r="BV30" s="552">
        <v>634805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t="str">
        <f>IF(BY34="","",MAX(C34:D43,U34:V43,AM34:AN43,BE34:BF43)+1)</f>
        <v/>
      </c>
      <c r="BX34" s="564"/>
      <c r="BY34" s="565" t="str">
        <f>IF('各会計、関係団体の財政状況及び健全化判断比率'!B68="","",'各会計、関係団体の財政状況及び健全化判断比率'!B68)</f>
        <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t="str">
        <f t="shared" ref="BW35:BW43" si="2">IF(BY35="","",BW34+1)</f>
        <v/>
      </c>
      <c r="BX35" s="564"/>
      <c r="BY35" s="565" t="str">
        <f>IF('各会計、関係団体の財政状況及び健全化判断比率'!B69="","",'各会計、関係団体の財政状況及び健全化判断比率'!B69)</f>
        <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土地区画整理事業特別会計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46380</v>
      </c>
      <c r="J41" s="83">
        <v>47489</v>
      </c>
      <c r="K41" s="83">
        <v>46794</v>
      </c>
      <c r="L41" s="83">
        <v>46823</v>
      </c>
      <c r="M41" s="84">
        <v>47469</v>
      </c>
    </row>
    <row r="42" spans="2:13" ht="27.75" customHeight="1">
      <c r="B42" s="1169"/>
      <c r="C42" s="1170"/>
      <c r="D42" s="85"/>
      <c r="E42" s="1175" t="s">
        <v>25</v>
      </c>
      <c r="F42" s="1175"/>
      <c r="G42" s="1175"/>
      <c r="H42" s="1176"/>
      <c r="I42" s="86">
        <v>161</v>
      </c>
      <c r="J42" s="87">
        <v>145</v>
      </c>
      <c r="K42" s="87">
        <v>130</v>
      </c>
      <c r="L42" s="87">
        <v>115</v>
      </c>
      <c r="M42" s="88">
        <v>100</v>
      </c>
    </row>
    <row r="43" spans="2:13" ht="27.75" customHeight="1">
      <c r="B43" s="1169"/>
      <c r="C43" s="1170"/>
      <c r="D43" s="85"/>
      <c r="E43" s="1175" t="s">
        <v>26</v>
      </c>
      <c r="F43" s="1175"/>
      <c r="G43" s="1175"/>
      <c r="H43" s="1176"/>
      <c r="I43" s="86">
        <v>24145</v>
      </c>
      <c r="J43" s="87">
        <v>24558</v>
      </c>
      <c r="K43" s="87">
        <v>24500</v>
      </c>
      <c r="L43" s="87">
        <v>24761</v>
      </c>
      <c r="M43" s="88">
        <v>24867</v>
      </c>
    </row>
    <row r="44" spans="2:13" ht="27.75" customHeight="1">
      <c r="B44" s="1169"/>
      <c r="C44" s="1170"/>
      <c r="D44" s="85"/>
      <c r="E44" s="1175" t="s">
        <v>27</v>
      </c>
      <c r="F44" s="1175"/>
      <c r="G44" s="1175"/>
      <c r="H44" s="1176"/>
      <c r="I44" s="86">
        <v>1768</v>
      </c>
      <c r="J44" s="87">
        <v>1630</v>
      </c>
      <c r="K44" s="87">
        <v>1320</v>
      </c>
      <c r="L44" s="87">
        <v>1212</v>
      </c>
      <c r="M44" s="88">
        <v>1144</v>
      </c>
    </row>
    <row r="45" spans="2:13" ht="27.75" customHeight="1">
      <c r="B45" s="1169"/>
      <c r="C45" s="1170"/>
      <c r="D45" s="85"/>
      <c r="E45" s="1175" t="s">
        <v>28</v>
      </c>
      <c r="F45" s="1175"/>
      <c r="G45" s="1175"/>
      <c r="H45" s="1176"/>
      <c r="I45" s="86">
        <v>9161</v>
      </c>
      <c r="J45" s="87">
        <v>8736</v>
      </c>
      <c r="K45" s="87">
        <v>8471</v>
      </c>
      <c r="L45" s="87">
        <v>8156</v>
      </c>
      <c r="M45" s="88">
        <v>5519</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3437</v>
      </c>
      <c r="J49" s="87">
        <v>4415</v>
      </c>
      <c r="K49" s="87">
        <v>4600</v>
      </c>
      <c r="L49" s="87">
        <v>6476</v>
      </c>
      <c r="M49" s="88">
        <v>7283</v>
      </c>
    </row>
    <row r="50" spans="2:13" ht="27.75" customHeight="1">
      <c r="B50" s="1169"/>
      <c r="C50" s="1170"/>
      <c r="D50" s="85"/>
      <c r="E50" s="1175" t="s">
        <v>34</v>
      </c>
      <c r="F50" s="1175"/>
      <c r="G50" s="1175"/>
      <c r="H50" s="1176"/>
      <c r="I50" s="86">
        <v>8632</v>
      </c>
      <c r="J50" s="87">
        <v>8781</v>
      </c>
      <c r="K50" s="87">
        <v>8328</v>
      </c>
      <c r="L50" s="87">
        <v>8091</v>
      </c>
      <c r="M50" s="88">
        <v>8551</v>
      </c>
    </row>
    <row r="51" spans="2:13" ht="27.75" customHeight="1">
      <c r="B51" s="1171"/>
      <c r="C51" s="1172"/>
      <c r="D51" s="85"/>
      <c r="E51" s="1175" t="s">
        <v>35</v>
      </c>
      <c r="F51" s="1175"/>
      <c r="G51" s="1175"/>
      <c r="H51" s="1176"/>
      <c r="I51" s="86">
        <v>41043</v>
      </c>
      <c r="J51" s="87">
        <v>40309</v>
      </c>
      <c r="K51" s="87">
        <v>41883</v>
      </c>
      <c r="L51" s="87">
        <v>42953</v>
      </c>
      <c r="M51" s="88">
        <v>45101</v>
      </c>
    </row>
    <row r="52" spans="2:13" ht="27.75" customHeight="1" thickBot="1">
      <c r="B52" s="1179" t="s">
        <v>36</v>
      </c>
      <c r="C52" s="1180"/>
      <c r="D52" s="90"/>
      <c r="E52" s="1181" t="s">
        <v>37</v>
      </c>
      <c r="F52" s="1181"/>
      <c r="G52" s="1181"/>
      <c r="H52" s="1182"/>
      <c r="I52" s="91">
        <v>28503</v>
      </c>
      <c r="J52" s="92">
        <v>29053</v>
      </c>
      <c r="K52" s="92">
        <v>26403</v>
      </c>
      <c r="L52" s="92">
        <v>23548</v>
      </c>
      <c r="M52" s="93">
        <v>18164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33898</v>
      </c>
      <c r="E3" s="116"/>
      <c r="F3" s="117">
        <v>51540</v>
      </c>
      <c r="G3" s="118"/>
      <c r="H3" s="119"/>
    </row>
    <row r="4" spans="1:8">
      <c r="A4" s="120"/>
      <c r="B4" s="121"/>
      <c r="C4" s="122"/>
      <c r="D4" s="123">
        <v>30352</v>
      </c>
      <c r="E4" s="124"/>
      <c r="F4" s="125">
        <v>32621</v>
      </c>
      <c r="G4" s="126"/>
      <c r="H4" s="127"/>
    </row>
    <row r="5" spans="1:8">
      <c r="A5" s="108" t="s">
        <v>509</v>
      </c>
      <c r="B5" s="113"/>
      <c r="C5" s="114"/>
      <c r="D5" s="115">
        <v>28729</v>
      </c>
      <c r="E5" s="116"/>
      <c r="F5" s="117">
        <v>50804</v>
      </c>
      <c r="G5" s="118"/>
      <c r="H5" s="119"/>
    </row>
    <row r="6" spans="1:8">
      <c r="A6" s="120"/>
      <c r="B6" s="121"/>
      <c r="C6" s="122"/>
      <c r="D6" s="123">
        <v>23919</v>
      </c>
      <c r="E6" s="124"/>
      <c r="F6" s="125">
        <v>30480</v>
      </c>
      <c r="G6" s="126"/>
      <c r="H6" s="127"/>
    </row>
    <row r="7" spans="1:8">
      <c r="A7" s="108" t="s">
        <v>510</v>
      </c>
      <c r="B7" s="113"/>
      <c r="C7" s="114"/>
      <c r="D7" s="115">
        <v>19326</v>
      </c>
      <c r="E7" s="116"/>
      <c r="F7" s="117">
        <v>38606</v>
      </c>
      <c r="G7" s="118"/>
      <c r="H7" s="119"/>
    </row>
    <row r="8" spans="1:8">
      <c r="A8" s="120"/>
      <c r="B8" s="121"/>
      <c r="C8" s="122"/>
      <c r="D8" s="123">
        <v>13478</v>
      </c>
      <c r="E8" s="124"/>
      <c r="F8" s="125">
        <v>22435</v>
      </c>
      <c r="G8" s="126"/>
      <c r="H8" s="127"/>
    </row>
    <row r="9" spans="1:8">
      <c r="A9" s="108" t="s">
        <v>511</v>
      </c>
      <c r="B9" s="113"/>
      <c r="C9" s="114"/>
      <c r="D9" s="115">
        <v>20999</v>
      </c>
      <c r="E9" s="116"/>
      <c r="F9" s="117">
        <v>39425</v>
      </c>
      <c r="G9" s="118"/>
      <c r="H9" s="119"/>
    </row>
    <row r="10" spans="1:8">
      <c r="A10" s="120"/>
      <c r="B10" s="121"/>
      <c r="C10" s="122"/>
      <c r="D10" s="123">
        <v>13276</v>
      </c>
      <c r="E10" s="124"/>
      <c r="F10" s="125">
        <v>22414</v>
      </c>
      <c r="G10" s="126"/>
      <c r="H10" s="127"/>
    </row>
    <row r="11" spans="1:8">
      <c r="A11" s="108" t="s">
        <v>512</v>
      </c>
      <c r="B11" s="113"/>
      <c r="C11" s="114"/>
      <c r="D11" s="115">
        <v>28132</v>
      </c>
      <c r="E11" s="116"/>
      <c r="F11" s="117">
        <v>43141</v>
      </c>
      <c r="G11" s="118"/>
      <c r="H11" s="119"/>
    </row>
    <row r="12" spans="1:8">
      <c r="A12" s="120"/>
      <c r="B12" s="121"/>
      <c r="C12" s="128"/>
      <c r="D12" s="123">
        <v>19229</v>
      </c>
      <c r="E12" s="124"/>
      <c r="F12" s="125">
        <v>21887</v>
      </c>
      <c r="G12" s="126"/>
      <c r="H12" s="127"/>
    </row>
    <row r="13" spans="1:8">
      <c r="A13" s="108"/>
      <c r="B13" s="113"/>
      <c r="C13" s="129"/>
      <c r="D13" s="130">
        <v>26217</v>
      </c>
      <c r="E13" s="131"/>
      <c r="F13" s="132">
        <v>44703</v>
      </c>
      <c r="G13" s="133"/>
      <c r="H13" s="119"/>
    </row>
    <row r="14" spans="1:8">
      <c r="A14" s="120"/>
      <c r="B14" s="121"/>
      <c r="C14" s="122"/>
      <c r="D14" s="123">
        <v>20051</v>
      </c>
      <c r="E14" s="124"/>
      <c r="F14" s="125">
        <v>25967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6.58</v>
      </c>
      <c r="C19" s="134">
        <f>ROUND(VALUE(SUBSTITUTE(実質収支比率等に係る経年分析!G$48,"▲","-")),2)</f>
        <v>5.78</v>
      </c>
      <c r="D19" s="134">
        <f>ROUND(VALUE(SUBSTITUTE(実質収支比率等に係る経年分析!H$48,"▲","-")),2)</f>
        <v>6.81</v>
      </c>
      <c r="E19" s="134">
        <f>ROUND(VALUE(SUBSTITUTE(実質収支比率等に係る経年分析!I$48,"▲","-")),2)</f>
        <v>5.99</v>
      </c>
      <c r="F19" s="134">
        <f>ROUND(VALUE(SUBSTITUTE(実質収支比率等に係る経年分析!J$48,"▲","-")),2)</f>
        <v>5.54</v>
      </c>
    </row>
    <row r="20" spans="1:11">
      <c r="A20" s="134" t="s">
        <v>42</v>
      </c>
      <c r="B20" s="134">
        <f>ROUND(VALUE(SUBSTITUTE(実質収支比率等に係る経年分析!F$47,"▲","-")),2)</f>
        <v>6.64</v>
      </c>
      <c r="C20" s="134">
        <f>ROUND(VALUE(SUBSTITUTE(実質収支比率等に係る経年分析!G$47,"▲","-")),2)</f>
        <v>9.7200000000000006</v>
      </c>
      <c r="D20" s="134">
        <f>ROUND(VALUE(SUBSTITUTE(実質収支比率等に係る経年分析!H$47,"▲","-")),2)</f>
        <v>11.72</v>
      </c>
      <c r="E20" s="134">
        <f>ROUND(VALUE(SUBSTITUTE(実質収支比率等に係る経年分析!I$47,"▲","-")),2)</f>
        <v>15.02</v>
      </c>
      <c r="F20" s="134">
        <f>ROUND(VALUE(SUBSTITUTE(実質収支比率等に係る経年分析!J$47,"▲","-")),2)</f>
        <v>17.649999999999999</v>
      </c>
    </row>
    <row r="21" spans="1:11">
      <c r="A21" s="134" t="s">
        <v>43</v>
      </c>
      <c r="B21" s="134">
        <f>IF(ISNUMBER(VALUE(SUBSTITUTE(実質収支比率等に係る経年分析!F$49,"▲","-"))),ROUND(VALUE(SUBSTITUTE(実質収支比率等に係る経年分析!F$49,"▲","-")),2),NA())</f>
        <v>4.42</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1.64</v>
      </c>
      <c r="E21" s="134">
        <f>IF(ISNUMBER(VALUE(SUBSTITUTE(実質収支比率等に係る経年分析!I$49,"▲","-"))),ROUND(VALUE(SUBSTITUTE(実質収支比率等に係る経年分析!I$49,"▲","-")),2),NA())</f>
        <v>-0.88</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4.3099999999999996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15.36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4369</v>
      </c>
      <c r="E42" s="136"/>
      <c r="F42" s="136"/>
      <c r="G42" s="136">
        <f>'実質公債費比率（分子）の構造'!L$52</f>
        <v>4055</v>
      </c>
      <c r="H42" s="136"/>
      <c r="I42" s="136"/>
      <c r="J42" s="136">
        <f>'実質公債費比率（分子）の構造'!M$52</f>
        <v>3956</v>
      </c>
      <c r="K42" s="136"/>
      <c r="L42" s="136"/>
      <c r="M42" s="136">
        <f>'実質公債費比率（分子）の構造'!N$52</f>
        <v>4022</v>
      </c>
      <c r="N42" s="136"/>
      <c r="O42" s="136"/>
      <c r="P42" s="136">
        <f>'実質公債費比率（分子）の構造'!O$52</f>
        <v>4088</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46</v>
      </c>
      <c r="C44" s="136"/>
      <c r="D44" s="136"/>
      <c r="E44" s="136">
        <f>'実質公債費比率（分子）の構造'!L$50</f>
        <v>22</v>
      </c>
      <c r="F44" s="136"/>
      <c r="G44" s="136"/>
      <c r="H44" s="136">
        <f>'実質公債費比率（分子）の構造'!M$50</f>
        <v>22</v>
      </c>
      <c r="I44" s="136"/>
      <c r="J44" s="136"/>
      <c r="K44" s="136">
        <f>'実質公債費比率（分子）の構造'!N$50</f>
        <v>20</v>
      </c>
      <c r="L44" s="136"/>
      <c r="M44" s="136"/>
      <c r="N44" s="136">
        <f>'実質公債費比率（分子）の構造'!O$50</f>
        <v>20</v>
      </c>
      <c r="O44" s="136"/>
      <c r="P44" s="136"/>
    </row>
    <row r="45" spans="1:16">
      <c r="A45" s="136" t="s">
        <v>53</v>
      </c>
      <c r="B45" s="136">
        <f>'実質公債費比率（分子）の構造'!K$49</f>
        <v>587</v>
      </c>
      <c r="C45" s="136"/>
      <c r="D45" s="136"/>
      <c r="E45" s="136">
        <f>'実質公債費比率（分子）の構造'!L$49</f>
        <v>403</v>
      </c>
      <c r="F45" s="136"/>
      <c r="G45" s="136"/>
      <c r="H45" s="136">
        <f>'実質公債費比率（分子）の構造'!M$49</f>
        <v>324</v>
      </c>
      <c r="I45" s="136"/>
      <c r="J45" s="136"/>
      <c r="K45" s="136">
        <f>'実質公債費比率（分子）の構造'!N$49</f>
        <v>297</v>
      </c>
      <c r="L45" s="136"/>
      <c r="M45" s="136"/>
      <c r="N45" s="136">
        <f>'実質公債費比率（分子）の構造'!O$49</f>
        <v>284</v>
      </c>
      <c r="O45" s="136"/>
      <c r="P45" s="136"/>
    </row>
    <row r="46" spans="1:16">
      <c r="A46" s="136" t="s">
        <v>54</v>
      </c>
      <c r="B46" s="136">
        <f>'実質公債費比率（分子）の構造'!K$48</f>
        <v>1882</v>
      </c>
      <c r="C46" s="136"/>
      <c r="D46" s="136"/>
      <c r="E46" s="136">
        <f>'実質公債費比率（分子）の構造'!L$48</f>
        <v>1607</v>
      </c>
      <c r="F46" s="136"/>
      <c r="G46" s="136"/>
      <c r="H46" s="136">
        <f>'実質公債費比率（分子）の構造'!M$48</f>
        <v>1435</v>
      </c>
      <c r="I46" s="136"/>
      <c r="J46" s="136"/>
      <c r="K46" s="136">
        <f>'実質公債費比率（分子）の構造'!N$48</f>
        <v>1395</v>
      </c>
      <c r="L46" s="136"/>
      <c r="M46" s="136"/>
      <c r="N46" s="136">
        <f>'実質公債費比率（分子）の構造'!O$48</f>
        <v>1259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4977</v>
      </c>
      <c r="C49" s="136"/>
      <c r="D49" s="136"/>
      <c r="E49" s="136">
        <f>'実質公債費比率（分子）の構造'!L$45</f>
        <v>4722</v>
      </c>
      <c r="F49" s="136"/>
      <c r="G49" s="136"/>
      <c r="H49" s="136">
        <f>'実質公債費比率（分子）の構造'!M$45</f>
        <v>4912</v>
      </c>
      <c r="I49" s="136"/>
      <c r="J49" s="136"/>
      <c r="K49" s="136">
        <f>'実質公債費比率（分子）の構造'!N$45</f>
        <v>4896</v>
      </c>
      <c r="L49" s="136"/>
      <c r="M49" s="136"/>
      <c r="N49" s="136">
        <f>'実質公債費比率（分子）の構造'!O$45</f>
        <v>4848</v>
      </c>
      <c r="O49" s="136"/>
      <c r="P49" s="136"/>
    </row>
    <row r="50" spans="1:16">
      <c r="A50" s="136" t="s">
        <v>58</v>
      </c>
      <c r="B50" s="136" t="e">
        <f>NA()</f>
        <v>#N/A</v>
      </c>
      <c r="C50" s="136">
        <f>IF(ISNUMBER('実質公債費比率（分子）の構造'!K$53),'実質公債費比率（分子）の構造'!K$53,NA())</f>
        <v>3123</v>
      </c>
      <c r="D50" s="136" t="e">
        <f>NA()</f>
        <v>#N/A</v>
      </c>
      <c r="E50" s="136" t="e">
        <f>NA()</f>
        <v>#N/A</v>
      </c>
      <c r="F50" s="136">
        <f>IF(ISNUMBER('実質公債費比率（分子）の構造'!L$53),'実質公債費比率（分子）の構造'!L$53,NA())</f>
        <v>2699</v>
      </c>
      <c r="G50" s="136" t="e">
        <f>NA()</f>
        <v>#N/A</v>
      </c>
      <c r="H50" s="136" t="e">
        <f>NA()</f>
        <v>#N/A</v>
      </c>
      <c r="I50" s="136">
        <f>IF(ISNUMBER('実質公債費比率（分子）の構造'!M$53),'実質公債費比率（分子）の構造'!M$53,NA())</f>
        <v>2737</v>
      </c>
      <c r="J50" s="136" t="e">
        <f>NA()</f>
        <v>#N/A</v>
      </c>
      <c r="K50" s="136" t="e">
        <f>NA()</f>
        <v>#N/A</v>
      </c>
      <c r="L50" s="136">
        <f>IF(ISNUMBER('実質公債費比率（分子）の構造'!N$53),'実質公債費比率（分子）の構造'!N$53,NA())</f>
        <v>2586</v>
      </c>
      <c r="M50" s="136" t="e">
        <f>NA()</f>
        <v>#N/A</v>
      </c>
      <c r="N50" s="136" t="e">
        <f>NA()</f>
        <v>#N/A</v>
      </c>
      <c r="O50" s="136">
        <f>IF(ISNUMBER('実質公債費比率（分子）の構造'!O$53),'実質公債費比率（分子）の構造'!O$53,NA())</f>
        <v>2323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41043</v>
      </c>
      <c r="E56" s="135"/>
      <c r="F56" s="135"/>
      <c r="G56" s="135">
        <f>'将来負担比率（分子）の構造'!J$51</f>
        <v>40309</v>
      </c>
      <c r="H56" s="135"/>
      <c r="I56" s="135"/>
      <c r="J56" s="135">
        <f>'将来負担比率（分子）の構造'!K$51</f>
        <v>41883</v>
      </c>
      <c r="K56" s="135"/>
      <c r="L56" s="135"/>
      <c r="M56" s="135">
        <f>'将来負担比率（分子）の構造'!L$51</f>
        <v>42953</v>
      </c>
      <c r="N56" s="135"/>
      <c r="O56" s="135"/>
      <c r="P56" s="135">
        <f>'将来負担比率（分子）の構造'!M$51</f>
        <v>45101</v>
      </c>
    </row>
    <row r="57" spans="1:16">
      <c r="A57" s="135" t="s">
        <v>34</v>
      </c>
      <c r="B57" s="135"/>
      <c r="C57" s="135"/>
      <c r="D57" s="135">
        <f>'将来負担比率（分子）の構造'!I$50</f>
        <v>8632</v>
      </c>
      <c r="E57" s="135"/>
      <c r="F57" s="135"/>
      <c r="G57" s="135">
        <f>'将来負担比率（分子）の構造'!J$50</f>
        <v>8781</v>
      </c>
      <c r="H57" s="135"/>
      <c r="I57" s="135"/>
      <c r="J57" s="135">
        <f>'将来負担比率（分子）の構造'!K$50</f>
        <v>8328</v>
      </c>
      <c r="K57" s="135"/>
      <c r="L57" s="135"/>
      <c r="M57" s="135">
        <f>'将来負担比率（分子）の構造'!L$50</f>
        <v>8091</v>
      </c>
      <c r="N57" s="135"/>
      <c r="O57" s="135"/>
      <c r="P57" s="135">
        <f>'将来負担比率（分子）の構造'!M$50</f>
        <v>8551</v>
      </c>
    </row>
    <row r="58" spans="1:16">
      <c r="A58" s="135" t="s">
        <v>33</v>
      </c>
      <c r="B58" s="135"/>
      <c r="C58" s="135"/>
      <c r="D58" s="135">
        <f>'将来負担比率（分子）の構造'!I$49</f>
        <v>3437</v>
      </c>
      <c r="E58" s="135"/>
      <c r="F58" s="135"/>
      <c r="G58" s="135">
        <f>'将来負担比率（分子）の構造'!J$49</f>
        <v>4415</v>
      </c>
      <c r="H58" s="135"/>
      <c r="I58" s="135"/>
      <c r="J58" s="135">
        <f>'将来負担比率（分子）の構造'!K$49</f>
        <v>4600</v>
      </c>
      <c r="K58" s="135"/>
      <c r="L58" s="135"/>
      <c r="M58" s="135">
        <f>'将来負担比率（分子）の構造'!L$49</f>
        <v>6476</v>
      </c>
      <c r="N58" s="135"/>
      <c r="O58" s="135"/>
      <c r="P58" s="135">
        <f>'将来負担比率（分子）の構造'!M$49</f>
        <v>7283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9161</v>
      </c>
      <c r="C62" s="135"/>
      <c r="D62" s="135"/>
      <c r="E62" s="135">
        <f>'将来負担比率（分子）の構造'!J$45</f>
        <v>8736</v>
      </c>
      <c r="F62" s="135"/>
      <c r="G62" s="135"/>
      <c r="H62" s="135">
        <f>'将来負担比率（分子）の構造'!K$45</f>
        <v>8471</v>
      </c>
      <c r="I62" s="135"/>
      <c r="J62" s="135"/>
      <c r="K62" s="135">
        <f>'将来負担比率（分子）の構造'!L$45</f>
        <v>8156</v>
      </c>
      <c r="L62" s="135"/>
      <c r="M62" s="135"/>
      <c r="N62" s="135">
        <f>'将来負担比率（分子）の構造'!M$45</f>
        <v>5519</v>
      </c>
      <c r="O62" s="135"/>
      <c r="P62" s="135"/>
    </row>
    <row r="63" spans="1:16">
      <c r="A63" s="135" t="s">
        <v>27</v>
      </c>
      <c r="B63" s="135">
        <f>'将来負担比率（分子）の構造'!I$44</f>
        <v>1768</v>
      </c>
      <c r="C63" s="135"/>
      <c r="D63" s="135"/>
      <c r="E63" s="135">
        <f>'将来負担比率（分子）の構造'!J$44</f>
        <v>1630</v>
      </c>
      <c r="F63" s="135"/>
      <c r="G63" s="135"/>
      <c r="H63" s="135">
        <f>'将来負担比率（分子）の構造'!K$44</f>
        <v>1320</v>
      </c>
      <c r="I63" s="135"/>
      <c r="J63" s="135"/>
      <c r="K63" s="135">
        <f>'将来負担比率（分子）の構造'!L$44</f>
        <v>1212</v>
      </c>
      <c r="L63" s="135"/>
      <c r="M63" s="135"/>
      <c r="N63" s="135">
        <f>'将来負担比率（分子）の構造'!M$44</f>
        <v>1144</v>
      </c>
      <c r="O63" s="135"/>
      <c r="P63" s="135"/>
    </row>
    <row r="64" spans="1:16">
      <c r="A64" s="135" t="s">
        <v>26</v>
      </c>
      <c r="B64" s="135">
        <f>'将来負担比率（分子）の構造'!I$43</f>
        <v>24145</v>
      </c>
      <c r="C64" s="135"/>
      <c r="D64" s="135"/>
      <c r="E64" s="135">
        <f>'将来負担比率（分子）の構造'!J$43</f>
        <v>24558</v>
      </c>
      <c r="F64" s="135"/>
      <c r="G64" s="135"/>
      <c r="H64" s="135">
        <f>'将来負担比率（分子）の構造'!K$43</f>
        <v>24500</v>
      </c>
      <c r="I64" s="135"/>
      <c r="J64" s="135"/>
      <c r="K64" s="135">
        <f>'将来負担比率（分子）の構造'!L$43</f>
        <v>24761</v>
      </c>
      <c r="L64" s="135"/>
      <c r="M64" s="135"/>
      <c r="N64" s="135">
        <f>'将来負担比率（分子）の構造'!M$43</f>
        <v>24867</v>
      </c>
      <c r="O64" s="135"/>
      <c r="P64" s="135"/>
    </row>
    <row r="65" spans="1:16">
      <c r="A65" s="135" t="s">
        <v>25</v>
      </c>
      <c r="B65" s="135">
        <f>'将来負担比率（分子）の構造'!I$42</f>
        <v>161</v>
      </c>
      <c r="C65" s="135"/>
      <c r="D65" s="135"/>
      <c r="E65" s="135">
        <f>'将来負担比率（分子）の構造'!J$42</f>
        <v>145</v>
      </c>
      <c r="F65" s="135"/>
      <c r="G65" s="135"/>
      <c r="H65" s="135">
        <f>'将来負担比率（分子）の構造'!K$42</f>
        <v>130</v>
      </c>
      <c r="I65" s="135"/>
      <c r="J65" s="135"/>
      <c r="K65" s="135">
        <f>'将来負担比率（分子）の構造'!L$42</f>
        <v>115</v>
      </c>
      <c r="L65" s="135"/>
      <c r="M65" s="135"/>
      <c r="N65" s="135">
        <f>'将来負担比率（分子）の構造'!M$42</f>
        <v>100</v>
      </c>
      <c r="O65" s="135"/>
      <c r="P65" s="135"/>
    </row>
    <row r="66" spans="1:16">
      <c r="A66" s="135" t="s">
        <v>24</v>
      </c>
      <c r="B66" s="135">
        <f>'将来負担比率（分子）の構造'!I$41</f>
        <v>46380</v>
      </c>
      <c r="C66" s="135"/>
      <c r="D66" s="135"/>
      <c r="E66" s="135">
        <f>'将来負担比率（分子）の構造'!J$41</f>
        <v>47489</v>
      </c>
      <c r="F66" s="135"/>
      <c r="G66" s="135"/>
      <c r="H66" s="135">
        <f>'将来負担比率（分子）の構造'!K$41</f>
        <v>46794</v>
      </c>
      <c r="I66" s="135"/>
      <c r="J66" s="135"/>
      <c r="K66" s="135">
        <f>'将来負担比率（分子）の構造'!L$41</f>
        <v>46823</v>
      </c>
      <c r="L66" s="135"/>
      <c r="M66" s="135"/>
      <c r="N66" s="135">
        <f>'将来負担比率（分子）の構造'!M$41</f>
        <v>47469</v>
      </c>
      <c r="O66" s="135"/>
      <c r="P66" s="135"/>
    </row>
    <row r="67" spans="1:16">
      <c r="A67" s="135" t="s">
        <v>62</v>
      </c>
      <c r="B67" s="135" t="e">
        <f>NA()</f>
        <v>#N/A</v>
      </c>
      <c r="C67" s="135">
        <f>IF(ISNUMBER('将来負担比率（分子）の構造'!I$52), IF('将来負担比率（分子）の構造'!I$52 &lt; 0, 0, '将来負担比率（分子）の構造'!I$52), NA())</f>
        <v>28503</v>
      </c>
      <c r="D67" s="135" t="e">
        <f>NA()</f>
        <v>#N/A</v>
      </c>
      <c r="E67" s="135" t="e">
        <f>NA()</f>
        <v>#N/A</v>
      </c>
      <c r="F67" s="135">
        <f>IF(ISNUMBER('将来負担比率（分子）の構造'!J$52), IF('将来負担比率（分子）の構造'!J$52 &lt; 0, 0, '将来負担比率（分子）の構造'!J$52), NA())</f>
        <v>29053</v>
      </c>
      <c r="G67" s="135" t="e">
        <f>NA()</f>
        <v>#N/A</v>
      </c>
      <c r="H67" s="135" t="e">
        <f>NA()</f>
        <v>#N/A</v>
      </c>
      <c r="I67" s="135">
        <f>IF(ISNUMBER('将来負担比率（分子）の構造'!K$52), IF('将来負担比率（分子）の構造'!K$52 &lt; 0, 0, '将来負担比率（分子）の構造'!K$52), NA())</f>
        <v>26403</v>
      </c>
      <c r="J67" s="135" t="e">
        <f>NA()</f>
        <v>#N/A</v>
      </c>
      <c r="K67" s="135" t="e">
        <f>NA()</f>
        <v>#N/A</v>
      </c>
      <c r="L67" s="135">
        <f>IF(ISNUMBER('将来負担比率（分子）の構造'!L$52), IF('将来負担比率（分子）の構造'!L$52 &lt; 0, 0, '将来負担比率（分子）の構造'!L$52), NA())</f>
        <v>23548</v>
      </c>
      <c r="M67" s="135" t="e">
        <f>NA()</f>
        <v>#N/A</v>
      </c>
      <c r="N67" s="135" t="e">
        <f>NA()</f>
        <v>#N/A</v>
      </c>
      <c r="O67" s="135">
        <f>IF(ISNUMBER('将来負担比率（分子）の構造'!M$52), IF('将来負担比率（分子）の構造'!M$52 &lt; 0, 0, '将来負担比率（分子）の構造'!M$52), NA())</f>
        <v>18164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21559813</v>
      </c>
      <c r="S5" s="581"/>
      <c r="T5" s="581"/>
      <c r="U5" s="581"/>
      <c r="V5" s="581"/>
      <c r="W5" s="581"/>
      <c r="X5" s="581"/>
      <c r="Y5" s="582"/>
      <c r="Z5" s="583">
        <v>45.6</v>
      </c>
      <c r="AA5" s="583"/>
      <c r="AB5" s="583"/>
      <c r="AC5" s="583"/>
      <c r="AD5" s="584">
        <v>20658683</v>
      </c>
      <c r="AE5" s="584"/>
      <c r="AF5" s="584"/>
      <c r="AG5" s="584"/>
      <c r="AH5" s="584"/>
      <c r="AI5" s="584"/>
      <c r="AJ5" s="584"/>
      <c r="AK5" s="584"/>
      <c r="AL5" s="585">
        <v>74.400000000000006</v>
      </c>
      <c r="AM5" s="586"/>
      <c r="AN5" s="586"/>
      <c r="AO5" s="587"/>
      <c r="AP5" s="577" t="s">
        <v>206</v>
      </c>
      <c r="AQ5" s="578"/>
      <c r="AR5" s="578"/>
      <c r="AS5" s="578"/>
      <c r="AT5" s="578"/>
      <c r="AU5" s="578"/>
      <c r="AV5" s="578"/>
      <c r="AW5" s="578"/>
      <c r="AX5" s="578"/>
      <c r="AY5" s="578"/>
      <c r="AZ5" s="578"/>
      <c r="BA5" s="578"/>
      <c r="BB5" s="578"/>
      <c r="BC5" s="578"/>
      <c r="BD5" s="578"/>
      <c r="BE5" s="578"/>
      <c r="BF5" s="579"/>
      <c r="BG5" s="591">
        <v>20658683</v>
      </c>
      <c r="BH5" s="592"/>
      <c r="BI5" s="592"/>
      <c r="BJ5" s="592"/>
      <c r="BK5" s="592"/>
      <c r="BL5" s="592"/>
      <c r="BM5" s="592"/>
      <c r="BN5" s="593"/>
      <c r="BO5" s="594">
        <v>95.8</v>
      </c>
      <c r="BP5" s="594"/>
      <c r="BQ5" s="594"/>
      <c r="BR5" s="594"/>
      <c r="BS5" s="595">
        <v>91677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427465</v>
      </c>
      <c r="S6" s="592"/>
      <c r="T6" s="592"/>
      <c r="U6" s="592"/>
      <c r="V6" s="592"/>
      <c r="W6" s="592"/>
      <c r="X6" s="592"/>
      <c r="Y6" s="593"/>
      <c r="Z6" s="594">
        <v>0.9</v>
      </c>
      <c r="AA6" s="594"/>
      <c r="AB6" s="594"/>
      <c r="AC6" s="594"/>
      <c r="AD6" s="595">
        <v>427465</v>
      </c>
      <c r="AE6" s="595"/>
      <c r="AF6" s="595"/>
      <c r="AG6" s="595"/>
      <c r="AH6" s="595"/>
      <c r="AI6" s="595"/>
      <c r="AJ6" s="595"/>
      <c r="AK6" s="595"/>
      <c r="AL6" s="596">
        <v>1.5</v>
      </c>
      <c r="AM6" s="597"/>
      <c r="AN6" s="597"/>
      <c r="AO6" s="598"/>
      <c r="AP6" s="588" t="s">
        <v>211</v>
      </c>
      <c r="AQ6" s="589"/>
      <c r="AR6" s="589"/>
      <c r="AS6" s="589"/>
      <c r="AT6" s="589"/>
      <c r="AU6" s="589"/>
      <c r="AV6" s="589"/>
      <c r="AW6" s="589"/>
      <c r="AX6" s="589"/>
      <c r="AY6" s="589"/>
      <c r="AZ6" s="589"/>
      <c r="BA6" s="589"/>
      <c r="BB6" s="589"/>
      <c r="BC6" s="589"/>
      <c r="BD6" s="589"/>
      <c r="BE6" s="589"/>
      <c r="BF6" s="590"/>
      <c r="BG6" s="591">
        <v>20658683</v>
      </c>
      <c r="BH6" s="592"/>
      <c r="BI6" s="592"/>
      <c r="BJ6" s="592"/>
      <c r="BK6" s="592"/>
      <c r="BL6" s="592"/>
      <c r="BM6" s="592"/>
      <c r="BN6" s="593"/>
      <c r="BO6" s="594">
        <v>95.8</v>
      </c>
      <c r="BP6" s="594"/>
      <c r="BQ6" s="594"/>
      <c r="BR6" s="594"/>
      <c r="BS6" s="595">
        <v>91677</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387689</v>
      </c>
      <c r="CS6" s="592"/>
      <c r="CT6" s="592"/>
      <c r="CU6" s="592"/>
      <c r="CV6" s="592"/>
      <c r="CW6" s="592"/>
      <c r="CX6" s="592"/>
      <c r="CY6" s="593"/>
      <c r="CZ6" s="594">
        <v>0.9</v>
      </c>
      <c r="DA6" s="594"/>
      <c r="DB6" s="594"/>
      <c r="DC6" s="594"/>
      <c r="DD6" s="600" t="s">
        <v>213</v>
      </c>
      <c r="DE6" s="592"/>
      <c r="DF6" s="592"/>
      <c r="DG6" s="592"/>
      <c r="DH6" s="592"/>
      <c r="DI6" s="592"/>
      <c r="DJ6" s="592"/>
      <c r="DK6" s="592"/>
      <c r="DL6" s="592"/>
      <c r="DM6" s="592"/>
      <c r="DN6" s="592"/>
      <c r="DO6" s="592"/>
      <c r="DP6" s="593"/>
      <c r="DQ6" s="600">
        <v>387689</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39835</v>
      </c>
      <c r="S7" s="592"/>
      <c r="T7" s="592"/>
      <c r="U7" s="592"/>
      <c r="V7" s="592"/>
      <c r="W7" s="592"/>
      <c r="X7" s="592"/>
      <c r="Y7" s="593"/>
      <c r="Z7" s="594">
        <v>0.1</v>
      </c>
      <c r="AA7" s="594"/>
      <c r="AB7" s="594"/>
      <c r="AC7" s="594"/>
      <c r="AD7" s="595">
        <v>39835</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10111163</v>
      </c>
      <c r="BH7" s="592"/>
      <c r="BI7" s="592"/>
      <c r="BJ7" s="592"/>
      <c r="BK7" s="592"/>
      <c r="BL7" s="592"/>
      <c r="BM7" s="592"/>
      <c r="BN7" s="593"/>
      <c r="BO7" s="594">
        <v>46.9</v>
      </c>
      <c r="BP7" s="594"/>
      <c r="BQ7" s="594"/>
      <c r="BR7" s="594"/>
      <c r="BS7" s="595">
        <v>91677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5294115</v>
      </c>
      <c r="CS7" s="592"/>
      <c r="CT7" s="592"/>
      <c r="CU7" s="592"/>
      <c r="CV7" s="592"/>
      <c r="CW7" s="592"/>
      <c r="CX7" s="592"/>
      <c r="CY7" s="593"/>
      <c r="CZ7" s="594">
        <v>11.7</v>
      </c>
      <c r="DA7" s="594"/>
      <c r="DB7" s="594"/>
      <c r="DC7" s="594"/>
      <c r="DD7" s="600">
        <v>454346</v>
      </c>
      <c r="DE7" s="592"/>
      <c r="DF7" s="592"/>
      <c r="DG7" s="592"/>
      <c r="DH7" s="592"/>
      <c r="DI7" s="592"/>
      <c r="DJ7" s="592"/>
      <c r="DK7" s="592"/>
      <c r="DL7" s="592"/>
      <c r="DM7" s="592"/>
      <c r="DN7" s="592"/>
      <c r="DO7" s="592"/>
      <c r="DP7" s="593"/>
      <c r="DQ7" s="600">
        <v>4116119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84352</v>
      </c>
      <c r="S8" s="592"/>
      <c r="T8" s="592"/>
      <c r="U8" s="592"/>
      <c r="V8" s="592"/>
      <c r="W8" s="592"/>
      <c r="X8" s="592"/>
      <c r="Y8" s="593"/>
      <c r="Z8" s="594">
        <v>0.2</v>
      </c>
      <c r="AA8" s="594"/>
      <c r="AB8" s="594"/>
      <c r="AC8" s="594"/>
      <c r="AD8" s="595">
        <v>84352</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229233</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16668687</v>
      </c>
      <c r="CS8" s="592"/>
      <c r="CT8" s="592"/>
      <c r="CU8" s="592"/>
      <c r="CV8" s="592"/>
      <c r="CW8" s="592"/>
      <c r="CX8" s="592"/>
      <c r="CY8" s="593"/>
      <c r="CZ8" s="594">
        <v>36.799999999999997</v>
      </c>
      <c r="DA8" s="594"/>
      <c r="DB8" s="594"/>
      <c r="DC8" s="594"/>
      <c r="DD8" s="600">
        <v>692078</v>
      </c>
      <c r="DE8" s="592"/>
      <c r="DF8" s="592"/>
      <c r="DG8" s="592"/>
      <c r="DH8" s="592"/>
      <c r="DI8" s="592"/>
      <c r="DJ8" s="592"/>
      <c r="DK8" s="592"/>
      <c r="DL8" s="592"/>
      <c r="DM8" s="592"/>
      <c r="DN8" s="592"/>
      <c r="DO8" s="592"/>
      <c r="DP8" s="593"/>
      <c r="DQ8" s="600">
        <v>8609695</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138555</v>
      </c>
      <c r="S9" s="592"/>
      <c r="T9" s="592"/>
      <c r="U9" s="592"/>
      <c r="V9" s="592"/>
      <c r="W9" s="592"/>
      <c r="X9" s="592"/>
      <c r="Y9" s="593"/>
      <c r="Z9" s="594">
        <v>0.3</v>
      </c>
      <c r="AA9" s="594"/>
      <c r="AB9" s="594"/>
      <c r="AC9" s="594"/>
      <c r="AD9" s="595">
        <v>138555</v>
      </c>
      <c r="AE9" s="595"/>
      <c r="AF9" s="595"/>
      <c r="AG9" s="595"/>
      <c r="AH9" s="595"/>
      <c r="AI9" s="595"/>
      <c r="AJ9" s="595"/>
      <c r="AK9" s="595"/>
      <c r="AL9" s="596">
        <v>0.5</v>
      </c>
      <c r="AM9" s="597"/>
      <c r="AN9" s="597"/>
      <c r="AO9" s="598"/>
      <c r="AP9" s="588" t="s">
        <v>221</v>
      </c>
      <c r="AQ9" s="589"/>
      <c r="AR9" s="589"/>
      <c r="AS9" s="589"/>
      <c r="AT9" s="589"/>
      <c r="AU9" s="589"/>
      <c r="AV9" s="589"/>
      <c r="AW9" s="589"/>
      <c r="AX9" s="589"/>
      <c r="AY9" s="589"/>
      <c r="AZ9" s="589"/>
      <c r="BA9" s="589"/>
      <c r="BB9" s="589"/>
      <c r="BC9" s="589"/>
      <c r="BD9" s="589"/>
      <c r="BE9" s="589"/>
      <c r="BF9" s="590"/>
      <c r="BG9" s="591">
        <v>8240039</v>
      </c>
      <c r="BH9" s="592"/>
      <c r="BI9" s="592"/>
      <c r="BJ9" s="592"/>
      <c r="BK9" s="592"/>
      <c r="BL9" s="592"/>
      <c r="BM9" s="592"/>
      <c r="BN9" s="593"/>
      <c r="BO9" s="594">
        <v>38.200000000000003</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3813263</v>
      </c>
      <c r="CS9" s="592"/>
      <c r="CT9" s="592"/>
      <c r="CU9" s="592"/>
      <c r="CV9" s="592"/>
      <c r="CW9" s="592"/>
      <c r="CX9" s="592"/>
      <c r="CY9" s="593"/>
      <c r="CZ9" s="594">
        <v>8.4</v>
      </c>
      <c r="DA9" s="594"/>
      <c r="DB9" s="594"/>
      <c r="DC9" s="594"/>
      <c r="DD9" s="600">
        <v>45446</v>
      </c>
      <c r="DE9" s="592"/>
      <c r="DF9" s="592"/>
      <c r="DG9" s="592"/>
      <c r="DH9" s="592"/>
      <c r="DI9" s="592"/>
      <c r="DJ9" s="592"/>
      <c r="DK9" s="592"/>
      <c r="DL9" s="592"/>
      <c r="DM9" s="592"/>
      <c r="DN9" s="592"/>
      <c r="DO9" s="592"/>
      <c r="DP9" s="593"/>
      <c r="DQ9" s="600">
        <v>3736257</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1223591</v>
      </c>
      <c r="S10" s="592"/>
      <c r="T10" s="592"/>
      <c r="U10" s="592"/>
      <c r="V10" s="592"/>
      <c r="W10" s="592"/>
      <c r="X10" s="592"/>
      <c r="Y10" s="593"/>
      <c r="Z10" s="594">
        <v>2.6</v>
      </c>
      <c r="AA10" s="594"/>
      <c r="AB10" s="594"/>
      <c r="AC10" s="594"/>
      <c r="AD10" s="595">
        <v>1223591</v>
      </c>
      <c r="AE10" s="595"/>
      <c r="AF10" s="595"/>
      <c r="AG10" s="595"/>
      <c r="AH10" s="595"/>
      <c r="AI10" s="595"/>
      <c r="AJ10" s="595"/>
      <c r="AK10" s="595"/>
      <c r="AL10" s="596">
        <v>4.4000000000000004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422582</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29778</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v>19717</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1219309</v>
      </c>
      <c r="BH11" s="592"/>
      <c r="BI11" s="592"/>
      <c r="BJ11" s="592"/>
      <c r="BK11" s="592"/>
      <c r="BL11" s="592"/>
      <c r="BM11" s="592"/>
      <c r="BN11" s="593"/>
      <c r="BO11" s="594">
        <v>5.7</v>
      </c>
      <c r="BP11" s="594"/>
      <c r="BQ11" s="594"/>
      <c r="BR11" s="594"/>
      <c r="BS11" s="600">
        <v>91677</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762682</v>
      </c>
      <c r="CS11" s="592"/>
      <c r="CT11" s="592"/>
      <c r="CU11" s="592"/>
      <c r="CV11" s="592"/>
      <c r="CW11" s="592"/>
      <c r="CX11" s="592"/>
      <c r="CY11" s="593"/>
      <c r="CZ11" s="594">
        <v>1.7</v>
      </c>
      <c r="DA11" s="594"/>
      <c r="DB11" s="594"/>
      <c r="DC11" s="594"/>
      <c r="DD11" s="600">
        <v>123956</v>
      </c>
      <c r="DE11" s="592"/>
      <c r="DF11" s="592"/>
      <c r="DG11" s="592"/>
      <c r="DH11" s="592"/>
      <c r="DI11" s="592"/>
      <c r="DJ11" s="592"/>
      <c r="DK11" s="592"/>
      <c r="DL11" s="592"/>
      <c r="DM11" s="592"/>
      <c r="DN11" s="592"/>
      <c r="DO11" s="592"/>
      <c r="DP11" s="593"/>
      <c r="DQ11" s="600">
        <v>669203</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9240088</v>
      </c>
      <c r="BH12" s="592"/>
      <c r="BI12" s="592"/>
      <c r="BJ12" s="592"/>
      <c r="BK12" s="592"/>
      <c r="BL12" s="592"/>
      <c r="BM12" s="592"/>
      <c r="BN12" s="593"/>
      <c r="BO12" s="594">
        <v>42.9</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264233</v>
      </c>
      <c r="CS12" s="592"/>
      <c r="CT12" s="592"/>
      <c r="CU12" s="592"/>
      <c r="CV12" s="592"/>
      <c r="CW12" s="592"/>
      <c r="CX12" s="592"/>
      <c r="CY12" s="593"/>
      <c r="CZ12" s="594">
        <v>0.6</v>
      </c>
      <c r="DA12" s="594"/>
      <c r="DB12" s="594"/>
      <c r="DC12" s="594"/>
      <c r="DD12" s="600" t="s">
        <v>111</v>
      </c>
      <c r="DE12" s="592"/>
      <c r="DF12" s="592"/>
      <c r="DG12" s="592"/>
      <c r="DH12" s="592"/>
      <c r="DI12" s="592"/>
      <c r="DJ12" s="592"/>
      <c r="DK12" s="592"/>
      <c r="DL12" s="592"/>
      <c r="DM12" s="592"/>
      <c r="DN12" s="592"/>
      <c r="DO12" s="592"/>
      <c r="DP12" s="593"/>
      <c r="DQ12" s="600">
        <v>243422</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169404</v>
      </c>
      <c r="S13" s="592"/>
      <c r="T13" s="592"/>
      <c r="U13" s="592"/>
      <c r="V13" s="592"/>
      <c r="W13" s="592"/>
      <c r="X13" s="592"/>
      <c r="Y13" s="593"/>
      <c r="Z13" s="594">
        <v>0.4</v>
      </c>
      <c r="AA13" s="594"/>
      <c r="AB13" s="594"/>
      <c r="AC13" s="594"/>
      <c r="AD13" s="595">
        <v>169404</v>
      </c>
      <c r="AE13" s="595"/>
      <c r="AF13" s="595"/>
      <c r="AG13" s="595"/>
      <c r="AH13" s="595"/>
      <c r="AI13" s="595"/>
      <c r="AJ13" s="595"/>
      <c r="AK13" s="595"/>
      <c r="AL13" s="596">
        <v>0.6</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9212436</v>
      </c>
      <c r="BH13" s="592"/>
      <c r="BI13" s="592"/>
      <c r="BJ13" s="592"/>
      <c r="BK13" s="592"/>
      <c r="BL13" s="592"/>
      <c r="BM13" s="592"/>
      <c r="BN13" s="593"/>
      <c r="BO13" s="594">
        <v>42.7</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4986720</v>
      </c>
      <c r="CS13" s="592"/>
      <c r="CT13" s="592"/>
      <c r="CU13" s="592"/>
      <c r="CV13" s="592"/>
      <c r="CW13" s="592"/>
      <c r="CX13" s="592"/>
      <c r="CY13" s="593"/>
      <c r="CZ13" s="594">
        <v>11</v>
      </c>
      <c r="DA13" s="594"/>
      <c r="DB13" s="594"/>
      <c r="DC13" s="594"/>
      <c r="DD13" s="600">
        <v>1540297</v>
      </c>
      <c r="DE13" s="592"/>
      <c r="DF13" s="592"/>
      <c r="DG13" s="592"/>
      <c r="DH13" s="592"/>
      <c r="DI13" s="592"/>
      <c r="DJ13" s="592"/>
      <c r="DK13" s="592"/>
      <c r="DL13" s="592"/>
      <c r="DM13" s="592"/>
      <c r="DN13" s="592"/>
      <c r="DO13" s="592"/>
      <c r="DP13" s="593"/>
      <c r="DQ13" s="600">
        <v>3669869</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212638</v>
      </c>
      <c r="BH14" s="592"/>
      <c r="BI14" s="592"/>
      <c r="BJ14" s="592"/>
      <c r="BK14" s="592"/>
      <c r="BL14" s="592"/>
      <c r="BM14" s="592"/>
      <c r="BN14" s="593"/>
      <c r="BO14" s="594">
        <v>1</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2316115</v>
      </c>
      <c r="CS14" s="592"/>
      <c r="CT14" s="592"/>
      <c r="CU14" s="592"/>
      <c r="CV14" s="592"/>
      <c r="CW14" s="592"/>
      <c r="CX14" s="592"/>
      <c r="CY14" s="593"/>
      <c r="CZ14" s="594">
        <v>5.0999999999999996</v>
      </c>
      <c r="DA14" s="594"/>
      <c r="DB14" s="594"/>
      <c r="DC14" s="594"/>
      <c r="DD14" s="600">
        <v>88504</v>
      </c>
      <c r="DE14" s="592"/>
      <c r="DF14" s="592"/>
      <c r="DG14" s="592"/>
      <c r="DH14" s="592"/>
      <c r="DI14" s="592"/>
      <c r="DJ14" s="592"/>
      <c r="DK14" s="592"/>
      <c r="DL14" s="592"/>
      <c r="DM14" s="592"/>
      <c r="DN14" s="592"/>
      <c r="DO14" s="592"/>
      <c r="DP14" s="593"/>
      <c r="DQ14" s="600">
        <v>2244520</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102332</v>
      </c>
      <c r="S15" s="592"/>
      <c r="T15" s="592"/>
      <c r="U15" s="592"/>
      <c r="V15" s="592"/>
      <c r="W15" s="592"/>
      <c r="X15" s="592"/>
      <c r="Y15" s="593"/>
      <c r="Z15" s="594">
        <v>0.2</v>
      </c>
      <c r="AA15" s="594"/>
      <c r="AB15" s="594"/>
      <c r="AC15" s="594"/>
      <c r="AD15" s="595">
        <v>102332</v>
      </c>
      <c r="AE15" s="595"/>
      <c r="AF15" s="595"/>
      <c r="AG15" s="595"/>
      <c r="AH15" s="595"/>
      <c r="AI15" s="595"/>
      <c r="AJ15" s="595"/>
      <c r="AK15" s="595"/>
      <c r="AL15" s="596">
        <v>0.4</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1094794</v>
      </c>
      <c r="BH15" s="592"/>
      <c r="BI15" s="592"/>
      <c r="BJ15" s="592"/>
      <c r="BK15" s="592"/>
      <c r="BL15" s="592"/>
      <c r="BM15" s="592"/>
      <c r="BN15" s="593"/>
      <c r="BO15" s="594">
        <v>5.0999999999999996</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5312367</v>
      </c>
      <c r="CS15" s="592"/>
      <c r="CT15" s="592"/>
      <c r="CU15" s="592"/>
      <c r="CV15" s="592"/>
      <c r="CW15" s="592"/>
      <c r="CX15" s="592"/>
      <c r="CY15" s="593"/>
      <c r="CZ15" s="594">
        <v>11.7</v>
      </c>
      <c r="DA15" s="594"/>
      <c r="DB15" s="594"/>
      <c r="DC15" s="594"/>
      <c r="DD15" s="600">
        <v>1420214</v>
      </c>
      <c r="DE15" s="592"/>
      <c r="DF15" s="592"/>
      <c r="DG15" s="592"/>
      <c r="DH15" s="592"/>
      <c r="DI15" s="592"/>
      <c r="DJ15" s="592"/>
      <c r="DK15" s="592"/>
      <c r="DL15" s="592"/>
      <c r="DM15" s="592"/>
      <c r="DN15" s="592"/>
      <c r="DO15" s="592"/>
      <c r="DP15" s="593"/>
      <c r="DQ15" s="600">
        <v>3482325</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5938639</v>
      </c>
      <c r="S16" s="592"/>
      <c r="T16" s="592"/>
      <c r="U16" s="592"/>
      <c r="V16" s="592"/>
      <c r="W16" s="592"/>
      <c r="X16" s="592"/>
      <c r="Y16" s="593"/>
      <c r="Z16" s="594">
        <v>12.5</v>
      </c>
      <c r="AA16" s="594"/>
      <c r="AB16" s="594"/>
      <c r="AC16" s="594"/>
      <c r="AD16" s="595">
        <v>4882498</v>
      </c>
      <c r="AE16" s="595"/>
      <c r="AF16" s="595"/>
      <c r="AG16" s="595"/>
      <c r="AH16" s="595"/>
      <c r="AI16" s="595"/>
      <c r="AJ16" s="595"/>
      <c r="AK16" s="595"/>
      <c r="AL16" s="596">
        <v>17.600000000000001</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4882498</v>
      </c>
      <c r="S17" s="592"/>
      <c r="T17" s="592"/>
      <c r="U17" s="592"/>
      <c r="V17" s="592"/>
      <c r="W17" s="592"/>
      <c r="X17" s="592"/>
      <c r="Y17" s="593"/>
      <c r="Z17" s="594">
        <v>10.3</v>
      </c>
      <c r="AA17" s="594"/>
      <c r="AB17" s="594"/>
      <c r="AC17" s="594"/>
      <c r="AD17" s="595">
        <v>4882498</v>
      </c>
      <c r="AE17" s="595"/>
      <c r="AF17" s="595"/>
      <c r="AG17" s="595"/>
      <c r="AH17" s="595"/>
      <c r="AI17" s="595"/>
      <c r="AJ17" s="595"/>
      <c r="AK17" s="595"/>
      <c r="AL17" s="596">
        <v>17.600000000000001</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5408994</v>
      </c>
      <c r="CS17" s="592"/>
      <c r="CT17" s="592"/>
      <c r="CU17" s="592"/>
      <c r="CV17" s="592"/>
      <c r="CW17" s="592"/>
      <c r="CX17" s="592"/>
      <c r="CY17" s="593"/>
      <c r="CZ17" s="594">
        <v>12</v>
      </c>
      <c r="DA17" s="594"/>
      <c r="DB17" s="594"/>
      <c r="DC17" s="594"/>
      <c r="DD17" s="600" t="s">
        <v>111</v>
      </c>
      <c r="DE17" s="592"/>
      <c r="DF17" s="592"/>
      <c r="DG17" s="592"/>
      <c r="DH17" s="592"/>
      <c r="DI17" s="592"/>
      <c r="DJ17" s="592"/>
      <c r="DK17" s="592"/>
      <c r="DL17" s="592"/>
      <c r="DM17" s="592"/>
      <c r="DN17" s="592"/>
      <c r="DO17" s="592"/>
      <c r="DP17" s="593"/>
      <c r="DQ17" s="600">
        <v>5388987</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865276</v>
      </c>
      <c r="S18" s="592"/>
      <c r="T18" s="592"/>
      <c r="U18" s="592"/>
      <c r="V18" s="592"/>
      <c r="W18" s="592"/>
      <c r="X18" s="592"/>
      <c r="Y18" s="593"/>
      <c r="Z18" s="594">
        <v>1.8</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190865</v>
      </c>
      <c r="S19" s="592"/>
      <c r="T19" s="592"/>
      <c r="U19" s="592"/>
      <c r="V19" s="592"/>
      <c r="W19" s="592"/>
      <c r="X19" s="592"/>
      <c r="Y19" s="593"/>
      <c r="Z19" s="594">
        <v>0.4</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901130</v>
      </c>
      <c r="BH19" s="592"/>
      <c r="BI19" s="592"/>
      <c r="BJ19" s="592"/>
      <c r="BK19" s="592"/>
      <c r="BL19" s="592"/>
      <c r="BM19" s="592"/>
      <c r="BN19" s="593"/>
      <c r="BO19" s="594">
        <v>4.2</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29683986</v>
      </c>
      <c r="S20" s="592"/>
      <c r="T20" s="592"/>
      <c r="U20" s="592"/>
      <c r="V20" s="592"/>
      <c r="W20" s="592"/>
      <c r="X20" s="592"/>
      <c r="Y20" s="593"/>
      <c r="Z20" s="594">
        <v>62.7</v>
      </c>
      <c r="AA20" s="594"/>
      <c r="AB20" s="594"/>
      <c r="AC20" s="594"/>
      <c r="AD20" s="595">
        <v>27726715</v>
      </c>
      <c r="AE20" s="595"/>
      <c r="AF20" s="595"/>
      <c r="AG20" s="595"/>
      <c r="AH20" s="595"/>
      <c r="AI20" s="595"/>
      <c r="AJ20" s="595"/>
      <c r="AK20" s="595"/>
      <c r="AL20" s="596">
        <v>99.9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901130</v>
      </c>
      <c r="BH20" s="592"/>
      <c r="BI20" s="592"/>
      <c r="BJ20" s="592"/>
      <c r="BK20" s="592"/>
      <c r="BL20" s="592"/>
      <c r="BM20" s="592"/>
      <c r="BN20" s="593"/>
      <c r="BO20" s="594">
        <v>4.2</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45244643</v>
      </c>
      <c r="CS20" s="592"/>
      <c r="CT20" s="592"/>
      <c r="CU20" s="592"/>
      <c r="CV20" s="592"/>
      <c r="CW20" s="592"/>
      <c r="CX20" s="592"/>
      <c r="CY20" s="593"/>
      <c r="CZ20" s="594">
        <v>100</v>
      </c>
      <c r="DA20" s="594"/>
      <c r="DB20" s="594"/>
      <c r="DC20" s="594"/>
      <c r="DD20" s="600">
        <v>4364841</v>
      </c>
      <c r="DE20" s="592"/>
      <c r="DF20" s="592"/>
      <c r="DG20" s="592"/>
      <c r="DH20" s="592"/>
      <c r="DI20" s="592"/>
      <c r="DJ20" s="592"/>
      <c r="DK20" s="592"/>
      <c r="DL20" s="592"/>
      <c r="DM20" s="592"/>
      <c r="DN20" s="592"/>
      <c r="DO20" s="592"/>
      <c r="DP20" s="593"/>
      <c r="DQ20" s="600">
        <v>32567803</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24558</v>
      </c>
      <c r="S21" s="592"/>
      <c r="T21" s="592"/>
      <c r="U21" s="592"/>
      <c r="V21" s="592"/>
      <c r="W21" s="592"/>
      <c r="X21" s="592"/>
      <c r="Y21" s="593"/>
      <c r="Z21" s="594">
        <v>0.1</v>
      </c>
      <c r="AA21" s="594"/>
      <c r="AB21" s="594"/>
      <c r="AC21" s="594"/>
      <c r="AD21" s="595">
        <v>24558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392452</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309854</v>
      </c>
      <c r="S23" s="592"/>
      <c r="T23" s="592"/>
      <c r="U23" s="592"/>
      <c r="V23" s="592"/>
      <c r="W23" s="592"/>
      <c r="X23" s="592"/>
      <c r="Y23" s="593"/>
      <c r="Z23" s="594">
        <v>0.7</v>
      </c>
      <c r="AA23" s="594"/>
      <c r="AB23" s="594"/>
      <c r="AC23" s="594"/>
      <c r="AD23" s="595">
        <v>5998</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901130</v>
      </c>
      <c r="BH23" s="592"/>
      <c r="BI23" s="592"/>
      <c r="BJ23" s="592"/>
      <c r="BK23" s="592"/>
      <c r="BL23" s="592"/>
      <c r="BM23" s="592"/>
      <c r="BN23" s="593"/>
      <c r="BO23" s="594">
        <v>4.2</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94438</v>
      </c>
      <c r="S24" s="592"/>
      <c r="T24" s="592"/>
      <c r="U24" s="592"/>
      <c r="V24" s="592"/>
      <c r="W24" s="592"/>
      <c r="X24" s="592"/>
      <c r="Y24" s="593"/>
      <c r="Z24" s="594">
        <v>0.2</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22340488</v>
      </c>
      <c r="CS24" s="581"/>
      <c r="CT24" s="581"/>
      <c r="CU24" s="581"/>
      <c r="CV24" s="581"/>
      <c r="CW24" s="581"/>
      <c r="CX24" s="581"/>
      <c r="CY24" s="582"/>
      <c r="CZ24" s="620">
        <v>49.4</v>
      </c>
      <c r="DA24" s="621"/>
      <c r="DB24" s="621"/>
      <c r="DC24" s="622"/>
      <c r="DD24" s="619">
        <v>15338002</v>
      </c>
      <c r="DE24" s="581"/>
      <c r="DF24" s="581"/>
      <c r="DG24" s="581"/>
      <c r="DH24" s="581"/>
      <c r="DI24" s="581"/>
      <c r="DJ24" s="581"/>
      <c r="DK24" s="582"/>
      <c r="DL24" s="619">
        <v>14952521</v>
      </c>
      <c r="DM24" s="581"/>
      <c r="DN24" s="581"/>
      <c r="DO24" s="581"/>
      <c r="DP24" s="581"/>
      <c r="DQ24" s="581"/>
      <c r="DR24" s="581"/>
      <c r="DS24" s="581"/>
      <c r="DT24" s="581"/>
      <c r="DU24" s="581"/>
      <c r="DV24" s="582"/>
      <c r="DW24" s="585">
        <v>48.9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5650592</v>
      </c>
      <c r="S25" s="592"/>
      <c r="T25" s="592"/>
      <c r="U25" s="592"/>
      <c r="V25" s="592"/>
      <c r="W25" s="592"/>
      <c r="X25" s="592"/>
      <c r="Y25" s="593"/>
      <c r="Z25" s="594">
        <v>11.9</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7368178</v>
      </c>
      <c r="CS25" s="611"/>
      <c r="CT25" s="611"/>
      <c r="CU25" s="611"/>
      <c r="CV25" s="611"/>
      <c r="CW25" s="611"/>
      <c r="CX25" s="611"/>
      <c r="CY25" s="612"/>
      <c r="CZ25" s="625">
        <v>16.3</v>
      </c>
      <c r="DA25" s="626"/>
      <c r="DB25" s="626"/>
      <c r="DC25" s="627"/>
      <c r="DD25" s="600">
        <v>6870031</v>
      </c>
      <c r="DE25" s="611"/>
      <c r="DF25" s="611"/>
      <c r="DG25" s="611"/>
      <c r="DH25" s="611"/>
      <c r="DI25" s="611"/>
      <c r="DJ25" s="611"/>
      <c r="DK25" s="612"/>
      <c r="DL25" s="600">
        <v>6866692</v>
      </c>
      <c r="DM25" s="611"/>
      <c r="DN25" s="611"/>
      <c r="DO25" s="611"/>
      <c r="DP25" s="611"/>
      <c r="DQ25" s="611"/>
      <c r="DR25" s="611"/>
      <c r="DS25" s="611"/>
      <c r="DT25" s="611"/>
      <c r="DU25" s="611"/>
      <c r="DV25" s="612"/>
      <c r="DW25" s="596">
        <v>22.5</v>
      </c>
      <c r="DX25" s="623"/>
      <c r="DY25" s="623"/>
      <c r="DZ25" s="623"/>
      <c r="EA25" s="623"/>
      <c r="EB25" s="623"/>
      <c r="EC25" s="624"/>
    </row>
    <row r="26" spans="2:133" ht="11.25" customHeight="1">
      <c r="B26" s="628" t="s">
        <v>274</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4692599</v>
      </c>
      <c r="CS26" s="592"/>
      <c r="CT26" s="592"/>
      <c r="CU26" s="592"/>
      <c r="CV26" s="592"/>
      <c r="CW26" s="592"/>
      <c r="CX26" s="592"/>
      <c r="CY26" s="593"/>
      <c r="CZ26" s="625">
        <v>10.4</v>
      </c>
      <c r="DA26" s="626"/>
      <c r="DB26" s="626"/>
      <c r="DC26" s="627"/>
      <c r="DD26" s="600">
        <v>4245471</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c r="B27" s="588" t="s">
        <v>277</v>
      </c>
      <c r="C27" s="589"/>
      <c r="D27" s="589"/>
      <c r="E27" s="589"/>
      <c r="F27" s="589"/>
      <c r="G27" s="589"/>
      <c r="H27" s="589"/>
      <c r="I27" s="589"/>
      <c r="J27" s="589"/>
      <c r="K27" s="589"/>
      <c r="L27" s="589"/>
      <c r="M27" s="589"/>
      <c r="N27" s="589"/>
      <c r="O27" s="589"/>
      <c r="P27" s="589"/>
      <c r="Q27" s="590"/>
      <c r="R27" s="591">
        <v>2601176</v>
      </c>
      <c r="S27" s="592"/>
      <c r="T27" s="592"/>
      <c r="U27" s="592"/>
      <c r="V27" s="592"/>
      <c r="W27" s="592"/>
      <c r="X27" s="592"/>
      <c r="Y27" s="593"/>
      <c r="Z27" s="594">
        <v>5.5</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21559813</v>
      </c>
      <c r="BH27" s="592"/>
      <c r="BI27" s="592"/>
      <c r="BJ27" s="592"/>
      <c r="BK27" s="592"/>
      <c r="BL27" s="592"/>
      <c r="BM27" s="592"/>
      <c r="BN27" s="593"/>
      <c r="BO27" s="594">
        <v>100</v>
      </c>
      <c r="BP27" s="594"/>
      <c r="BQ27" s="594"/>
      <c r="BR27" s="594"/>
      <c r="BS27" s="600">
        <v>91677</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9563316</v>
      </c>
      <c r="CS27" s="611"/>
      <c r="CT27" s="611"/>
      <c r="CU27" s="611"/>
      <c r="CV27" s="611"/>
      <c r="CW27" s="611"/>
      <c r="CX27" s="611"/>
      <c r="CY27" s="612"/>
      <c r="CZ27" s="625">
        <v>21.1</v>
      </c>
      <c r="DA27" s="626"/>
      <c r="DB27" s="626"/>
      <c r="DC27" s="627"/>
      <c r="DD27" s="600">
        <v>3078984</v>
      </c>
      <c r="DE27" s="611"/>
      <c r="DF27" s="611"/>
      <c r="DG27" s="611"/>
      <c r="DH27" s="611"/>
      <c r="DI27" s="611"/>
      <c r="DJ27" s="611"/>
      <c r="DK27" s="612"/>
      <c r="DL27" s="600">
        <v>3078155</v>
      </c>
      <c r="DM27" s="611"/>
      <c r="DN27" s="611"/>
      <c r="DO27" s="611"/>
      <c r="DP27" s="611"/>
      <c r="DQ27" s="611"/>
      <c r="DR27" s="611"/>
      <c r="DS27" s="611"/>
      <c r="DT27" s="611"/>
      <c r="DU27" s="611"/>
      <c r="DV27" s="612"/>
      <c r="DW27" s="596">
        <v>10.1</v>
      </c>
      <c r="DX27" s="623"/>
      <c r="DY27" s="623"/>
      <c r="DZ27" s="623"/>
      <c r="EA27" s="623"/>
      <c r="EB27" s="623"/>
      <c r="EC27" s="624"/>
    </row>
    <row r="28" spans="2:133" ht="11.25" customHeight="1">
      <c r="B28" s="588" t="s">
        <v>280</v>
      </c>
      <c r="C28" s="589"/>
      <c r="D28" s="589"/>
      <c r="E28" s="589"/>
      <c r="F28" s="589"/>
      <c r="G28" s="589"/>
      <c r="H28" s="589"/>
      <c r="I28" s="589"/>
      <c r="J28" s="589"/>
      <c r="K28" s="589"/>
      <c r="L28" s="589"/>
      <c r="M28" s="589"/>
      <c r="N28" s="589"/>
      <c r="O28" s="589"/>
      <c r="P28" s="589"/>
      <c r="Q28" s="590"/>
      <c r="R28" s="591">
        <v>39787</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5408994</v>
      </c>
      <c r="CS28" s="592"/>
      <c r="CT28" s="592"/>
      <c r="CU28" s="592"/>
      <c r="CV28" s="592"/>
      <c r="CW28" s="592"/>
      <c r="CX28" s="592"/>
      <c r="CY28" s="593"/>
      <c r="CZ28" s="625">
        <v>12</v>
      </c>
      <c r="DA28" s="626"/>
      <c r="DB28" s="626"/>
      <c r="DC28" s="627"/>
      <c r="DD28" s="600">
        <v>5388987</v>
      </c>
      <c r="DE28" s="592"/>
      <c r="DF28" s="592"/>
      <c r="DG28" s="592"/>
      <c r="DH28" s="592"/>
      <c r="DI28" s="592"/>
      <c r="DJ28" s="592"/>
      <c r="DK28" s="593"/>
      <c r="DL28" s="600">
        <v>5007674</v>
      </c>
      <c r="DM28" s="592"/>
      <c r="DN28" s="592"/>
      <c r="DO28" s="592"/>
      <c r="DP28" s="592"/>
      <c r="DQ28" s="592"/>
      <c r="DR28" s="592"/>
      <c r="DS28" s="592"/>
      <c r="DT28" s="592"/>
      <c r="DU28" s="592"/>
      <c r="DV28" s="593"/>
      <c r="DW28" s="596">
        <v>16.399999999999999</v>
      </c>
      <c r="DX28" s="623"/>
      <c r="DY28" s="623"/>
      <c r="DZ28" s="623"/>
      <c r="EA28" s="623"/>
      <c r="EB28" s="623"/>
      <c r="EC28" s="624"/>
    </row>
    <row r="29" spans="2:133" ht="11.25" customHeight="1">
      <c r="B29" s="588" t="s">
        <v>282</v>
      </c>
      <c r="C29" s="589"/>
      <c r="D29" s="589"/>
      <c r="E29" s="589"/>
      <c r="F29" s="589"/>
      <c r="G29" s="589"/>
      <c r="H29" s="589"/>
      <c r="I29" s="589"/>
      <c r="J29" s="589"/>
      <c r="K29" s="589"/>
      <c r="L29" s="589"/>
      <c r="M29" s="589"/>
      <c r="N29" s="589"/>
      <c r="O29" s="589"/>
      <c r="P29" s="589"/>
      <c r="Q29" s="590"/>
      <c r="R29" s="591">
        <v>105597</v>
      </c>
      <c r="S29" s="592"/>
      <c r="T29" s="592"/>
      <c r="U29" s="592"/>
      <c r="V29" s="592"/>
      <c r="W29" s="592"/>
      <c r="X29" s="592"/>
      <c r="Y29" s="593"/>
      <c r="Z29" s="594">
        <v>0.2</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5408994</v>
      </c>
      <c r="CS29" s="611"/>
      <c r="CT29" s="611"/>
      <c r="CU29" s="611"/>
      <c r="CV29" s="611"/>
      <c r="CW29" s="611"/>
      <c r="CX29" s="611"/>
      <c r="CY29" s="612"/>
      <c r="CZ29" s="625">
        <v>12</v>
      </c>
      <c r="DA29" s="626"/>
      <c r="DB29" s="626"/>
      <c r="DC29" s="627"/>
      <c r="DD29" s="600">
        <v>5388987</v>
      </c>
      <c r="DE29" s="611"/>
      <c r="DF29" s="611"/>
      <c r="DG29" s="611"/>
      <c r="DH29" s="611"/>
      <c r="DI29" s="611"/>
      <c r="DJ29" s="611"/>
      <c r="DK29" s="612"/>
      <c r="DL29" s="600">
        <v>5007674</v>
      </c>
      <c r="DM29" s="611"/>
      <c r="DN29" s="611"/>
      <c r="DO29" s="611"/>
      <c r="DP29" s="611"/>
      <c r="DQ29" s="611"/>
      <c r="DR29" s="611"/>
      <c r="DS29" s="611"/>
      <c r="DT29" s="611"/>
      <c r="DU29" s="611"/>
      <c r="DV29" s="612"/>
      <c r="DW29" s="596">
        <v>16.399999999999999</v>
      </c>
      <c r="DX29" s="623"/>
      <c r="DY29" s="623"/>
      <c r="DZ29" s="623"/>
      <c r="EA29" s="623"/>
      <c r="EB29" s="623"/>
      <c r="EC29" s="624"/>
    </row>
    <row r="30" spans="2:133" ht="11.25" customHeight="1">
      <c r="B30" s="588" t="s">
        <v>287</v>
      </c>
      <c r="C30" s="589"/>
      <c r="D30" s="589"/>
      <c r="E30" s="589"/>
      <c r="F30" s="589"/>
      <c r="G30" s="589"/>
      <c r="H30" s="589"/>
      <c r="I30" s="589"/>
      <c r="J30" s="589"/>
      <c r="K30" s="589"/>
      <c r="L30" s="589"/>
      <c r="M30" s="589"/>
      <c r="N30" s="589"/>
      <c r="O30" s="589"/>
      <c r="P30" s="589"/>
      <c r="Q30" s="590"/>
      <c r="R30" s="591">
        <v>633974</v>
      </c>
      <c r="S30" s="592"/>
      <c r="T30" s="592"/>
      <c r="U30" s="592"/>
      <c r="V30" s="592"/>
      <c r="W30" s="592"/>
      <c r="X30" s="592"/>
      <c r="Y30" s="593"/>
      <c r="Z30" s="594">
        <v>1.3</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98.6</v>
      </c>
      <c r="BH30" s="650"/>
      <c r="BI30" s="650"/>
      <c r="BJ30" s="650"/>
      <c r="BK30" s="650"/>
      <c r="BL30" s="650"/>
      <c r="BM30" s="586">
        <v>94.5</v>
      </c>
      <c r="BN30" s="650"/>
      <c r="BO30" s="650"/>
      <c r="BP30" s="650"/>
      <c r="BQ30" s="651"/>
      <c r="BR30" s="649">
        <v>98.4</v>
      </c>
      <c r="BS30" s="650"/>
      <c r="BT30" s="650"/>
      <c r="BU30" s="650"/>
      <c r="BV30" s="650"/>
      <c r="BW30" s="650"/>
      <c r="BX30" s="586">
        <v>93.8</v>
      </c>
      <c r="BY30" s="650"/>
      <c r="BZ30" s="650"/>
      <c r="CA30" s="650"/>
      <c r="CB30" s="651"/>
      <c r="CD30" s="654"/>
      <c r="CE30" s="655"/>
      <c r="CF30" s="605" t="s">
        <v>290</v>
      </c>
      <c r="CG30" s="606"/>
      <c r="CH30" s="606"/>
      <c r="CI30" s="606"/>
      <c r="CJ30" s="606"/>
      <c r="CK30" s="606"/>
      <c r="CL30" s="606"/>
      <c r="CM30" s="606"/>
      <c r="CN30" s="606"/>
      <c r="CO30" s="606"/>
      <c r="CP30" s="606"/>
      <c r="CQ30" s="607"/>
      <c r="CR30" s="591">
        <v>4791952</v>
      </c>
      <c r="CS30" s="592"/>
      <c r="CT30" s="592"/>
      <c r="CU30" s="592"/>
      <c r="CV30" s="592"/>
      <c r="CW30" s="592"/>
      <c r="CX30" s="592"/>
      <c r="CY30" s="593"/>
      <c r="CZ30" s="625">
        <v>10.6</v>
      </c>
      <c r="DA30" s="626"/>
      <c r="DB30" s="626"/>
      <c r="DC30" s="627"/>
      <c r="DD30" s="600">
        <v>4771945</v>
      </c>
      <c r="DE30" s="592"/>
      <c r="DF30" s="592"/>
      <c r="DG30" s="592"/>
      <c r="DH30" s="592"/>
      <c r="DI30" s="592"/>
      <c r="DJ30" s="592"/>
      <c r="DK30" s="593"/>
      <c r="DL30" s="600">
        <v>4390632</v>
      </c>
      <c r="DM30" s="592"/>
      <c r="DN30" s="592"/>
      <c r="DO30" s="592"/>
      <c r="DP30" s="592"/>
      <c r="DQ30" s="592"/>
      <c r="DR30" s="592"/>
      <c r="DS30" s="592"/>
      <c r="DT30" s="592"/>
      <c r="DU30" s="592"/>
      <c r="DV30" s="593"/>
      <c r="DW30" s="596">
        <v>14.4</v>
      </c>
      <c r="DX30" s="623"/>
      <c r="DY30" s="623"/>
      <c r="DZ30" s="623"/>
      <c r="EA30" s="623"/>
      <c r="EB30" s="623"/>
      <c r="EC30" s="624"/>
    </row>
    <row r="31" spans="2:133" ht="11.25" customHeight="1">
      <c r="B31" s="588" t="s">
        <v>291</v>
      </c>
      <c r="C31" s="589"/>
      <c r="D31" s="589"/>
      <c r="E31" s="589"/>
      <c r="F31" s="589"/>
      <c r="G31" s="589"/>
      <c r="H31" s="589"/>
      <c r="I31" s="589"/>
      <c r="J31" s="589"/>
      <c r="K31" s="589"/>
      <c r="L31" s="589"/>
      <c r="M31" s="589"/>
      <c r="N31" s="589"/>
      <c r="O31" s="589"/>
      <c r="P31" s="589"/>
      <c r="Q31" s="590"/>
      <c r="R31" s="591">
        <v>1269417</v>
      </c>
      <c r="S31" s="592"/>
      <c r="T31" s="592"/>
      <c r="U31" s="592"/>
      <c r="V31" s="592"/>
      <c r="W31" s="592"/>
      <c r="X31" s="592"/>
      <c r="Y31" s="593"/>
      <c r="Z31" s="594">
        <v>2.7</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98.3</v>
      </c>
      <c r="BH31" s="611"/>
      <c r="BI31" s="611"/>
      <c r="BJ31" s="611"/>
      <c r="BK31" s="611"/>
      <c r="BL31" s="611"/>
      <c r="BM31" s="597">
        <v>93.2</v>
      </c>
      <c r="BN31" s="647"/>
      <c r="BO31" s="647"/>
      <c r="BP31" s="647"/>
      <c r="BQ31" s="648"/>
      <c r="BR31" s="646">
        <v>98.2</v>
      </c>
      <c r="BS31" s="611"/>
      <c r="BT31" s="611"/>
      <c r="BU31" s="611"/>
      <c r="BV31" s="611"/>
      <c r="BW31" s="611"/>
      <c r="BX31" s="597">
        <v>92.6</v>
      </c>
      <c r="BY31" s="647"/>
      <c r="BZ31" s="647"/>
      <c r="CA31" s="647"/>
      <c r="CB31" s="648"/>
      <c r="CD31" s="654"/>
      <c r="CE31" s="655"/>
      <c r="CF31" s="605" t="s">
        <v>294</v>
      </c>
      <c r="CG31" s="606"/>
      <c r="CH31" s="606"/>
      <c r="CI31" s="606"/>
      <c r="CJ31" s="606"/>
      <c r="CK31" s="606"/>
      <c r="CL31" s="606"/>
      <c r="CM31" s="606"/>
      <c r="CN31" s="606"/>
      <c r="CO31" s="606"/>
      <c r="CP31" s="606"/>
      <c r="CQ31" s="607"/>
      <c r="CR31" s="591">
        <v>617042</v>
      </c>
      <c r="CS31" s="611"/>
      <c r="CT31" s="611"/>
      <c r="CU31" s="611"/>
      <c r="CV31" s="611"/>
      <c r="CW31" s="611"/>
      <c r="CX31" s="611"/>
      <c r="CY31" s="612"/>
      <c r="CZ31" s="625">
        <v>1.4</v>
      </c>
      <c r="DA31" s="626"/>
      <c r="DB31" s="626"/>
      <c r="DC31" s="627"/>
      <c r="DD31" s="600">
        <v>617042</v>
      </c>
      <c r="DE31" s="611"/>
      <c r="DF31" s="611"/>
      <c r="DG31" s="611"/>
      <c r="DH31" s="611"/>
      <c r="DI31" s="611"/>
      <c r="DJ31" s="611"/>
      <c r="DK31" s="612"/>
      <c r="DL31" s="600">
        <v>617042</v>
      </c>
      <c r="DM31" s="611"/>
      <c r="DN31" s="611"/>
      <c r="DO31" s="611"/>
      <c r="DP31" s="611"/>
      <c r="DQ31" s="611"/>
      <c r="DR31" s="611"/>
      <c r="DS31" s="611"/>
      <c r="DT31" s="611"/>
      <c r="DU31" s="611"/>
      <c r="DV31" s="612"/>
      <c r="DW31" s="596">
        <v>2</v>
      </c>
      <c r="DX31" s="623"/>
      <c r="DY31" s="623"/>
      <c r="DZ31" s="623"/>
      <c r="EA31" s="623"/>
      <c r="EB31" s="623"/>
      <c r="EC31" s="624"/>
    </row>
    <row r="32" spans="2:133" ht="11.25" customHeight="1">
      <c r="B32" s="588" t="s">
        <v>295</v>
      </c>
      <c r="C32" s="589"/>
      <c r="D32" s="589"/>
      <c r="E32" s="589"/>
      <c r="F32" s="589"/>
      <c r="G32" s="589"/>
      <c r="H32" s="589"/>
      <c r="I32" s="589"/>
      <c r="J32" s="589"/>
      <c r="K32" s="589"/>
      <c r="L32" s="589"/>
      <c r="M32" s="589"/>
      <c r="N32" s="589"/>
      <c r="O32" s="589"/>
      <c r="P32" s="589"/>
      <c r="Q32" s="590"/>
      <c r="R32" s="591">
        <v>1168717</v>
      </c>
      <c r="S32" s="592"/>
      <c r="T32" s="592"/>
      <c r="U32" s="592"/>
      <c r="V32" s="592"/>
      <c r="W32" s="592"/>
      <c r="X32" s="592"/>
      <c r="Y32" s="593"/>
      <c r="Z32" s="594">
        <v>2.5</v>
      </c>
      <c r="AA32" s="594"/>
      <c r="AB32" s="594"/>
      <c r="AC32" s="594"/>
      <c r="AD32" s="595">
        <v>5016</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98.8</v>
      </c>
      <c r="BH32" s="659"/>
      <c r="BI32" s="659"/>
      <c r="BJ32" s="659"/>
      <c r="BK32" s="659"/>
      <c r="BL32" s="659"/>
      <c r="BM32" s="660">
        <v>95.4</v>
      </c>
      <c r="BN32" s="659"/>
      <c r="BO32" s="659"/>
      <c r="BP32" s="659"/>
      <c r="BQ32" s="661"/>
      <c r="BR32" s="658">
        <v>98.5</v>
      </c>
      <c r="BS32" s="659"/>
      <c r="BT32" s="659"/>
      <c r="BU32" s="659"/>
      <c r="BV32" s="659"/>
      <c r="BW32" s="659"/>
      <c r="BX32" s="660">
        <v>94.7</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c r="B33" s="588" t="s">
        <v>298</v>
      </c>
      <c r="C33" s="589"/>
      <c r="D33" s="589"/>
      <c r="E33" s="589"/>
      <c r="F33" s="589"/>
      <c r="G33" s="589"/>
      <c r="H33" s="589"/>
      <c r="I33" s="589"/>
      <c r="J33" s="589"/>
      <c r="K33" s="589"/>
      <c r="L33" s="589"/>
      <c r="M33" s="589"/>
      <c r="N33" s="589"/>
      <c r="O33" s="589"/>
      <c r="P33" s="589"/>
      <c r="Q33" s="590"/>
      <c r="R33" s="591">
        <v>5349158</v>
      </c>
      <c r="S33" s="592"/>
      <c r="T33" s="592"/>
      <c r="U33" s="592"/>
      <c r="V33" s="592"/>
      <c r="W33" s="592"/>
      <c r="X33" s="592"/>
      <c r="Y33" s="593"/>
      <c r="Z33" s="594">
        <v>11.3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18539314</v>
      </c>
      <c r="CS33" s="611"/>
      <c r="CT33" s="611"/>
      <c r="CU33" s="611"/>
      <c r="CV33" s="611"/>
      <c r="CW33" s="611"/>
      <c r="CX33" s="611"/>
      <c r="CY33" s="612"/>
      <c r="CZ33" s="625">
        <v>41</v>
      </c>
      <c r="DA33" s="626"/>
      <c r="DB33" s="626"/>
      <c r="DC33" s="627"/>
      <c r="DD33" s="600">
        <v>15983864</v>
      </c>
      <c r="DE33" s="611"/>
      <c r="DF33" s="611"/>
      <c r="DG33" s="611"/>
      <c r="DH33" s="611"/>
      <c r="DI33" s="611"/>
      <c r="DJ33" s="611"/>
      <c r="DK33" s="612"/>
      <c r="DL33" s="600">
        <v>12860800</v>
      </c>
      <c r="DM33" s="611"/>
      <c r="DN33" s="611"/>
      <c r="DO33" s="611"/>
      <c r="DP33" s="611"/>
      <c r="DQ33" s="611"/>
      <c r="DR33" s="611"/>
      <c r="DS33" s="611"/>
      <c r="DT33" s="611"/>
      <c r="DU33" s="611"/>
      <c r="DV33" s="612"/>
      <c r="DW33" s="596">
        <v>42.1</v>
      </c>
      <c r="DX33" s="623"/>
      <c r="DY33" s="623"/>
      <c r="DZ33" s="623"/>
      <c r="EA33" s="623"/>
      <c r="EB33" s="623"/>
      <c r="EC33" s="624"/>
    </row>
    <row r="34" spans="2:133" ht="11.25" customHeight="1">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6254837</v>
      </c>
      <c r="CS34" s="592"/>
      <c r="CT34" s="592"/>
      <c r="CU34" s="592"/>
      <c r="CV34" s="592"/>
      <c r="CW34" s="592"/>
      <c r="CX34" s="592"/>
      <c r="CY34" s="593"/>
      <c r="CZ34" s="625">
        <v>13.8</v>
      </c>
      <c r="DA34" s="626"/>
      <c r="DB34" s="626"/>
      <c r="DC34" s="627"/>
      <c r="DD34" s="600">
        <v>4773691</v>
      </c>
      <c r="DE34" s="592"/>
      <c r="DF34" s="592"/>
      <c r="DG34" s="592"/>
      <c r="DH34" s="592"/>
      <c r="DI34" s="592"/>
      <c r="DJ34" s="592"/>
      <c r="DK34" s="593"/>
      <c r="DL34" s="600">
        <v>3578646</v>
      </c>
      <c r="DM34" s="592"/>
      <c r="DN34" s="592"/>
      <c r="DO34" s="592"/>
      <c r="DP34" s="592"/>
      <c r="DQ34" s="592"/>
      <c r="DR34" s="592"/>
      <c r="DS34" s="592"/>
      <c r="DT34" s="592"/>
      <c r="DU34" s="592"/>
      <c r="DV34" s="593"/>
      <c r="DW34" s="596">
        <v>11.7</v>
      </c>
      <c r="DX34" s="623"/>
      <c r="DY34" s="623"/>
      <c r="DZ34" s="623"/>
      <c r="EA34" s="623"/>
      <c r="EB34" s="623"/>
      <c r="EC34" s="624"/>
    </row>
    <row r="35" spans="2:133" ht="11.25" customHeight="1">
      <c r="B35" s="588" t="s">
        <v>304</v>
      </c>
      <c r="C35" s="589"/>
      <c r="D35" s="589"/>
      <c r="E35" s="589"/>
      <c r="F35" s="589"/>
      <c r="G35" s="589"/>
      <c r="H35" s="589"/>
      <c r="I35" s="589"/>
      <c r="J35" s="589"/>
      <c r="K35" s="589"/>
      <c r="L35" s="589"/>
      <c r="M35" s="589"/>
      <c r="N35" s="589"/>
      <c r="O35" s="589"/>
      <c r="P35" s="589"/>
      <c r="Q35" s="590"/>
      <c r="R35" s="591">
        <v>2816233</v>
      </c>
      <c r="S35" s="592"/>
      <c r="T35" s="592"/>
      <c r="U35" s="592"/>
      <c r="V35" s="592"/>
      <c r="W35" s="592"/>
      <c r="X35" s="592"/>
      <c r="Y35" s="593"/>
      <c r="Z35" s="594">
        <v>6</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5803697</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1313236</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347081</v>
      </c>
      <c r="CS35" s="611"/>
      <c r="CT35" s="611"/>
      <c r="CU35" s="611"/>
      <c r="CV35" s="611"/>
      <c r="CW35" s="611"/>
      <c r="CX35" s="611"/>
      <c r="CY35" s="612"/>
      <c r="CZ35" s="625">
        <v>0.8</v>
      </c>
      <c r="DA35" s="626"/>
      <c r="DB35" s="626"/>
      <c r="DC35" s="627"/>
      <c r="DD35" s="600">
        <v>285830</v>
      </c>
      <c r="DE35" s="611"/>
      <c r="DF35" s="611"/>
      <c r="DG35" s="611"/>
      <c r="DH35" s="611"/>
      <c r="DI35" s="611"/>
      <c r="DJ35" s="611"/>
      <c r="DK35" s="612"/>
      <c r="DL35" s="600">
        <v>285830</v>
      </c>
      <c r="DM35" s="611"/>
      <c r="DN35" s="611"/>
      <c r="DO35" s="611"/>
      <c r="DP35" s="611"/>
      <c r="DQ35" s="611"/>
      <c r="DR35" s="611"/>
      <c r="DS35" s="611"/>
      <c r="DT35" s="611"/>
      <c r="DU35" s="611"/>
      <c r="DV35" s="612"/>
      <c r="DW35" s="596">
        <v>0.9</v>
      </c>
      <c r="DX35" s="623"/>
      <c r="DY35" s="623"/>
      <c r="DZ35" s="623"/>
      <c r="EA35" s="623"/>
      <c r="EB35" s="623"/>
      <c r="EC35" s="624"/>
    </row>
    <row r="36" spans="2:133" ht="11.25" customHeight="1">
      <c r="B36" s="634" t="s">
        <v>308</v>
      </c>
      <c r="C36" s="635"/>
      <c r="D36" s="635"/>
      <c r="E36" s="635"/>
      <c r="F36" s="635"/>
      <c r="G36" s="635"/>
      <c r="H36" s="635"/>
      <c r="I36" s="635"/>
      <c r="J36" s="635"/>
      <c r="K36" s="635"/>
      <c r="L36" s="635"/>
      <c r="M36" s="635"/>
      <c r="N36" s="635"/>
      <c r="O36" s="635"/>
      <c r="P36" s="635"/>
      <c r="Q36" s="636"/>
      <c r="R36" s="663">
        <v>47323706</v>
      </c>
      <c r="S36" s="664"/>
      <c r="T36" s="664"/>
      <c r="U36" s="664"/>
      <c r="V36" s="664"/>
      <c r="W36" s="664"/>
      <c r="X36" s="664"/>
      <c r="Y36" s="665"/>
      <c r="Z36" s="666">
        <v>100</v>
      </c>
      <c r="AA36" s="666"/>
      <c r="AB36" s="666"/>
      <c r="AC36" s="666"/>
      <c r="AD36" s="667">
        <v>27762287</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2032793</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642633</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5909576</v>
      </c>
      <c r="CS36" s="592"/>
      <c r="CT36" s="592"/>
      <c r="CU36" s="592"/>
      <c r="CV36" s="592"/>
      <c r="CW36" s="592"/>
      <c r="CX36" s="592"/>
      <c r="CY36" s="593"/>
      <c r="CZ36" s="625">
        <v>13.1</v>
      </c>
      <c r="DA36" s="626"/>
      <c r="DB36" s="626"/>
      <c r="DC36" s="627"/>
      <c r="DD36" s="600">
        <v>5587636</v>
      </c>
      <c r="DE36" s="592"/>
      <c r="DF36" s="592"/>
      <c r="DG36" s="592"/>
      <c r="DH36" s="592"/>
      <c r="DI36" s="592"/>
      <c r="DJ36" s="592"/>
      <c r="DK36" s="593"/>
      <c r="DL36" s="600">
        <v>4874069</v>
      </c>
      <c r="DM36" s="592"/>
      <c r="DN36" s="592"/>
      <c r="DO36" s="592"/>
      <c r="DP36" s="592"/>
      <c r="DQ36" s="592"/>
      <c r="DR36" s="592"/>
      <c r="DS36" s="592"/>
      <c r="DT36" s="592"/>
      <c r="DU36" s="592"/>
      <c r="DV36" s="593"/>
      <c r="DW36" s="596">
        <v>15.9</v>
      </c>
      <c r="DX36" s="623"/>
      <c r="DY36" s="623"/>
      <c r="DZ36" s="623"/>
      <c r="EA36" s="623"/>
      <c r="EB36" s="623"/>
      <c r="EC36" s="624"/>
    </row>
    <row r="37" spans="2:133" ht="11.25" customHeight="1">
      <c r="AQ37" s="670" t="s">
        <v>312</v>
      </c>
      <c r="AR37" s="671"/>
      <c r="AS37" s="671"/>
      <c r="AT37" s="671"/>
      <c r="AU37" s="671"/>
      <c r="AV37" s="671"/>
      <c r="AW37" s="671"/>
      <c r="AX37" s="671"/>
      <c r="AY37" s="672"/>
      <c r="AZ37" s="591">
        <v>75152</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24653</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4621100</v>
      </c>
      <c r="CS37" s="611"/>
      <c r="CT37" s="611"/>
      <c r="CU37" s="611"/>
      <c r="CV37" s="611"/>
      <c r="CW37" s="611"/>
      <c r="CX37" s="611"/>
      <c r="CY37" s="612"/>
      <c r="CZ37" s="625">
        <v>10.199999999999999</v>
      </c>
      <c r="DA37" s="626"/>
      <c r="DB37" s="626"/>
      <c r="DC37" s="627"/>
      <c r="DD37" s="600">
        <v>4621097</v>
      </c>
      <c r="DE37" s="611"/>
      <c r="DF37" s="611"/>
      <c r="DG37" s="611"/>
      <c r="DH37" s="611"/>
      <c r="DI37" s="611"/>
      <c r="DJ37" s="611"/>
      <c r="DK37" s="612"/>
      <c r="DL37" s="600">
        <v>4228250</v>
      </c>
      <c r="DM37" s="611"/>
      <c r="DN37" s="611"/>
      <c r="DO37" s="611"/>
      <c r="DP37" s="611"/>
      <c r="DQ37" s="611"/>
      <c r="DR37" s="611"/>
      <c r="DS37" s="611"/>
      <c r="DT37" s="611"/>
      <c r="DU37" s="611"/>
      <c r="DV37" s="612"/>
      <c r="DW37" s="596">
        <v>13.8</v>
      </c>
      <c r="DX37" s="623"/>
      <c r="DY37" s="623"/>
      <c r="DZ37" s="623"/>
      <c r="EA37" s="623"/>
      <c r="EB37" s="623"/>
      <c r="EC37" s="624"/>
    </row>
    <row r="38" spans="2:133" ht="11.25" customHeight="1">
      <c r="AQ38" s="670" t="s">
        <v>315</v>
      </c>
      <c r="AR38" s="671"/>
      <c r="AS38" s="671"/>
      <c r="AT38" s="671"/>
      <c r="AU38" s="671"/>
      <c r="AV38" s="671"/>
      <c r="AW38" s="671"/>
      <c r="AX38" s="671"/>
      <c r="AY38" s="672"/>
      <c r="AZ38" s="591">
        <v>23834</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42954</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5779863</v>
      </c>
      <c r="CS38" s="592"/>
      <c r="CT38" s="592"/>
      <c r="CU38" s="592"/>
      <c r="CV38" s="592"/>
      <c r="CW38" s="592"/>
      <c r="CX38" s="592"/>
      <c r="CY38" s="593"/>
      <c r="CZ38" s="625">
        <v>12.8</v>
      </c>
      <c r="DA38" s="626"/>
      <c r="DB38" s="626"/>
      <c r="DC38" s="627"/>
      <c r="DD38" s="600">
        <v>5336356</v>
      </c>
      <c r="DE38" s="592"/>
      <c r="DF38" s="592"/>
      <c r="DG38" s="592"/>
      <c r="DH38" s="592"/>
      <c r="DI38" s="592"/>
      <c r="DJ38" s="592"/>
      <c r="DK38" s="593"/>
      <c r="DL38" s="600">
        <v>4122255</v>
      </c>
      <c r="DM38" s="592"/>
      <c r="DN38" s="592"/>
      <c r="DO38" s="592"/>
      <c r="DP38" s="592"/>
      <c r="DQ38" s="592"/>
      <c r="DR38" s="592"/>
      <c r="DS38" s="592"/>
      <c r="DT38" s="592"/>
      <c r="DU38" s="592"/>
      <c r="DV38" s="593"/>
      <c r="DW38" s="596">
        <v>13.5</v>
      </c>
      <c r="DX38" s="623"/>
      <c r="DY38" s="623"/>
      <c r="DZ38" s="623"/>
      <c r="EA38" s="623"/>
      <c r="EB38" s="623"/>
      <c r="EC38" s="624"/>
    </row>
    <row r="39" spans="2:133" ht="11.25" customHeight="1">
      <c r="AQ39" s="670" t="s">
        <v>318</v>
      </c>
      <c r="AR39" s="671"/>
      <c r="AS39" s="671"/>
      <c r="AT39" s="671"/>
      <c r="AU39" s="671"/>
      <c r="AV39" s="671"/>
      <c r="AW39" s="671"/>
      <c r="AX39" s="671"/>
      <c r="AY39" s="672"/>
      <c r="AZ39" s="591" t="s">
        <v>319</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95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226079</v>
      </c>
      <c r="CS39" s="611"/>
      <c r="CT39" s="611"/>
      <c r="CU39" s="611"/>
      <c r="CV39" s="611"/>
      <c r="CW39" s="611"/>
      <c r="CX39" s="611"/>
      <c r="CY39" s="612"/>
      <c r="CZ39" s="625">
        <v>0.5</v>
      </c>
      <c r="DA39" s="626"/>
      <c r="DB39" s="626"/>
      <c r="DC39" s="627"/>
      <c r="DD39" s="600">
        <v>351</v>
      </c>
      <c r="DE39" s="611"/>
      <c r="DF39" s="611"/>
      <c r="DG39" s="611"/>
      <c r="DH39" s="611"/>
      <c r="DI39" s="611"/>
      <c r="DJ39" s="611"/>
      <c r="DK39" s="612"/>
      <c r="DL39" s="600" t="s">
        <v>319</v>
      </c>
      <c r="DM39" s="611"/>
      <c r="DN39" s="611"/>
      <c r="DO39" s="611"/>
      <c r="DP39" s="611"/>
      <c r="DQ39" s="611"/>
      <c r="DR39" s="611"/>
      <c r="DS39" s="611"/>
      <c r="DT39" s="611"/>
      <c r="DU39" s="611"/>
      <c r="DV39" s="612"/>
      <c r="DW39" s="596"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1276113</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83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21878</v>
      </c>
      <c r="CS40" s="592"/>
      <c r="CT40" s="592"/>
      <c r="CU40" s="592"/>
      <c r="CV40" s="592"/>
      <c r="CW40" s="592"/>
      <c r="CX40" s="592"/>
      <c r="CY40" s="593"/>
      <c r="CZ40" s="625">
        <v>0</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2395805</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266</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4364841</v>
      </c>
      <c r="CS42" s="592"/>
      <c r="CT42" s="592"/>
      <c r="CU42" s="592"/>
      <c r="CV42" s="592"/>
      <c r="CW42" s="592"/>
      <c r="CX42" s="592"/>
      <c r="CY42" s="593"/>
      <c r="CZ42" s="625">
        <v>9.6</v>
      </c>
      <c r="DA42" s="674"/>
      <c r="DB42" s="674"/>
      <c r="DC42" s="675"/>
      <c r="DD42" s="600">
        <v>1245937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129614</v>
      </c>
      <c r="CS43" s="611"/>
      <c r="CT43" s="611"/>
      <c r="CU43" s="611"/>
      <c r="CV43" s="611"/>
      <c r="CW43" s="611"/>
      <c r="CX43" s="611"/>
      <c r="CY43" s="612"/>
      <c r="CZ43" s="625">
        <v>0.3</v>
      </c>
      <c r="DA43" s="626"/>
      <c r="DB43" s="626"/>
      <c r="DC43" s="627"/>
      <c r="DD43" s="600">
        <v>129614</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4364841</v>
      </c>
      <c r="CS44" s="592"/>
      <c r="CT44" s="592"/>
      <c r="CU44" s="592"/>
      <c r="CV44" s="592"/>
      <c r="CW44" s="592"/>
      <c r="CX44" s="592"/>
      <c r="CY44" s="593"/>
      <c r="CZ44" s="625">
        <v>9.6</v>
      </c>
      <c r="DA44" s="674"/>
      <c r="DB44" s="674"/>
      <c r="DC44" s="675"/>
      <c r="DD44" s="600">
        <v>1245937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1351136</v>
      </c>
      <c r="CS45" s="611"/>
      <c r="CT45" s="611"/>
      <c r="CU45" s="611"/>
      <c r="CV45" s="611"/>
      <c r="CW45" s="611"/>
      <c r="CX45" s="611"/>
      <c r="CY45" s="612"/>
      <c r="CZ45" s="625">
        <v>3</v>
      </c>
      <c r="DA45" s="626"/>
      <c r="DB45" s="626"/>
      <c r="DC45" s="627"/>
      <c r="DD45" s="600">
        <v>254282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2983456</v>
      </c>
      <c r="CS46" s="592"/>
      <c r="CT46" s="592"/>
      <c r="CU46" s="592"/>
      <c r="CV46" s="592"/>
      <c r="CW46" s="592"/>
      <c r="CX46" s="592"/>
      <c r="CY46" s="593"/>
      <c r="CZ46" s="625">
        <v>6.6</v>
      </c>
      <c r="DA46" s="674"/>
      <c r="DB46" s="674"/>
      <c r="DC46" s="675"/>
      <c r="DD46" s="600">
        <v>967106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319</v>
      </c>
      <c r="CS47" s="611"/>
      <c r="CT47" s="611"/>
      <c r="CU47" s="611"/>
      <c r="CV47" s="611"/>
      <c r="CW47" s="611"/>
      <c r="CX47" s="611"/>
      <c r="CY47" s="612"/>
      <c r="CZ47" s="625" t="s">
        <v>319</v>
      </c>
      <c r="DA47" s="626"/>
      <c r="DB47" s="626"/>
      <c r="DC47" s="627"/>
      <c r="DD47" s="600" t="s">
        <v>319</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45244643</v>
      </c>
      <c r="CS49" s="659"/>
      <c r="CT49" s="659"/>
      <c r="CU49" s="659"/>
      <c r="CV49" s="659"/>
      <c r="CW49" s="659"/>
      <c r="CX49" s="659"/>
      <c r="CY49" s="686"/>
      <c r="CZ49" s="687">
        <v>100</v>
      </c>
      <c r="DA49" s="688"/>
      <c r="DB49" s="688"/>
      <c r="DC49" s="689"/>
      <c r="DD49" s="690">
        <v>32567803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47532</v>
      </c>
      <c r="R7" s="721"/>
      <c r="S7" s="721"/>
      <c r="T7" s="721"/>
      <c r="U7" s="721"/>
      <c r="V7" s="721">
        <v>45493</v>
      </c>
      <c r="W7" s="721"/>
      <c r="X7" s="721"/>
      <c r="Y7" s="721"/>
      <c r="Z7" s="721"/>
      <c r="AA7" s="721">
        <v>2039</v>
      </c>
      <c r="AB7" s="721"/>
      <c r="AC7" s="721"/>
      <c r="AD7" s="721"/>
      <c r="AE7" s="722"/>
      <c r="AF7" s="723">
        <v>1648</v>
      </c>
      <c r="AG7" s="724"/>
      <c r="AH7" s="724"/>
      <c r="AI7" s="724"/>
      <c r="AJ7" s="725"/>
      <c r="AK7" s="760" t="s">
        <v>531</v>
      </c>
      <c r="AL7" s="761"/>
      <c r="AM7" s="761"/>
      <c r="AN7" s="761"/>
      <c r="AO7" s="761"/>
      <c r="AP7" s="761">
        <v>47409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36</v>
      </c>
      <c r="R8" s="745"/>
      <c r="S8" s="745"/>
      <c r="T8" s="745"/>
      <c r="U8" s="745"/>
      <c r="V8" s="745">
        <v>36</v>
      </c>
      <c r="W8" s="745"/>
      <c r="X8" s="745"/>
      <c r="Y8" s="745"/>
      <c r="Z8" s="745"/>
      <c r="AA8" s="745">
        <v>0</v>
      </c>
      <c r="AB8" s="745"/>
      <c r="AC8" s="745"/>
      <c r="AD8" s="745"/>
      <c r="AE8" s="746"/>
      <c r="AF8" s="747" t="s">
        <v>111</v>
      </c>
      <c r="AG8" s="748"/>
      <c r="AH8" s="748"/>
      <c r="AI8" s="748"/>
      <c r="AJ8" s="749"/>
      <c r="AK8" s="750">
        <v>36</v>
      </c>
      <c r="AL8" s="751"/>
      <c r="AM8" s="751"/>
      <c r="AN8" s="751"/>
      <c r="AO8" s="751"/>
      <c r="AP8" s="751">
        <v>60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47532</v>
      </c>
      <c r="R23" s="780"/>
      <c r="S23" s="780"/>
      <c r="T23" s="780"/>
      <c r="U23" s="780"/>
      <c r="V23" s="780">
        <v>45493</v>
      </c>
      <c r="W23" s="780"/>
      <c r="X23" s="780"/>
      <c r="Y23" s="780"/>
      <c r="Z23" s="780"/>
      <c r="AA23" s="780">
        <v>2039</v>
      </c>
      <c r="AB23" s="780"/>
      <c r="AC23" s="780"/>
      <c r="AD23" s="780"/>
      <c r="AE23" s="781"/>
      <c r="AF23" s="782">
        <v>1648</v>
      </c>
      <c r="AG23" s="780"/>
      <c r="AH23" s="780"/>
      <c r="AI23" s="780"/>
      <c r="AJ23" s="783"/>
      <c r="AK23" s="784"/>
      <c r="AL23" s="785"/>
      <c r="AM23" s="785"/>
      <c r="AN23" s="785"/>
      <c r="AO23" s="785"/>
      <c r="AP23" s="780">
        <v>47469</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18949</v>
      </c>
      <c r="R28" s="809"/>
      <c r="S28" s="809"/>
      <c r="T28" s="809"/>
      <c r="U28" s="809"/>
      <c r="V28" s="809">
        <v>17636</v>
      </c>
      <c r="W28" s="809"/>
      <c r="X28" s="809"/>
      <c r="Y28" s="809"/>
      <c r="Z28" s="809"/>
      <c r="AA28" s="809">
        <v>1313</v>
      </c>
      <c r="AB28" s="809"/>
      <c r="AC28" s="809"/>
      <c r="AD28" s="809"/>
      <c r="AE28" s="810"/>
      <c r="AF28" s="811">
        <v>1313</v>
      </c>
      <c r="AG28" s="809"/>
      <c r="AH28" s="809"/>
      <c r="AI28" s="809"/>
      <c r="AJ28" s="812"/>
      <c r="AK28" s="813">
        <v>1276</v>
      </c>
      <c r="AL28" s="804"/>
      <c r="AM28" s="804"/>
      <c r="AN28" s="804"/>
      <c r="AO28" s="804"/>
      <c r="AP28" s="804" t="s">
        <v>531</v>
      </c>
      <c r="AQ28" s="804"/>
      <c r="AR28" s="804"/>
      <c r="AS28" s="804"/>
      <c r="AT28" s="804"/>
      <c r="AU28" s="804" t="s">
        <v>531</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7947</v>
      </c>
      <c r="R29" s="745"/>
      <c r="S29" s="745"/>
      <c r="T29" s="745"/>
      <c r="U29" s="745"/>
      <c r="V29" s="745">
        <v>7837</v>
      </c>
      <c r="W29" s="745"/>
      <c r="X29" s="745"/>
      <c r="Y29" s="745"/>
      <c r="Z29" s="745"/>
      <c r="AA29" s="745">
        <v>110</v>
      </c>
      <c r="AB29" s="745"/>
      <c r="AC29" s="745"/>
      <c r="AD29" s="745"/>
      <c r="AE29" s="746"/>
      <c r="AF29" s="747">
        <v>110</v>
      </c>
      <c r="AG29" s="748"/>
      <c r="AH29" s="748"/>
      <c r="AI29" s="748"/>
      <c r="AJ29" s="749"/>
      <c r="AK29" s="816">
        <v>1181</v>
      </c>
      <c r="AL29" s="817"/>
      <c r="AM29" s="817"/>
      <c r="AN29" s="817"/>
      <c r="AO29" s="817"/>
      <c r="AP29" s="817" t="s">
        <v>531</v>
      </c>
      <c r="AQ29" s="817"/>
      <c r="AR29" s="817"/>
      <c r="AS29" s="817"/>
      <c r="AT29" s="817"/>
      <c r="AU29" s="817" t="s">
        <v>532</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1323</v>
      </c>
      <c r="R30" s="745"/>
      <c r="S30" s="745"/>
      <c r="T30" s="745"/>
      <c r="U30" s="745"/>
      <c r="V30" s="745">
        <v>1316</v>
      </c>
      <c r="W30" s="745"/>
      <c r="X30" s="745"/>
      <c r="Y30" s="745"/>
      <c r="Z30" s="745"/>
      <c r="AA30" s="745">
        <v>8</v>
      </c>
      <c r="AB30" s="745"/>
      <c r="AC30" s="745"/>
      <c r="AD30" s="745"/>
      <c r="AE30" s="746"/>
      <c r="AF30" s="747">
        <v>8</v>
      </c>
      <c r="AG30" s="748"/>
      <c r="AH30" s="748"/>
      <c r="AI30" s="748"/>
      <c r="AJ30" s="749"/>
      <c r="AK30" s="816">
        <v>259</v>
      </c>
      <c r="AL30" s="817"/>
      <c r="AM30" s="817"/>
      <c r="AN30" s="817"/>
      <c r="AO30" s="817"/>
      <c r="AP30" s="817" t="s">
        <v>531</v>
      </c>
      <c r="AQ30" s="817"/>
      <c r="AR30" s="817"/>
      <c r="AS30" s="817"/>
      <c r="AT30" s="817"/>
      <c r="AU30" s="817" t="s">
        <v>531</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3690</v>
      </c>
      <c r="R31" s="745"/>
      <c r="S31" s="745"/>
      <c r="T31" s="745"/>
      <c r="U31" s="745"/>
      <c r="V31" s="745">
        <v>2876</v>
      </c>
      <c r="W31" s="745"/>
      <c r="X31" s="745"/>
      <c r="Y31" s="745"/>
      <c r="Z31" s="745"/>
      <c r="AA31" s="745">
        <v>814</v>
      </c>
      <c r="AB31" s="745"/>
      <c r="AC31" s="745"/>
      <c r="AD31" s="745"/>
      <c r="AE31" s="746"/>
      <c r="AF31" s="747">
        <v>4680</v>
      </c>
      <c r="AG31" s="748"/>
      <c r="AH31" s="748"/>
      <c r="AI31" s="748"/>
      <c r="AJ31" s="749"/>
      <c r="AK31" s="816" t="s">
        <v>531</v>
      </c>
      <c r="AL31" s="817"/>
      <c r="AM31" s="817"/>
      <c r="AN31" s="817"/>
      <c r="AO31" s="817"/>
      <c r="AP31" s="817">
        <v>4003</v>
      </c>
      <c r="AQ31" s="817"/>
      <c r="AR31" s="817"/>
      <c r="AS31" s="817"/>
      <c r="AT31" s="817"/>
      <c r="AU31" s="817" t="s">
        <v>531</v>
      </c>
      <c r="AV31" s="817"/>
      <c r="AW31" s="817"/>
      <c r="AX31" s="817"/>
      <c r="AY31" s="817"/>
      <c r="AZ31" s="818" t="s">
        <v>531</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5491</v>
      </c>
      <c r="R32" s="745"/>
      <c r="S32" s="745"/>
      <c r="T32" s="745"/>
      <c r="U32" s="745"/>
      <c r="V32" s="745">
        <v>5380</v>
      </c>
      <c r="W32" s="745"/>
      <c r="X32" s="745"/>
      <c r="Y32" s="745"/>
      <c r="Z32" s="745"/>
      <c r="AA32" s="745">
        <v>111</v>
      </c>
      <c r="AB32" s="745"/>
      <c r="AC32" s="745"/>
      <c r="AD32" s="745"/>
      <c r="AE32" s="746"/>
      <c r="AF32" s="747">
        <v>105</v>
      </c>
      <c r="AG32" s="748"/>
      <c r="AH32" s="748"/>
      <c r="AI32" s="748"/>
      <c r="AJ32" s="749"/>
      <c r="AK32" s="816">
        <v>1666</v>
      </c>
      <c r="AL32" s="817"/>
      <c r="AM32" s="817"/>
      <c r="AN32" s="817"/>
      <c r="AO32" s="817"/>
      <c r="AP32" s="817">
        <v>20382</v>
      </c>
      <c r="AQ32" s="817"/>
      <c r="AR32" s="817"/>
      <c r="AS32" s="817"/>
      <c r="AT32" s="817"/>
      <c r="AU32" s="817">
        <v>19628</v>
      </c>
      <c r="AV32" s="817"/>
      <c r="AW32" s="817"/>
      <c r="AX32" s="817"/>
      <c r="AY32" s="817"/>
      <c r="AZ32" s="818" t="s">
        <v>531</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902</v>
      </c>
      <c r="R33" s="745"/>
      <c r="S33" s="745"/>
      <c r="T33" s="745"/>
      <c r="U33" s="745"/>
      <c r="V33" s="745">
        <v>875</v>
      </c>
      <c r="W33" s="745"/>
      <c r="X33" s="745"/>
      <c r="Y33" s="745"/>
      <c r="Z33" s="745"/>
      <c r="AA33" s="745">
        <v>27</v>
      </c>
      <c r="AB33" s="745"/>
      <c r="AC33" s="745"/>
      <c r="AD33" s="745"/>
      <c r="AE33" s="746"/>
      <c r="AF33" s="747">
        <v>27</v>
      </c>
      <c r="AG33" s="748"/>
      <c r="AH33" s="748"/>
      <c r="AI33" s="748"/>
      <c r="AJ33" s="749"/>
      <c r="AK33" s="816">
        <v>367</v>
      </c>
      <c r="AL33" s="817"/>
      <c r="AM33" s="817"/>
      <c r="AN33" s="817"/>
      <c r="AO33" s="817"/>
      <c r="AP33" s="817">
        <v>5132</v>
      </c>
      <c r="AQ33" s="817"/>
      <c r="AR33" s="817"/>
      <c r="AS33" s="817"/>
      <c r="AT33" s="817"/>
      <c r="AU33" s="817">
        <v>5086</v>
      </c>
      <c r="AV33" s="817"/>
      <c r="AW33" s="817"/>
      <c r="AX33" s="817"/>
      <c r="AY33" s="817"/>
      <c r="AZ33" s="818" t="s">
        <v>531</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147</v>
      </c>
      <c r="R34" s="745"/>
      <c r="S34" s="745"/>
      <c r="T34" s="745"/>
      <c r="U34" s="745"/>
      <c r="V34" s="745">
        <v>147</v>
      </c>
      <c r="W34" s="745"/>
      <c r="X34" s="745"/>
      <c r="Y34" s="745"/>
      <c r="Z34" s="745"/>
      <c r="AA34" s="745">
        <v>0</v>
      </c>
      <c r="AB34" s="745"/>
      <c r="AC34" s="745"/>
      <c r="AD34" s="745"/>
      <c r="AE34" s="746"/>
      <c r="AF34" s="747" t="s">
        <v>111</v>
      </c>
      <c r="AG34" s="748"/>
      <c r="AH34" s="748"/>
      <c r="AI34" s="748"/>
      <c r="AJ34" s="749"/>
      <c r="AK34" s="816">
        <v>424</v>
      </c>
      <c r="AL34" s="817"/>
      <c r="AM34" s="817"/>
      <c r="AN34" s="817"/>
      <c r="AO34" s="817"/>
      <c r="AP34" s="817">
        <v>426</v>
      </c>
      <c r="AQ34" s="817"/>
      <c r="AR34" s="817"/>
      <c r="AS34" s="817"/>
      <c r="AT34" s="817"/>
      <c r="AU34" s="817">
        <v>153</v>
      </c>
      <c r="AV34" s="817"/>
      <c r="AW34" s="817"/>
      <c r="AX34" s="817"/>
      <c r="AY34" s="817"/>
      <c r="AZ34" s="818" t="s">
        <v>531</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6242</v>
      </c>
      <c r="AG63" s="828"/>
      <c r="AH63" s="828"/>
      <c r="AI63" s="828"/>
      <c r="AJ63" s="829"/>
      <c r="AK63" s="830"/>
      <c r="AL63" s="825"/>
      <c r="AM63" s="825"/>
      <c r="AN63" s="825"/>
      <c r="AO63" s="825"/>
      <c r="AP63" s="828">
        <v>29943</v>
      </c>
      <c r="AQ63" s="828"/>
      <c r="AR63" s="828"/>
      <c r="AS63" s="828"/>
      <c r="AT63" s="828"/>
      <c r="AU63" s="828">
        <v>24867</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c r="C69" s="860"/>
      <c r="D69" s="860"/>
      <c r="E69" s="860"/>
      <c r="F69" s="860"/>
      <c r="G69" s="860"/>
      <c r="H69" s="860"/>
      <c r="I69" s="860"/>
      <c r="J69" s="860"/>
      <c r="K69" s="860"/>
      <c r="L69" s="860"/>
      <c r="M69" s="860"/>
      <c r="N69" s="860"/>
      <c r="O69" s="860"/>
      <c r="P69" s="861"/>
      <c r="Q69" s="862"/>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4912217</v>
      </c>
      <c r="AB110" s="888"/>
      <c r="AC110" s="888"/>
      <c r="AD110" s="888"/>
      <c r="AE110" s="889"/>
      <c r="AF110" s="890">
        <v>4895906</v>
      </c>
      <c r="AG110" s="888"/>
      <c r="AH110" s="888"/>
      <c r="AI110" s="888"/>
      <c r="AJ110" s="889"/>
      <c r="AK110" s="890">
        <v>4847596</v>
      </c>
      <c r="AL110" s="888"/>
      <c r="AM110" s="888"/>
      <c r="AN110" s="888"/>
      <c r="AO110" s="889"/>
      <c r="AP110" s="891">
        <v>18</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46794340</v>
      </c>
      <c r="BR110" s="925"/>
      <c r="BS110" s="925"/>
      <c r="BT110" s="925"/>
      <c r="BU110" s="925"/>
      <c r="BV110" s="925">
        <v>46822884</v>
      </c>
      <c r="BW110" s="925"/>
      <c r="BX110" s="925"/>
      <c r="BY110" s="925"/>
      <c r="BZ110" s="925"/>
      <c r="CA110" s="925">
        <v>47468825</v>
      </c>
      <c r="CB110" s="925"/>
      <c r="CC110" s="925"/>
      <c r="CD110" s="925"/>
      <c r="CE110" s="925"/>
      <c r="CF110" s="939">
        <v>176.1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129949</v>
      </c>
      <c r="BR111" s="918"/>
      <c r="BS111" s="918"/>
      <c r="BT111" s="918"/>
      <c r="BU111" s="918"/>
      <c r="BV111" s="918">
        <v>115424</v>
      </c>
      <c r="BW111" s="918"/>
      <c r="BX111" s="918"/>
      <c r="BY111" s="918"/>
      <c r="BZ111" s="918"/>
      <c r="CA111" s="918">
        <v>100331</v>
      </c>
      <c r="CB111" s="918"/>
      <c r="CC111" s="918"/>
      <c r="CD111" s="918"/>
      <c r="CE111" s="918"/>
      <c r="CF111" s="912">
        <v>0.4</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128503</v>
      </c>
      <c r="DH111" s="918"/>
      <c r="DI111" s="918"/>
      <c r="DJ111" s="918"/>
      <c r="DK111" s="918"/>
      <c r="DL111" s="918">
        <v>114714</v>
      </c>
      <c r="DM111" s="918"/>
      <c r="DN111" s="918"/>
      <c r="DO111" s="918"/>
      <c r="DP111" s="918"/>
      <c r="DQ111" s="918">
        <v>100331</v>
      </c>
      <c r="DR111" s="918"/>
      <c r="DS111" s="918"/>
      <c r="DT111" s="918"/>
      <c r="DU111" s="918"/>
      <c r="DV111" s="919">
        <v>0.4</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24499611</v>
      </c>
      <c r="BR112" s="918"/>
      <c r="BS112" s="918"/>
      <c r="BT112" s="918"/>
      <c r="BU112" s="918"/>
      <c r="BV112" s="918">
        <v>24760870</v>
      </c>
      <c r="BW112" s="918"/>
      <c r="BX112" s="918"/>
      <c r="BY112" s="918"/>
      <c r="BZ112" s="918"/>
      <c r="CA112" s="918">
        <v>24866850</v>
      </c>
      <c r="CB112" s="918"/>
      <c r="CC112" s="918"/>
      <c r="CD112" s="918"/>
      <c r="CE112" s="918"/>
      <c r="CF112" s="912">
        <v>92.2</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1049</v>
      </c>
      <c r="DH112" s="918"/>
      <c r="DI112" s="918"/>
      <c r="DJ112" s="918"/>
      <c r="DK112" s="918"/>
      <c r="DL112" s="918">
        <v>710</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1435028</v>
      </c>
      <c r="AB113" s="932"/>
      <c r="AC113" s="932"/>
      <c r="AD113" s="932"/>
      <c r="AE113" s="933"/>
      <c r="AF113" s="934">
        <v>1395118</v>
      </c>
      <c r="AG113" s="932"/>
      <c r="AH113" s="932"/>
      <c r="AI113" s="932"/>
      <c r="AJ113" s="933"/>
      <c r="AK113" s="934">
        <v>1259473</v>
      </c>
      <c r="AL113" s="932"/>
      <c r="AM113" s="932"/>
      <c r="AN113" s="932"/>
      <c r="AO113" s="933"/>
      <c r="AP113" s="935">
        <v>4.7</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1320280</v>
      </c>
      <c r="BR113" s="918"/>
      <c r="BS113" s="918"/>
      <c r="BT113" s="918"/>
      <c r="BU113" s="918"/>
      <c r="BV113" s="918">
        <v>1212150</v>
      </c>
      <c r="BW113" s="918"/>
      <c r="BX113" s="918"/>
      <c r="BY113" s="918"/>
      <c r="BZ113" s="918"/>
      <c r="CA113" s="918">
        <v>1144397</v>
      </c>
      <c r="CB113" s="918"/>
      <c r="CC113" s="918"/>
      <c r="CD113" s="918"/>
      <c r="CE113" s="918"/>
      <c r="CF113" s="912">
        <v>4.2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323673</v>
      </c>
      <c r="AB114" s="957"/>
      <c r="AC114" s="957"/>
      <c r="AD114" s="957"/>
      <c r="AE114" s="958"/>
      <c r="AF114" s="959">
        <v>296859</v>
      </c>
      <c r="AG114" s="957"/>
      <c r="AH114" s="957"/>
      <c r="AI114" s="957"/>
      <c r="AJ114" s="958"/>
      <c r="AK114" s="959">
        <v>283657</v>
      </c>
      <c r="AL114" s="957"/>
      <c r="AM114" s="957"/>
      <c r="AN114" s="957"/>
      <c r="AO114" s="958"/>
      <c r="AP114" s="960">
        <v>1.1000000000000001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8470517</v>
      </c>
      <c r="BR114" s="918"/>
      <c r="BS114" s="918"/>
      <c r="BT114" s="918"/>
      <c r="BU114" s="918"/>
      <c r="BV114" s="918">
        <v>8156407</v>
      </c>
      <c r="BW114" s="918"/>
      <c r="BX114" s="918"/>
      <c r="BY114" s="918"/>
      <c r="BZ114" s="918"/>
      <c r="CA114" s="918">
        <v>5518606</v>
      </c>
      <c r="CB114" s="918"/>
      <c r="CC114" s="918"/>
      <c r="CD114" s="918"/>
      <c r="CE114" s="918"/>
      <c r="CF114" s="912">
        <v>20.5</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21730</v>
      </c>
      <c r="AB115" s="932"/>
      <c r="AC115" s="932"/>
      <c r="AD115" s="932"/>
      <c r="AE115" s="933"/>
      <c r="AF115" s="934">
        <v>20250</v>
      </c>
      <c r="AG115" s="932"/>
      <c r="AH115" s="932"/>
      <c r="AI115" s="932"/>
      <c r="AJ115" s="933"/>
      <c r="AK115" s="934">
        <v>19853</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6692648</v>
      </c>
      <c r="AB117" s="964"/>
      <c r="AC117" s="964"/>
      <c r="AD117" s="964"/>
      <c r="AE117" s="965"/>
      <c r="AF117" s="963">
        <v>6608133</v>
      </c>
      <c r="AG117" s="964"/>
      <c r="AH117" s="964"/>
      <c r="AI117" s="964"/>
      <c r="AJ117" s="965"/>
      <c r="AK117" s="963">
        <v>6410579</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81214697</v>
      </c>
      <c r="BR118" s="984"/>
      <c r="BS118" s="984"/>
      <c r="BT118" s="984"/>
      <c r="BU118" s="984"/>
      <c r="BV118" s="984">
        <v>81067735</v>
      </c>
      <c r="BW118" s="984"/>
      <c r="BX118" s="984"/>
      <c r="BY118" s="984"/>
      <c r="BZ118" s="984"/>
      <c r="CA118" s="984">
        <v>79099009</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4600334</v>
      </c>
      <c r="BR119" s="925"/>
      <c r="BS119" s="925"/>
      <c r="BT119" s="925"/>
      <c r="BU119" s="925"/>
      <c r="BV119" s="925">
        <v>6475925</v>
      </c>
      <c r="BW119" s="925"/>
      <c r="BX119" s="925"/>
      <c r="BY119" s="925"/>
      <c r="BZ119" s="925"/>
      <c r="CA119" s="925">
        <v>7283484</v>
      </c>
      <c r="CB119" s="925"/>
      <c r="CC119" s="925"/>
      <c r="CD119" s="925"/>
      <c r="CE119" s="925"/>
      <c r="CF119" s="939">
        <v>27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397</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19453</v>
      </c>
      <c r="AB120" s="957"/>
      <c r="AC120" s="957"/>
      <c r="AD120" s="957"/>
      <c r="AE120" s="958"/>
      <c r="AF120" s="959">
        <v>19467</v>
      </c>
      <c r="AG120" s="957"/>
      <c r="AH120" s="957"/>
      <c r="AI120" s="957"/>
      <c r="AJ120" s="958"/>
      <c r="AK120" s="959">
        <v>19481</v>
      </c>
      <c r="AL120" s="957"/>
      <c r="AM120" s="957"/>
      <c r="AN120" s="957"/>
      <c r="AO120" s="958"/>
      <c r="AP120" s="960">
        <v>0.1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8328206</v>
      </c>
      <c r="BR120" s="918"/>
      <c r="BS120" s="918"/>
      <c r="BT120" s="918"/>
      <c r="BU120" s="918"/>
      <c r="BV120" s="918">
        <v>8091265</v>
      </c>
      <c r="BW120" s="918"/>
      <c r="BX120" s="918"/>
      <c r="BY120" s="918"/>
      <c r="BZ120" s="918"/>
      <c r="CA120" s="918">
        <v>8551113</v>
      </c>
      <c r="CB120" s="918"/>
      <c r="CC120" s="918"/>
      <c r="CD120" s="918"/>
      <c r="CE120" s="918"/>
      <c r="CF120" s="912">
        <v>31.7</v>
      </c>
      <c r="CG120" s="913"/>
      <c r="CH120" s="913"/>
      <c r="CI120" s="913"/>
      <c r="CJ120" s="913"/>
      <c r="CK120" s="1011" t="s">
        <v>436</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18897771</v>
      </c>
      <c r="DH120" s="925"/>
      <c r="DI120" s="925"/>
      <c r="DJ120" s="925"/>
      <c r="DK120" s="925"/>
      <c r="DL120" s="925">
        <v>19338301</v>
      </c>
      <c r="DM120" s="925"/>
      <c r="DN120" s="925"/>
      <c r="DO120" s="925"/>
      <c r="DP120" s="925"/>
      <c r="DQ120" s="925">
        <v>19627843</v>
      </c>
      <c r="DR120" s="925"/>
      <c r="DS120" s="925"/>
      <c r="DT120" s="925"/>
      <c r="DU120" s="925"/>
      <c r="DV120" s="926">
        <v>72.8</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372</v>
      </c>
      <c r="AB121" s="957"/>
      <c r="AC121" s="957"/>
      <c r="AD121" s="957"/>
      <c r="AE121" s="958"/>
      <c r="AF121" s="959">
        <v>372</v>
      </c>
      <c r="AG121" s="957"/>
      <c r="AH121" s="957"/>
      <c r="AI121" s="957"/>
      <c r="AJ121" s="958"/>
      <c r="AK121" s="959">
        <v>372</v>
      </c>
      <c r="AL121" s="957"/>
      <c r="AM121" s="957"/>
      <c r="AN121" s="957"/>
      <c r="AO121" s="958"/>
      <c r="AP121" s="960">
        <v>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41882850</v>
      </c>
      <c r="BR121" s="984"/>
      <c r="BS121" s="984"/>
      <c r="BT121" s="984"/>
      <c r="BU121" s="984"/>
      <c r="BV121" s="984">
        <v>42952987</v>
      </c>
      <c r="BW121" s="984"/>
      <c r="BX121" s="984"/>
      <c r="BY121" s="984"/>
      <c r="BZ121" s="984"/>
      <c r="CA121" s="984">
        <v>45100799</v>
      </c>
      <c r="CB121" s="984"/>
      <c r="CC121" s="984"/>
      <c r="CD121" s="984"/>
      <c r="CE121" s="984"/>
      <c r="CF121" s="1022">
        <v>167.3</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5278663</v>
      </c>
      <c r="DH121" s="918"/>
      <c r="DI121" s="918"/>
      <c r="DJ121" s="918"/>
      <c r="DK121" s="918"/>
      <c r="DL121" s="918">
        <v>5198442</v>
      </c>
      <c r="DM121" s="918"/>
      <c r="DN121" s="918"/>
      <c r="DO121" s="918"/>
      <c r="DP121" s="918"/>
      <c r="DQ121" s="918">
        <v>5085585</v>
      </c>
      <c r="DR121" s="918"/>
      <c r="DS121" s="918"/>
      <c r="DT121" s="918"/>
      <c r="DU121" s="918"/>
      <c r="DV121" s="919">
        <v>18.899999999999999</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439</v>
      </c>
      <c r="BP122" s="992"/>
      <c r="BQ122" s="1032">
        <v>54811390</v>
      </c>
      <c r="BR122" s="1033"/>
      <c r="BS122" s="1033"/>
      <c r="BT122" s="1033"/>
      <c r="BU122" s="1033"/>
      <c r="BV122" s="1033">
        <v>57520177</v>
      </c>
      <c r="BW122" s="1033"/>
      <c r="BX122" s="1033"/>
      <c r="BY122" s="1033"/>
      <c r="BZ122" s="1033"/>
      <c r="CA122" s="1033">
        <v>60935396</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323177</v>
      </c>
      <c r="DH122" s="918"/>
      <c r="DI122" s="918"/>
      <c r="DJ122" s="918"/>
      <c r="DK122" s="918"/>
      <c r="DL122" s="918">
        <v>224127</v>
      </c>
      <c r="DM122" s="918"/>
      <c r="DN122" s="918"/>
      <c r="DO122" s="918"/>
      <c r="DP122" s="918"/>
      <c r="DQ122" s="918">
        <v>153422</v>
      </c>
      <c r="DR122" s="918"/>
      <c r="DS122" s="918"/>
      <c r="DT122" s="918"/>
      <c r="DU122" s="918"/>
      <c r="DV122" s="919">
        <v>0.6</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98.4</v>
      </c>
      <c r="BR123" s="1025"/>
      <c r="BS123" s="1025"/>
      <c r="BT123" s="1025"/>
      <c r="BU123" s="1025"/>
      <c r="BV123" s="1025">
        <v>87.9</v>
      </c>
      <c r="BW123" s="1025"/>
      <c r="BX123" s="1025"/>
      <c r="BY123" s="1025"/>
      <c r="BZ123" s="1025"/>
      <c r="CA123" s="1025">
        <v>67.3</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1593</v>
      </c>
      <c r="AB126" s="957"/>
      <c r="AC126" s="957"/>
      <c r="AD126" s="957"/>
      <c r="AE126" s="958"/>
      <c r="AF126" s="959">
        <v>411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312</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11.78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550896</v>
      </c>
      <c r="AB128" s="1088"/>
      <c r="AC128" s="1088"/>
      <c r="AD128" s="1088"/>
      <c r="AE128" s="1089"/>
      <c r="AF128" s="1090">
        <v>570652</v>
      </c>
      <c r="AG128" s="1088"/>
      <c r="AH128" s="1088"/>
      <c r="AI128" s="1088"/>
      <c r="AJ128" s="1089"/>
      <c r="AK128" s="1090">
        <v>572654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16.78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30234001</v>
      </c>
      <c r="AB129" s="957"/>
      <c r="AC129" s="957"/>
      <c r="AD129" s="957"/>
      <c r="AE129" s="958"/>
      <c r="AF129" s="959">
        <v>30219098</v>
      </c>
      <c r="AG129" s="957"/>
      <c r="AH129" s="957"/>
      <c r="AI129" s="957"/>
      <c r="AJ129" s="958"/>
      <c r="AK129" s="959">
        <v>30476469</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9.4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3404795</v>
      </c>
      <c r="AB130" s="957"/>
      <c r="AC130" s="957"/>
      <c r="AD130" s="957"/>
      <c r="AE130" s="958"/>
      <c r="AF130" s="959">
        <v>3451992</v>
      </c>
      <c r="AG130" s="957"/>
      <c r="AH130" s="957"/>
      <c r="AI130" s="957"/>
      <c r="AJ130" s="958"/>
      <c r="AK130" s="959">
        <v>3515446</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67.3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26829206</v>
      </c>
      <c r="AB131" s="996"/>
      <c r="AC131" s="996"/>
      <c r="AD131" s="996"/>
      <c r="AE131" s="997"/>
      <c r="AF131" s="998">
        <v>26767106</v>
      </c>
      <c r="AG131" s="996"/>
      <c r="AH131" s="996"/>
      <c r="AI131" s="996"/>
      <c r="AJ131" s="997"/>
      <c r="AK131" s="998">
        <v>26961023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10.20140887</v>
      </c>
      <c r="AB132" s="1102"/>
      <c r="AC132" s="1102"/>
      <c r="AD132" s="1102"/>
      <c r="AE132" s="1103"/>
      <c r="AF132" s="1104">
        <v>9.6592026050000008</v>
      </c>
      <c r="AG132" s="1102"/>
      <c r="AH132" s="1102"/>
      <c r="AI132" s="1102"/>
      <c r="AJ132" s="1103"/>
      <c r="AK132" s="1104">
        <v>8.6142094829999998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10.9</v>
      </c>
      <c r="AB133" s="1109"/>
      <c r="AC133" s="1109"/>
      <c r="AD133" s="1109"/>
      <c r="AE133" s="1110"/>
      <c r="AF133" s="1108">
        <v>10</v>
      </c>
      <c r="AG133" s="1109"/>
      <c r="AH133" s="1109"/>
      <c r="AI133" s="1109"/>
      <c r="AJ133" s="1110"/>
      <c r="AK133" s="1108">
        <v>9.4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7368178</v>
      </c>
      <c r="L9" s="264">
        <v>47488</v>
      </c>
      <c r="M9" s="265">
        <v>57294</v>
      </c>
      <c r="N9" s="266">
        <v>-17.100000000000001</v>
      </c>
    </row>
    <row r="10" spans="1:16">
      <c r="A10" s="248"/>
      <c r="B10" s="244"/>
      <c r="C10" s="244"/>
      <c r="D10" s="244"/>
      <c r="E10" s="244"/>
      <c r="F10" s="244"/>
      <c r="G10" s="1117" t="s">
        <v>472</v>
      </c>
      <c r="H10" s="1118"/>
      <c r="I10" s="1118"/>
      <c r="J10" s="1119"/>
      <c r="K10" s="267">
        <v>344457</v>
      </c>
      <c r="L10" s="268">
        <v>2220</v>
      </c>
      <c r="M10" s="269">
        <v>3408</v>
      </c>
      <c r="N10" s="270">
        <v>-34.9</v>
      </c>
    </row>
    <row r="11" spans="1:16" ht="13.5" customHeight="1">
      <c r="A11" s="248"/>
      <c r="B11" s="244"/>
      <c r="C11" s="244"/>
      <c r="D11" s="244"/>
      <c r="E11" s="244"/>
      <c r="F11" s="244"/>
      <c r="G11" s="1117" t="s">
        <v>473</v>
      </c>
      <c r="H11" s="1118"/>
      <c r="I11" s="1118"/>
      <c r="J11" s="1119"/>
      <c r="K11" s="267">
        <v>2075470</v>
      </c>
      <c r="L11" s="268">
        <v>13376</v>
      </c>
      <c r="M11" s="269">
        <v>2192</v>
      </c>
      <c r="N11" s="270">
        <v>510.2</v>
      </c>
    </row>
    <row r="12" spans="1:16" ht="13.5" customHeight="1">
      <c r="A12" s="248"/>
      <c r="B12" s="244"/>
      <c r="C12" s="244"/>
      <c r="D12" s="244"/>
      <c r="E12" s="244"/>
      <c r="F12" s="244"/>
      <c r="G12" s="1117" t="s">
        <v>474</v>
      </c>
      <c r="H12" s="1118"/>
      <c r="I12" s="1118"/>
      <c r="J12" s="1119"/>
      <c r="K12" s="267" t="s">
        <v>475</v>
      </c>
      <c r="L12" s="268" t="s">
        <v>475</v>
      </c>
      <c r="M12" s="269">
        <v>715</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420390</v>
      </c>
      <c r="L14" s="268">
        <v>2709</v>
      </c>
      <c r="M14" s="269">
        <v>2255</v>
      </c>
      <c r="N14" s="270">
        <v>20.100000000000001</v>
      </c>
    </row>
    <row r="15" spans="1:16" ht="13.5" customHeight="1">
      <c r="A15" s="248"/>
      <c r="B15" s="244"/>
      <c r="C15" s="244"/>
      <c r="D15" s="244"/>
      <c r="E15" s="244"/>
      <c r="F15" s="244"/>
      <c r="G15" s="1117" t="s">
        <v>478</v>
      </c>
      <c r="H15" s="1118"/>
      <c r="I15" s="1118"/>
      <c r="J15" s="1119"/>
      <c r="K15" s="267">
        <v>129614</v>
      </c>
      <c r="L15" s="268">
        <v>835</v>
      </c>
      <c r="M15" s="269">
        <v>1285</v>
      </c>
      <c r="N15" s="270">
        <v>-35</v>
      </c>
    </row>
    <row r="16" spans="1:16">
      <c r="A16" s="248"/>
      <c r="B16" s="244"/>
      <c r="C16" s="244"/>
      <c r="D16" s="244"/>
      <c r="E16" s="244"/>
      <c r="F16" s="244"/>
      <c r="G16" s="1120" t="s">
        <v>479</v>
      </c>
      <c r="H16" s="1121"/>
      <c r="I16" s="1121"/>
      <c r="J16" s="1122"/>
      <c r="K16" s="268">
        <v>-900307</v>
      </c>
      <c r="L16" s="268">
        <v>-5803</v>
      </c>
      <c r="M16" s="269">
        <v>-6247</v>
      </c>
      <c r="N16" s="270">
        <v>-7.1</v>
      </c>
    </row>
    <row r="17" spans="1:16">
      <c r="A17" s="248"/>
      <c r="B17" s="244"/>
      <c r="C17" s="244"/>
      <c r="D17" s="244"/>
      <c r="E17" s="244"/>
      <c r="F17" s="244"/>
      <c r="G17" s="1120" t="s">
        <v>168</v>
      </c>
      <c r="H17" s="1121"/>
      <c r="I17" s="1121"/>
      <c r="J17" s="1122"/>
      <c r="K17" s="268">
        <v>9437802</v>
      </c>
      <c r="L17" s="268">
        <v>60827</v>
      </c>
      <c r="M17" s="269">
        <v>60903</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5.31</v>
      </c>
      <c r="L21" s="281">
        <v>6.11</v>
      </c>
      <c r="M21" s="282">
        <v>-0.8</v>
      </c>
      <c r="N21" s="249"/>
      <c r="O21" s="283"/>
      <c r="P21" s="279"/>
    </row>
    <row r="22" spans="1:16" s="284" customFormat="1">
      <c r="A22" s="279"/>
      <c r="B22" s="249"/>
      <c r="C22" s="249"/>
      <c r="D22" s="249"/>
      <c r="E22" s="249"/>
      <c r="F22" s="249"/>
      <c r="G22" s="1112" t="s">
        <v>485</v>
      </c>
      <c r="H22" s="1113"/>
      <c r="I22" s="1113"/>
      <c r="J22" s="1114"/>
      <c r="K22" s="285">
        <v>97.2</v>
      </c>
      <c r="L22" s="286">
        <v>100</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4847596</v>
      </c>
      <c r="L32" s="294">
        <v>31243</v>
      </c>
      <c r="M32" s="295">
        <v>32245</v>
      </c>
      <c r="N32" s="296">
        <v>-3.1</v>
      </c>
    </row>
    <row r="33" spans="1:16" ht="13.5" customHeight="1">
      <c r="A33" s="248"/>
      <c r="B33" s="244"/>
      <c r="C33" s="244"/>
      <c r="D33" s="244"/>
      <c r="E33" s="244"/>
      <c r="F33" s="244"/>
      <c r="G33" s="1128" t="s">
        <v>490</v>
      </c>
      <c r="H33" s="1129"/>
      <c r="I33" s="1129"/>
      <c r="J33" s="1130"/>
      <c r="K33" s="294" t="s">
        <v>475</v>
      </c>
      <c r="L33" s="294" t="s">
        <v>475</v>
      </c>
      <c r="M33" s="295">
        <v>4</v>
      </c>
      <c r="N33" s="296" t="s">
        <v>475</v>
      </c>
    </row>
    <row r="34" spans="1:16" ht="27" customHeight="1">
      <c r="A34" s="248"/>
      <c r="B34" s="244"/>
      <c r="C34" s="244"/>
      <c r="D34" s="244"/>
      <c r="E34" s="244"/>
      <c r="F34" s="244"/>
      <c r="G34" s="1128" t="s">
        <v>491</v>
      </c>
      <c r="H34" s="1129"/>
      <c r="I34" s="1129"/>
      <c r="J34" s="1130"/>
      <c r="K34" s="294" t="s">
        <v>475</v>
      </c>
      <c r="L34" s="294" t="s">
        <v>475</v>
      </c>
      <c r="M34" s="295">
        <v>33</v>
      </c>
      <c r="N34" s="296" t="s">
        <v>475</v>
      </c>
    </row>
    <row r="35" spans="1:16" ht="27" customHeight="1">
      <c r="A35" s="248"/>
      <c r="B35" s="244"/>
      <c r="C35" s="244"/>
      <c r="D35" s="244"/>
      <c r="E35" s="244"/>
      <c r="F35" s="244"/>
      <c r="G35" s="1128" t="s">
        <v>492</v>
      </c>
      <c r="H35" s="1129"/>
      <c r="I35" s="1129"/>
      <c r="J35" s="1130"/>
      <c r="K35" s="294">
        <v>1259473</v>
      </c>
      <c r="L35" s="294">
        <v>8117</v>
      </c>
      <c r="M35" s="295">
        <v>8277</v>
      </c>
      <c r="N35" s="296">
        <v>-1.9</v>
      </c>
    </row>
    <row r="36" spans="1:16" ht="27" customHeight="1">
      <c r="A36" s="248"/>
      <c r="B36" s="244"/>
      <c r="C36" s="244"/>
      <c r="D36" s="244"/>
      <c r="E36" s="244"/>
      <c r="F36" s="244"/>
      <c r="G36" s="1128" t="s">
        <v>493</v>
      </c>
      <c r="H36" s="1129"/>
      <c r="I36" s="1129"/>
      <c r="J36" s="1130"/>
      <c r="K36" s="294">
        <v>283657</v>
      </c>
      <c r="L36" s="294">
        <v>1828</v>
      </c>
      <c r="M36" s="295">
        <v>932</v>
      </c>
      <c r="N36" s="296">
        <v>96.1</v>
      </c>
    </row>
    <row r="37" spans="1:16" ht="13.5" customHeight="1">
      <c r="A37" s="248"/>
      <c r="B37" s="244"/>
      <c r="C37" s="244"/>
      <c r="D37" s="244"/>
      <c r="E37" s="244"/>
      <c r="F37" s="244"/>
      <c r="G37" s="1128" t="s">
        <v>494</v>
      </c>
      <c r="H37" s="1129"/>
      <c r="I37" s="1129"/>
      <c r="J37" s="1130"/>
      <c r="K37" s="294">
        <v>19853</v>
      </c>
      <c r="L37" s="294">
        <v>128</v>
      </c>
      <c r="M37" s="295">
        <v>1529</v>
      </c>
      <c r="N37" s="296">
        <v>-91.6</v>
      </c>
    </row>
    <row r="38" spans="1:16" ht="27" customHeight="1">
      <c r="A38" s="248"/>
      <c r="B38" s="244"/>
      <c r="C38" s="244"/>
      <c r="D38" s="244"/>
      <c r="E38" s="244"/>
      <c r="F38" s="244"/>
      <c r="G38" s="1131" t="s">
        <v>495</v>
      </c>
      <c r="H38" s="1132"/>
      <c r="I38" s="1132"/>
      <c r="J38" s="1133"/>
      <c r="K38" s="297" t="s">
        <v>475</v>
      </c>
      <c r="L38" s="297" t="s">
        <v>475</v>
      </c>
      <c r="M38" s="298">
        <v>3</v>
      </c>
      <c r="N38" s="299" t="s">
        <v>475</v>
      </c>
      <c r="O38" s="293"/>
    </row>
    <row r="39" spans="1:16">
      <c r="A39" s="248"/>
      <c r="B39" s="244"/>
      <c r="C39" s="244"/>
      <c r="D39" s="244"/>
      <c r="E39" s="244"/>
      <c r="F39" s="244"/>
      <c r="G39" s="1131" t="s">
        <v>496</v>
      </c>
      <c r="H39" s="1132"/>
      <c r="I39" s="1132"/>
      <c r="J39" s="1133"/>
      <c r="K39" s="300">
        <v>-572654</v>
      </c>
      <c r="L39" s="300">
        <v>-3691</v>
      </c>
      <c r="M39" s="301">
        <v>-7647</v>
      </c>
      <c r="N39" s="302">
        <v>-51.7</v>
      </c>
      <c r="O39" s="293"/>
    </row>
    <row r="40" spans="1:16" ht="27" customHeight="1">
      <c r="A40" s="248"/>
      <c r="B40" s="244"/>
      <c r="C40" s="244"/>
      <c r="D40" s="244"/>
      <c r="E40" s="244"/>
      <c r="F40" s="244"/>
      <c r="G40" s="1128" t="s">
        <v>497</v>
      </c>
      <c r="H40" s="1129"/>
      <c r="I40" s="1129"/>
      <c r="J40" s="1130"/>
      <c r="K40" s="300">
        <v>-3515446</v>
      </c>
      <c r="L40" s="300">
        <v>-22657</v>
      </c>
      <c r="M40" s="301">
        <v>-26081</v>
      </c>
      <c r="N40" s="302">
        <v>-13.1</v>
      </c>
      <c r="O40" s="293"/>
    </row>
    <row r="41" spans="1:16">
      <c r="A41" s="248"/>
      <c r="B41" s="244"/>
      <c r="C41" s="244"/>
      <c r="D41" s="244"/>
      <c r="E41" s="244"/>
      <c r="F41" s="244"/>
      <c r="G41" s="1134" t="s">
        <v>278</v>
      </c>
      <c r="H41" s="1135"/>
      <c r="I41" s="1135"/>
      <c r="J41" s="1136"/>
      <c r="K41" s="294">
        <v>2322479</v>
      </c>
      <c r="L41" s="300">
        <v>14968</v>
      </c>
      <c r="M41" s="301">
        <v>9295</v>
      </c>
      <c r="N41" s="302">
        <v>61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5242240</v>
      </c>
      <c r="J51" s="320">
        <v>33898</v>
      </c>
      <c r="K51" s="321">
        <v>-20.8</v>
      </c>
      <c r="L51" s="322">
        <v>51540</v>
      </c>
      <c r="M51" s="323">
        <v>56.8</v>
      </c>
      <c r="N51" s="324">
        <v>-77.599999999999994</v>
      </c>
    </row>
    <row r="52" spans="1:14">
      <c r="A52" s="248"/>
      <c r="B52" s="244"/>
      <c r="C52" s="244"/>
      <c r="D52" s="244"/>
      <c r="E52" s="244"/>
      <c r="F52" s="244"/>
      <c r="G52" s="325"/>
      <c r="H52" s="326" t="s">
        <v>508</v>
      </c>
      <c r="I52" s="327">
        <v>4693922</v>
      </c>
      <c r="J52" s="328">
        <v>30352</v>
      </c>
      <c r="K52" s="329">
        <v>-24.6</v>
      </c>
      <c r="L52" s="330">
        <v>32621</v>
      </c>
      <c r="M52" s="331">
        <v>47</v>
      </c>
      <c r="N52" s="332">
        <v>-71.599999999999994</v>
      </c>
    </row>
    <row r="53" spans="1:14">
      <c r="A53" s="248"/>
      <c r="B53" s="244"/>
      <c r="C53" s="244"/>
      <c r="D53" s="244"/>
      <c r="E53" s="244"/>
      <c r="F53" s="244"/>
      <c r="G53" s="310" t="s">
        <v>509</v>
      </c>
      <c r="H53" s="311"/>
      <c r="I53" s="319">
        <v>4436201</v>
      </c>
      <c r="J53" s="320">
        <v>28729</v>
      </c>
      <c r="K53" s="321">
        <v>-15.2</v>
      </c>
      <c r="L53" s="322">
        <v>50804</v>
      </c>
      <c r="M53" s="323">
        <v>-1.4</v>
      </c>
      <c r="N53" s="324">
        <v>-13.8</v>
      </c>
    </row>
    <row r="54" spans="1:14">
      <c r="A54" s="248"/>
      <c r="B54" s="244"/>
      <c r="C54" s="244"/>
      <c r="D54" s="244"/>
      <c r="E54" s="244"/>
      <c r="F54" s="244"/>
      <c r="G54" s="325"/>
      <c r="H54" s="326" t="s">
        <v>508</v>
      </c>
      <c r="I54" s="327">
        <v>3693353</v>
      </c>
      <c r="J54" s="328">
        <v>23919</v>
      </c>
      <c r="K54" s="329">
        <v>-21.2</v>
      </c>
      <c r="L54" s="330">
        <v>30480</v>
      </c>
      <c r="M54" s="331">
        <v>-6.6</v>
      </c>
      <c r="N54" s="332">
        <v>-14.6</v>
      </c>
    </row>
    <row r="55" spans="1:14">
      <c r="A55" s="248"/>
      <c r="B55" s="244"/>
      <c r="C55" s="244"/>
      <c r="D55" s="244"/>
      <c r="E55" s="244"/>
      <c r="F55" s="244"/>
      <c r="G55" s="310" t="s">
        <v>510</v>
      </c>
      <c r="H55" s="311"/>
      <c r="I55" s="319">
        <v>2973053</v>
      </c>
      <c r="J55" s="320">
        <v>19326</v>
      </c>
      <c r="K55" s="321">
        <v>-32.700000000000003</v>
      </c>
      <c r="L55" s="322">
        <v>38606</v>
      </c>
      <c r="M55" s="323">
        <v>-24</v>
      </c>
      <c r="N55" s="324">
        <v>-8.6999999999999993</v>
      </c>
    </row>
    <row r="56" spans="1:14">
      <c r="A56" s="248"/>
      <c r="B56" s="244"/>
      <c r="C56" s="244"/>
      <c r="D56" s="244"/>
      <c r="E56" s="244"/>
      <c r="F56" s="244"/>
      <c r="G56" s="325"/>
      <c r="H56" s="326" t="s">
        <v>508</v>
      </c>
      <c r="I56" s="327">
        <v>2073400</v>
      </c>
      <c r="J56" s="328">
        <v>13478</v>
      </c>
      <c r="K56" s="329">
        <v>-43.7</v>
      </c>
      <c r="L56" s="330">
        <v>22435</v>
      </c>
      <c r="M56" s="331">
        <v>-26.4</v>
      </c>
      <c r="N56" s="332">
        <v>-17.3</v>
      </c>
    </row>
    <row r="57" spans="1:14">
      <c r="A57" s="248"/>
      <c r="B57" s="244"/>
      <c r="C57" s="244"/>
      <c r="D57" s="244"/>
      <c r="E57" s="244"/>
      <c r="F57" s="244"/>
      <c r="G57" s="310" t="s">
        <v>511</v>
      </c>
      <c r="H57" s="311"/>
      <c r="I57" s="319">
        <v>3265486</v>
      </c>
      <c r="J57" s="320">
        <v>20999</v>
      </c>
      <c r="K57" s="321">
        <v>8.6999999999999993</v>
      </c>
      <c r="L57" s="322">
        <v>39425</v>
      </c>
      <c r="M57" s="323">
        <v>2.1</v>
      </c>
      <c r="N57" s="324">
        <v>6.6</v>
      </c>
    </row>
    <row r="58" spans="1:14">
      <c r="A58" s="248"/>
      <c r="B58" s="244"/>
      <c r="C58" s="244"/>
      <c r="D58" s="244"/>
      <c r="E58" s="244"/>
      <c r="F58" s="244"/>
      <c r="G58" s="325"/>
      <c r="H58" s="326" t="s">
        <v>508</v>
      </c>
      <c r="I58" s="327">
        <v>2064465</v>
      </c>
      <c r="J58" s="328">
        <v>13276</v>
      </c>
      <c r="K58" s="329">
        <v>-1.5</v>
      </c>
      <c r="L58" s="330">
        <v>22414</v>
      </c>
      <c r="M58" s="331">
        <v>-0.1</v>
      </c>
      <c r="N58" s="332">
        <v>-1.4</v>
      </c>
    </row>
    <row r="59" spans="1:14">
      <c r="A59" s="248"/>
      <c r="B59" s="244"/>
      <c r="C59" s="244"/>
      <c r="D59" s="244"/>
      <c r="E59" s="244"/>
      <c r="F59" s="244"/>
      <c r="G59" s="310" t="s">
        <v>512</v>
      </c>
      <c r="H59" s="311"/>
      <c r="I59" s="319">
        <v>4364841</v>
      </c>
      <c r="J59" s="320">
        <v>28132</v>
      </c>
      <c r="K59" s="321">
        <v>34</v>
      </c>
      <c r="L59" s="322">
        <v>43141</v>
      </c>
      <c r="M59" s="323">
        <v>9.4</v>
      </c>
      <c r="N59" s="324">
        <v>24.6</v>
      </c>
    </row>
    <row r="60" spans="1:14">
      <c r="A60" s="248"/>
      <c r="B60" s="244"/>
      <c r="C60" s="244"/>
      <c r="D60" s="244"/>
      <c r="E60" s="244"/>
      <c r="F60" s="244"/>
      <c r="G60" s="325"/>
      <c r="H60" s="326" t="s">
        <v>508</v>
      </c>
      <c r="I60" s="333">
        <v>2983456</v>
      </c>
      <c r="J60" s="328">
        <v>19229</v>
      </c>
      <c r="K60" s="329">
        <v>44.8</v>
      </c>
      <c r="L60" s="330">
        <v>21887</v>
      </c>
      <c r="M60" s="331">
        <v>-2.4</v>
      </c>
      <c r="N60" s="332">
        <v>47.2</v>
      </c>
    </row>
    <row r="61" spans="1:14">
      <c r="A61" s="248"/>
      <c r="B61" s="244"/>
      <c r="C61" s="244"/>
      <c r="D61" s="244"/>
      <c r="E61" s="244"/>
      <c r="F61" s="244"/>
      <c r="G61" s="310" t="s">
        <v>513</v>
      </c>
      <c r="H61" s="334"/>
      <c r="I61" s="335">
        <v>4056364</v>
      </c>
      <c r="J61" s="336">
        <v>26217</v>
      </c>
      <c r="K61" s="337">
        <v>-5.2</v>
      </c>
      <c r="L61" s="338">
        <v>44703</v>
      </c>
      <c r="M61" s="339">
        <v>8.6</v>
      </c>
      <c r="N61" s="324">
        <v>-13.8</v>
      </c>
    </row>
    <row r="62" spans="1:14">
      <c r="A62" s="248"/>
      <c r="B62" s="244"/>
      <c r="C62" s="244"/>
      <c r="D62" s="244"/>
      <c r="E62" s="244"/>
      <c r="F62" s="244"/>
      <c r="G62" s="325"/>
      <c r="H62" s="326" t="s">
        <v>508</v>
      </c>
      <c r="I62" s="327">
        <v>3101719</v>
      </c>
      <c r="J62" s="328">
        <v>20051</v>
      </c>
      <c r="K62" s="329">
        <v>-9.1999999999999993</v>
      </c>
      <c r="L62" s="330">
        <v>25967</v>
      </c>
      <c r="M62" s="331">
        <v>2.2999999999999998</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6.64</v>
      </c>
      <c r="G47" s="12">
        <v>9.7200000000000006</v>
      </c>
      <c r="H47" s="12">
        <v>11.72</v>
      </c>
      <c r="I47" s="12">
        <v>15.02</v>
      </c>
      <c r="J47" s="13">
        <v>17.649999999999999</v>
      </c>
    </row>
    <row r="48" spans="2:10" ht="57.75" customHeight="1">
      <c r="B48" s="14"/>
      <c r="C48" s="1139" t="s">
        <v>4</v>
      </c>
      <c r="D48" s="1139"/>
      <c r="E48" s="1140"/>
      <c r="F48" s="15">
        <v>6.58</v>
      </c>
      <c r="G48" s="16">
        <v>5.78</v>
      </c>
      <c r="H48" s="16">
        <v>6.81</v>
      </c>
      <c r="I48" s="16">
        <v>5.99</v>
      </c>
      <c r="J48" s="17">
        <v>5.54</v>
      </c>
    </row>
    <row r="49" spans="2:10" ht="57.75" customHeight="1" thickBot="1">
      <c r="B49" s="18"/>
      <c r="C49" s="1141" t="s">
        <v>5</v>
      </c>
      <c r="D49" s="1141"/>
      <c r="E49" s="1142"/>
      <c r="F49" s="19">
        <v>4.42</v>
      </c>
      <c r="G49" s="20">
        <v>1.39</v>
      </c>
      <c r="H49" s="20">
        <v>1.64</v>
      </c>
      <c r="I49" s="20" t="s">
        <v>520</v>
      </c>
      <c r="J49" s="21">
        <v>0.72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9.56</v>
      </c>
      <c r="G34" s="33">
        <v>10.5</v>
      </c>
      <c r="H34" s="33">
        <v>12.05</v>
      </c>
      <c r="I34" s="33">
        <v>13.62</v>
      </c>
      <c r="J34" s="34">
        <v>15.36</v>
      </c>
      <c r="K34" s="22"/>
      <c r="L34" s="22"/>
      <c r="M34" s="22"/>
      <c r="N34" s="22"/>
      <c r="O34" s="22"/>
      <c r="P34" s="22"/>
    </row>
    <row r="35" spans="1:16" ht="39" customHeight="1">
      <c r="A35" s="22"/>
      <c r="B35" s="35"/>
      <c r="C35" s="1143" t="s">
        <v>522</v>
      </c>
      <c r="D35" s="1144"/>
      <c r="E35" s="1145"/>
      <c r="F35" s="36">
        <v>5.75</v>
      </c>
      <c r="G35" s="37">
        <v>5.53</v>
      </c>
      <c r="H35" s="37">
        <v>6.77</v>
      </c>
      <c r="I35" s="37">
        <v>5.96</v>
      </c>
      <c r="J35" s="38">
        <v>5.41</v>
      </c>
      <c r="K35" s="22"/>
      <c r="L35" s="22"/>
      <c r="M35" s="22"/>
      <c r="N35" s="22"/>
      <c r="O35" s="22"/>
      <c r="P35" s="22"/>
    </row>
    <row r="36" spans="1:16" ht="39" customHeight="1">
      <c r="A36" s="22"/>
      <c r="B36" s="35"/>
      <c r="C36" s="1143" t="s">
        <v>523</v>
      </c>
      <c r="D36" s="1144"/>
      <c r="E36" s="1145"/>
      <c r="F36" s="36">
        <v>2.1</v>
      </c>
      <c r="G36" s="37">
        <v>3.1</v>
      </c>
      <c r="H36" s="37">
        <v>3.56</v>
      </c>
      <c r="I36" s="37">
        <v>3.56</v>
      </c>
      <c r="J36" s="38">
        <v>4.3099999999999996</v>
      </c>
      <c r="K36" s="22"/>
      <c r="L36" s="22"/>
      <c r="M36" s="22"/>
      <c r="N36" s="22"/>
      <c r="O36" s="22"/>
      <c r="P36" s="22"/>
    </row>
    <row r="37" spans="1:16" ht="39" customHeight="1">
      <c r="A37" s="22"/>
      <c r="B37" s="35"/>
      <c r="C37" s="1143" t="s">
        <v>524</v>
      </c>
      <c r="D37" s="1144"/>
      <c r="E37" s="1145"/>
      <c r="F37" s="36">
        <v>0.44</v>
      </c>
      <c r="G37" s="37">
        <v>0.45</v>
      </c>
      <c r="H37" s="37">
        <v>0.5</v>
      </c>
      <c r="I37" s="37">
        <v>0.64</v>
      </c>
      <c r="J37" s="38">
        <v>0.36</v>
      </c>
      <c r="K37" s="22"/>
      <c r="L37" s="22"/>
      <c r="M37" s="22"/>
      <c r="N37" s="22"/>
      <c r="O37" s="22"/>
      <c r="P37" s="22"/>
    </row>
    <row r="38" spans="1:16" ht="39" customHeight="1">
      <c r="A38" s="22"/>
      <c r="B38" s="35"/>
      <c r="C38" s="1143" t="s">
        <v>525</v>
      </c>
      <c r="D38" s="1144"/>
      <c r="E38" s="1145"/>
      <c r="F38" s="36">
        <v>0.2</v>
      </c>
      <c r="G38" s="37">
        <v>0.35</v>
      </c>
      <c r="H38" s="37">
        <v>0.43</v>
      </c>
      <c r="I38" s="37">
        <v>0.48</v>
      </c>
      <c r="J38" s="38">
        <v>0.34</v>
      </c>
      <c r="K38" s="22"/>
      <c r="L38" s="22"/>
      <c r="M38" s="22"/>
      <c r="N38" s="22"/>
      <c r="O38" s="22"/>
      <c r="P38" s="22"/>
    </row>
    <row r="39" spans="1:16" ht="39" customHeight="1">
      <c r="A39" s="22"/>
      <c r="B39" s="35"/>
      <c r="C39" s="1143" t="s">
        <v>526</v>
      </c>
      <c r="D39" s="1144"/>
      <c r="E39" s="1145"/>
      <c r="F39" s="36">
        <v>0.08</v>
      </c>
      <c r="G39" s="37">
        <v>0.08</v>
      </c>
      <c r="H39" s="37">
        <v>0.06</v>
      </c>
      <c r="I39" s="37">
        <v>7.0000000000000007E-2</v>
      </c>
      <c r="J39" s="38">
        <v>0.09</v>
      </c>
      <c r="K39" s="22"/>
      <c r="L39" s="22"/>
      <c r="M39" s="22"/>
      <c r="N39" s="22"/>
      <c r="O39" s="22"/>
      <c r="P39" s="22"/>
    </row>
    <row r="40" spans="1:16" ht="39" customHeight="1">
      <c r="A40" s="22"/>
      <c r="B40" s="35"/>
      <c r="C40" s="1143" t="s">
        <v>527</v>
      </c>
      <c r="D40" s="1144"/>
      <c r="E40" s="1145"/>
      <c r="F40" s="36">
        <v>0.05</v>
      </c>
      <c r="G40" s="37">
        <v>0.02</v>
      </c>
      <c r="H40" s="37">
        <v>0.03</v>
      </c>
      <c r="I40" s="37">
        <v>7.0000000000000007E-2</v>
      </c>
      <c r="J40" s="38">
        <v>0.02</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0.03</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4977</v>
      </c>
      <c r="L45" s="60">
        <v>4722</v>
      </c>
      <c r="M45" s="60">
        <v>4912</v>
      </c>
      <c r="N45" s="60">
        <v>4896</v>
      </c>
      <c r="O45" s="61">
        <v>4848</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1882</v>
      </c>
      <c r="L48" s="64">
        <v>1607</v>
      </c>
      <c r="M48" s="64">
        <v>1435</v>
      </c>
      <c r="N48" s="64">
        <v>1395</v>
      </c>
      <c r="O48" s="65">
        <v>1259</v>
      </c>
      <c r="P48" s="48"/>
      <c r="Q48" s="48"/>
      <c r="R48" s="48"/>
      <c r="S48" s="48"/>
      <c r="T48" s="48"/>
      <c r="U48" s="48"/>
    </row>
    <row r="49" spans="1:21" ht="30.75" customHeight="1">
      <c r="A49" s="48"/>
      <c r="B49" s="1161"/>
      <c r="C49" s="1162"/>
      <c r="D49" s="62"/>
      <c r="E49" s="1153" t="s">
        <v>15</v>
      </c>
      <c r="F49" s="1153"/>
      <c r="G49" s="1153"/>
      <c r="H49" s="1153"/>
      <c r="I49" s="1153"/>
      <c r="J49" s="1154"/>
      <c r="K49" s="63">
        <v>587</v>
      </c>
      <c r="L49" s="64">
        <v>403</v>
      </c>
      <c r="M49" s="64">
        <v>324</v>
      </c>
      <c r="N49" s="64">
        <v>297</v>
      </c>
      <c r="O49" s="65">
        <v>284</v>
      </c>
      <c r="P49" s="48"/>
      <c r="Q49" s="48"/>
      <c r="R49" s="48"/>
      <c r="S49" s="48"/>
      <c r="T49" s="48"/>
      <c r="U49" s="48"/>
    </row>
    <row r="50" spans="1:21" ht="30.75" customHeight="1">
      <c r="A50" s="48"/>
      <c r="B50" s="1161"/>
      <c r="C50" s="1162"/>
      <c r="D50" s="62"/>
      <c r="E50" s="1153" t="s">
        <v>16</v>
      </c>
      <c r="F50" s="1153"/>
      <c r="G50" s="1153"/>
      <c r="H50" s="1153"/>
      <c r="I50" s="1153"/>
      <c r="J50" s="1154"/>
      <c r="K50" s="63">
        <v>46</v>
      </c>
      <c r="L50" s="64">
        <v>22</v>
      </c>
      <c r="M50" s="64">
        <v>22</v>
      </c>
      <c r="N50" s="64">
        <v>20</v>
      </c>
      <c r="O50" s="65">
        <v>20</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4369</v>
      </c>
      <c r="L52" s="64">
        <v>4055</v>
      </c>
      <c r="M52" s="64">
        <v>3956</v>
      </c>
      <c r="N52" s="64">
        <v>4022</v>
      </c>
      <c r="O52" s="65">
        <v>4088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3123</v>
      </c>
      <c r="L53" s="69">
        <v>2699</v>
      </c>
      <c r="M53" s="69">
        <v>2737</v>
      </c>
      <c r="N53" s="69">
        <v>2586</v>
      </c>
      <c r="O53" s="70">
        <v>2323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2015-04-21T01:13:40Z</cp:lastPrinted>
  <dcterms:created xsi:type="dcterms:W3CDTF">2015-02-17T06:24:15Z</dcterms:created>
  <dcterms:modified xsi:type="dcterms:W3CDTF">2015-04-21T01:13:49Z</dcterms:modified>
</cp:coreProperties>
</file>