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20730" windowHeight="5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B102" i="11" l="1"/>
  <c r="CW102" i="11"/>
  <c r="CR102" i="11"/>
  <c r="AU88" i="11"/>
  <c r="AP88" i="11"/>
  <c r="AF88" i="1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U34" i="9"/>
  <c r="C34" i="9"/>
  <c r="BW35" i="9" l="1"/>
  <c r="BW36" i="9" s="1"/>
  <c r="BW37" i="9" s="1"/>
  <c r="BW38" i="9" s="1"/>
  <c r="BW39" i="9" s="1"/>
  <c r="BW40" i="9" s="1"/>
  <c r="CO34" i="9" s="1"/>
  <c r="CO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<sst xmlns="http://schemas.openxmlformats.org/spreadsheetml/2006/main" count="990" uniqueCount="541">
  <si>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</si>
  <si>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</si>
  <si>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</si>
  <si>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</si>
  <si>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</si>
  <si>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</si>
  <si>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</si>
  <si>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</si>
  <si>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</si>
  <si>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</si>
  <si>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</si>
  <si>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</si>
  <si>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</si>
  <si>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</si>
  <si>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</si>
  <si>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</si>
  <si>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</si>
  <si>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</si>
  <si>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</si>
  <si>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</si>
  <si>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</si>
  <si>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</si>
  <si>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</si>
  <si>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</si>
  <si>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</si>
  <si>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</si>
  <si>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</si>
  <si>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</si>
  <si>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</si>
  <si>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</si>
  <si>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</si>
  <si>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</si>
  <si>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</si>
  <si>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</si>
  <si>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</si>
  <si>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</si>
  <si>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</si>
  <si>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</si>
  <si>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</si>
  <si>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</si>
  <si>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</si>
  <si>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</si>
  <si>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</si>
  <si>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</si>
  <si>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</si>
  <si>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</si>
  <si>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</si>
  <si>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</si>
  <si>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</si>
  <si>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</si>
  <si>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</si>
  <si>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</si>
  <si>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</si>
  <si>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</si>
  <si>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</si>
  <si>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</si>
  <si>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</si>
  <si>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</si>
  <si>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</si>
  <si>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</si>
  <si>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</si>
  <si>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</si>
  <si>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</si>
  <si>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</si>
  <si>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</si>
  <si>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</si>
  <si>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</si>
  <si>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</si>
  <si>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</si>
  <si>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</si>
  <si>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</si>
  <si>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</si>
  <si>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</si>
  <si>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</si>
  <si>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</si>
  <si>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</si>
  <si>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</si>
  <si>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</si>
  <si>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</si>
  <si>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</si>
  <si>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</si>
  <si>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</si>
  <si>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</si>
  <si>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</si>
  <si>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</si>
  <si>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</si>
  <si>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</si>
  <si>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</si>
  <si>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</si>
  <si>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</si>
  <si>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</si>
  <si>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</si>
  <si>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</si>
  <si>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</si>
  <si>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</si>
  <si>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</si>
  <si>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</si>
  <si>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</si>
  <si>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</si>
  <si>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</si>
  <si>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</si>
  <si>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</si>
  <si>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</si>
  <si>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</si>
  <si>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</si>
  <si>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</si>
  <si>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</si>
  <si>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</si>
  <si>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</si>
  <si>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</si>
  <si>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</si>
  <si>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</si>
  <si>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</si>
  <si>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</si>
  <si>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</si>
  <si>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</si>
  <si>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</si>
  <si>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</si>
  <si>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</si>
  <si>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</si>
  <si>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</si>
  <si>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</si>
  <si>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</si>
  <si>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</si>
  <si>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</si>
  <si>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</si>
  <si>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</si>
  <si>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</si>
  <si>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</si>
  <si>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</si>
  <si>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</si>
  <si>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</si>
  <si>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</si>
  <si>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</si>
  <si>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</si>
  <si>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</si>
  <si>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</si>
  <si>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</si>
  <si>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</si>
  <si>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</si>
  <si>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</si>
  <si>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</si>
  <si>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</si>
  <si>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</si>
  <si>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</si>
  <si>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</si>
  <si>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</si>
  <si>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</si>
  <si>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</si>
  <si>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</si>
  <si>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</si>
  <si>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</si>
  <si>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</si>
  <si>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</si>
  <si>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</si>
  <si>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</si>
  <si>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</si>
  <si>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</si>
  <si>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</si>
  <si>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</si>
  <si>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</si>
  <si>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</si>
  <si>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</si>
  <si>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</si>
  <si>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</si>
  <si>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</si>
  <si>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</si>
  <si>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</si>
  <si>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</si>
  <si>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</si>
  <si>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</si>
  <si>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</si>
  <si>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</si>
  <si>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</si>
  <si>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</si>
  <si>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</si>
  <si>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</si>
  <si>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</si>
  <si>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</si>
  <si>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</si>
  <si>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</si>
  <si>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</si>
  <si>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</si>
  <si>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</si>
  <si>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</si>
  <si>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</si>
  <si>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</si>
  <si>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</si>
  <si>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</si>
  <si>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</si>
  <si>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</si>
  <si>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</si>
  <si>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</si>
  <si>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</si>
  <si>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</si>
  <si>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</si>
  <si>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</si>
  <si>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</si>
  <si>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</si>
  <si>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</si>
  <si>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</si>
  <si>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</si>
  <si>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</si>
  <si>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</si>
  <si>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</si>
  <si>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</si>
  <si>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</si>
  <si>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</si>
  <si>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</si>
  <si>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</si>
  <si>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</si>
  <si>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</si>
  <si>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</si>
  <si>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</si>
  <si>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</si>
  <si>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</si>
  <si>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</si>
  <si>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</si>
  <si>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</si>
  <si>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</si>
  <si>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</si>
  <si>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</si>
  <si>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</si>
  <si>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</si>
  <si>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</si>
  <si>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</si>
  <si>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</si>
  <si>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</si>
  <si>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</si>
  <si>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</si>
  <si>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</si>
  <si>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</si>
  <si>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</si>
  <si>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</si>
  <si>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</si>
  <si>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</si>
  <si>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</si>
  <si>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</si>
  <si>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</si>
  <si>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</si>
  <si>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</si>
  <si>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</si>
  <si>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</si>
  <si>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</si>
  <si>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</si>
  <si>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</si>
  <si>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</si>
  <si>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</si>
  <si>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</si>
  <si>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</si>
  <si>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</si>
  <si>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</si>
  <si>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</si>
  <si>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</si>
  <si>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</si>
  <si>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</si>
  <si>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</si>
  <si>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</si>
  <si>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</si>
  <si>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</si>
  <si>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</si>
  <si>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</si>
  <si>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</si>
  <si>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</si>
  <si>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</si>
  <si>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</si>
  <si>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</si>
  <si>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</si>
  <si>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</si>
  <si>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</si>
  <si>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</si>
  <si>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</si>
  <si>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</si>
  <si>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</si>
  <si>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</si>
  <si>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</si>
  <si>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</si>
  <si>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</si>
  <si>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</si>
  <si>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</si>
  <si>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</si>
  <si>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</si>
  <si>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</si>
  <si>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</si>
  <si>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</si>
  <si>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</si>
  <si>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</si>
  <si>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</si>
  <si>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</si>
  <si>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</si>
  <si>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</si>
  <si>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</si>
  <si>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</si>
  <si>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</si>
  <si>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</si>
  <si>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</si>
  <si>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</si>
  <si>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</si>
  <si>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</si>
  <si>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</si>
  <si>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</si>
  <si>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</si>
  <si>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</si>
  <si>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</si>
  <si>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</si>
  <si>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</si>
  <si>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</si>
  <si>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</si>
  <si>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</si>
  <si>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</si>
  <si>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</si>
  <si>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</si>
  <si>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</si>
  <si>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</si>
  <si>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</si>
  <si>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</si>
  <si>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</si>
  <si>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</si>
  <si>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</si>
  <si>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</si>
  <si>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</si>
  <si>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</si>
  <si>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</si>
  <si>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</si>
  <si>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</si>
  <si>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</si>
  <si>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</si>
  <si>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</si>
  <si>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</si>
  <si>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</si>
  <si>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</si>
  <si>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</si>
  <si>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</si>
  <si>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</si>
  <si>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</si>
  <si>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</si>
  <si>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</si>
  <si>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</si>
  <si>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</si>
  <si>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</si>
  <si>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</si>
  <si>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</si>
  <si>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</si>
  <si>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</si>
  <si>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</si>
  <si>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</si>
  <si>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</si>
  <si>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</si>
  <si>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</si>
  <si>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</si>
  <si>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</si>
  <si>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</si>
  <si>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</si>
  <si>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</si>
  <si>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</si>
  <si>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</si>
  <si>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</si>
  <si>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</si>
  <si>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</si>
  <si>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</si>
  <si>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</si>
  <si>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</si>
  <si>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</si>
  <si>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</si>
  <si>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神保原駅南土地区画整理事業特別会計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</si>
  <si>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</si>
  <si>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</si>
  <si>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</si>
  <si>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</si>
  <si>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</si>
  <si>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</si>
  <si>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</si>
  <si>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</si>
  <si>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</si>
  <si>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</si>
  <si>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</si>
  <si>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</si>
  <si>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</si>
  <si>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</si>
  <si>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</si>
  <si>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</si>
  <si>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</si>
  <si>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</si>
  <si>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</si>
  <si>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</si>
  <si>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</si>
  <si>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</si>
  <si>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</si>
  <si>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</si>
  <si>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</si>
  <si>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</si>
  <si>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</si>
  <si>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</si>
  <si>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</si>
  <si>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</si>
  <si>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</si>
  <si>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</si>
  <si>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</si>
  <si>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</si>
  <si>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</si>
  <si>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</si>
  <si>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</si>
  <si>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</si>
  <si>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</si>
  <si>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</si>
  <si>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</si>
  <si>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</si>
  <si>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</si>
  <si>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</si>
  <si>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</si>
  <si>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</si>
  <si>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</si>
  <si>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</si>
  <si>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</si>
  <si>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</si>
  <si>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</si>
  <si>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</si>
  <si>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</si>
  <si>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</si>
  <si>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</si>
  <si>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</si>
  <si>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</si>
  <si>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</si>
  <si>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</si>
  <si>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</si>
  <si>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</si>
  <si>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</si>
  <si>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</si>
  <si>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</si>
  <si>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</si>
  <si>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</si>
  <si>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</si>
  <si>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</si>
  <si>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</si>
  <si>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</si>
  <si>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</si>
  <si>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</si>
  <si>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</si>
  <si>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</si>
  <si>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</si>
  <si>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</si>
  <si>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</si>
  <si>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</si>
  <si>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</si>
  <si>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</si>
  <si>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</si>
  <si>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</si>
  <si>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</si>
  <si>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</si>
  <si>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</si>
  <si>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</si>
  <si>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</si>
  <si>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</si>
  <si>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</si>
  <si>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</si>
  <si>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</si>
  <si>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</si>
  <si>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</si>
  <si>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</si>
  <si>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</si>
  <si>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</si>
  <si>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</si>
  <si>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</si>
  <si>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</si>
  <si>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</si>
  <si>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</si>
  <si>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</si>
  <si>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</si>
  <si>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</si>
  <si>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</si>
  <si>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</si>
  <si>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</si>
  <si>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</si>
  <si>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</si>
  <si>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</si>
  <si>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</si>
  <si>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</si>
  <si>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</si>
  <si>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</si>
  <si>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</si>
  <si>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</si>
  <si>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</si>
  <si>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</si>
  <si>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</si>
  <si>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</si>
  <si>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</si>
  <si>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</si>
  <si>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</si>
  <si>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</si>
  <si>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</si>
  <si>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</si>
  <si>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</si>
  <si>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</si>
  <si>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</si>
  <si>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</si>
  <si>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</si>
  <si>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</si>
  <si>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</si>
  <si>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</si>
  <si>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</si>
  <si>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</si>
  <si>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</si>
  <si>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</si>
  <si>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</si>
  <si>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</si>
  <si>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</si>
  <si>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</si>
  <si>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</si>
  <si>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</si>
  <si>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</si>
  <si>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</si>
  <si>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</si>
  <si>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</si>
  <si>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</si>
  <si>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</si>
  <si>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</si>
  <si>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</si>
  <si>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</si>
  <si>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</si>
  <si>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4.50</t>
  </si>
  <si>
    <t>水道事業会計</t>
  </si>
  <si>
    <t>一般会計</t>
  </si>
  <si>
    <t>国民健康保険特別会計</t>
  </si>
  <si>
    <t>公共下水道事業特別会計</t>
  </si>
  <si>
    <t>介護保険特別会計</t>
  </si>
  <si>
    <t>神保原駅南土地区画整理事業特別会計</t>
  </si>
  <si>
    <t>後期高齢者医療特別会計</t>
  </si>
  <si>
    <t>農業集落排水事業特別会計</t>
  </si>
  <si>
    <t>その他会計（赤字）</t>
  </si>
  <si>
    <t>その他会計（黒字）</t>
  </si>
  <si>
    <t>-</t>
    <phoneticPr fontId="5"/>
  </si>
  <si>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</si>
  <si>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</si>
  <si>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t>
    <phoneticPr fontId="2"/>
  </si>
  <si>
    <t>-</t>
    <phoneticPr fontId="2"/>
  </si>
  <si>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</si>
  <si>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</si>
  <si>
    <t>埼玉県後期高齢者医療広域連合</t>
  </si>
  <si>
    <t>埼玉県市町村総合事務組合</t>
  </si>
  <si>
    <t>彩の国さいたま人づくり広域連合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</si>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</sst>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16902</c:v>
                </c:pt>
                <c:pt idx="1">
                  <c:v>16689</c:v>
                </c:pt>
                <c:pt idx="2">
                  <c:v>13798</c:v>
                </c:pt>
                <c:pt idx="3">
                  <c:v>28822</c:v>
                </c:pt>
                <c:pt idx="4">
                  <c:v>58767</c:v>
                </c:pt>
              </c:numCache>
            </c:numRef>
          </c:val>
          <c:smooth val="0"/>
        </c:ser>
        <c:dLbls>
          <c:showLegendKey val="0"/>
          <c:showVal val="0"/>
          <c:showCatName val="0"/>
          <c:showSerName val="0"/>
          <c:showPercent val="0"/>
          <c:showBubbleSize val="0"/>
        </c:dLbls>
        <c:marker val="1"/>
        <c:smooth val="0"/>
        <c:axId val="115204864"/>
        <c:axId val="115206784"/>
      </c:lineChart>
      <c:catAx>
        <c:axId val="115204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06784"/>
        <c:crosses val="autoZero"/>
        <c:auto val="1"/>
        <c:lblAlgn val="ctr"/>
        <c:lblOffset val="100"/>
        <c:tickLblSkip val="1"/>
        <c:tickMarkSkip val="1"/>
        <c:noMultiLvlLbl val="0"/>
      </c:catAx>
      <c:valAx>
        <c:axId val="1152067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0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6.28</c:v>
                </c:pt>
                <c:pt idx="1">
                  <c:v>8.68</c:v>
                </c:pt>
                <c:pt idx="2">
                  <c:v>9.0299999999999994</c:v>
                </c:pt>
                <c:pt idx="3">
                  <c:v>10.62</c:v>
                </c:pt>
                <c:pt idx="4">
                  <c:v>9.66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10.95</c:v>
                </c:pt>
                <c:pt idx="1">
                  <c:v>14.38</c:v>
                </c:pt>
                <c:pt idx="2">
                  <c:v>18.61</c:v>
                </c:pt>
                <c:pt idx="3">
                  <c:v>22.13</c:v>
                </c:pt>
                <c:pt idx="4">
                  <c:v>18.12</c:v>
                </c:pt>
              </c:numCache>
            </c:numRef>
          </c:val>
        </c:ser>
        <c:dLbls>
          <c:showLegendKey val="0"/>
          <c:showVal val="0"/>
          <c:showCatName val="0"/>
          <c:showSerName val="0"/>
          <c:showPercent val="0"/>
          <c:showBubbleSize val="0"/>
        </c:dLbls>
        <c:gapWidth val="250"/>
        <c:overlap val="100"/>
        <c:axId val="119356800"/>
        <c:axId val="11936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0.83</c:v>
                </c:pt>
                <c:pt idx="1">
                  <c:v>6.36</c:v>
                </c:pt>
                <c:pt idx="2">
                  <c:v>4.63</c:v>
                </c:pt>
                <c:pt idx="3">
                  <c:v>4.9800000000000004</c:v>
                </c:pt>
                <c:pt idx="4">
                  <c:v>-4.5</c:v>
                </c:pt>
              </c:numCache>
            </c:numRef>
          </c:val>
          <c:smooth val="0"/>
        </c:ser>
        <c:dLbls>
          <c:showLegendKey val="0"/>
          <c:showVal val="0"/>
          <c:showCatName val="0"/>
          <c:showSerName val="0"/>
          <c:showPercent val="0"/>
          <c:showBubbleSize val="0"/>
        </c:dLbls>
        <c:marker val="1"/>
        <c:smooth val="0"/>
        <c:axId val="119356800"/>
        <c:axId val="119367168"/>
      </c:lineChart>
      <c:catAx>
        <c:axId val="1193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367168"/>
        <c:crosses val="autoZero"/>
        <c:auto val="1"/>
        <c:lblAlgn val="ctr"/>
        <c:lblOffset val="100"/>
        <c:tickLblSkip val="1"/>
        <c:tickMarkSkip val="1"/>
        <c:noMultiLvlLbl val="0"/>
      </c:catAx>
      <c:valAx>
        <c:axId val="11936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7.0000000000000007E-2</c:v>
                </c:pt>
                <c:pt idx="4">
                  <c:v>#N/A</c:v>
                </c:pt>
                <c:pt idx="5">
                  <c:v>0</c:v>
                </c:pt>
                <c:pt idx="6">
                  <c:v>#N/A</c:v>
                </c:pt>
                <c:pt idx="7">
                  <c:v>0.01</c:v>
                </c:pt>
                <c:pt idx="8">
                  <c:v>#N/A</c:v>
                </c:pt>
                <c:pt idx="9">
                  <c:v>0.04</c:v>
                </c:pt>
              </c:numCache>
            </c:numRef>
          </c:val>
        </c:ser>
        <c:ser>
          <c:idx val="4"/>
          <c:order val="4"/>
          <c:tx>
            <c:strRef>
              <c:f>データシート!$A$31</c:f>
              <c:strCache>
                <c:ptCount val="1"/>
                <c:pt idx="0">
                  <c:v>神保原駅南土地区画整理事業特別会計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7.0000000000000007E-2</c:v>
                </c:pt>
                <c:pt idx="4">
                  <c:v>#N/A</c:v>
                </c:pt>
                <c:pt idx="5">
                  <c:v>0.02</c:v>
                </c:pt>
                <c:pt idx="6">
                  <c:v>#N/A</c:v>
                </c:pt>
                <c:pt idx="7">
                  <c:v>0.25</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c:v>
                </c:pt>
                <c:pt idx="2">
                  <c:v>#N/A</c:v>
                </c:pt>
                <c:pt idx="3">
                  <c:v>0.36</c:v>
                </c:pt>
                <c:pt idx="4">
                  <c:v>#N/A</c:v>
                </c:pt>
                <c:pt idx="5">
                  <c:v>0.08</c:v>
                </c:pt>
                <c:pt idx="6">
                  <c:v>#N/A</c:v>
                </c:pt>
                <c:pt idx="7">
                  <c:v>0.66</c:v>
                </c:pt>
                <c:pt idx="8">
                  <c:v>#N/A</c:v>
                </c:pt>
                <c:pt idx="9">
                  <c:v>0.49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0.13</c:v>
                </c:pt>
                <c:pt idx="4">
                  <c:v>#N/A</c:v>
                </c:pt>
                <c:pt idx="5">
                  <c:v>0.16</c:v>
                </c:pt>
                <c:pt idx="6">
                  <c:v>#N/A</c:v>
                </c:pt>
                <c:pt idx="7">
                  <c:v>0.09</c:v>
                </c:pt>
                <c:pt idx="8">
                  <c:v>#N/A</c:v>
                </c:pt>
                <c:pt idx="9">
                  <c:v>1.18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3.93</c:v>
                </c:pt>
                <c:pt idx="2">
                  <c:v>#N/A</c:v>
                </c:pt>
                <c:pt idx="3">
                  <c:v>3.63</c:v>
                </c:pt>
                <c:pt idx="4">
                  <c:v>#N/A</c:v>
                </c:pt>
                <c:pt idx="5">
                  <c:v>4.54</c:v>
                </c:pt>
                <c:pt idx="6">
                  <c:v>#N/A</c:v>
                </c:pt>
                <c:pt idx="7">
                  <c:v>4.7300000000000004</c:v>
                </c:pt>
                <c:pt idx="8">
                  <c:v>#N/A</c:v>
                </c:pt>
                <c:pt idx="9">
                  <c:v>4.22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6.25</c:v>
                </c:pt>
                <c:pt idx="2">
                  <c:v>#N/A</c:v>
                </c:pt>
                <c:pt idx="3">
                  <c:v>8.6199999999999992</c:v>
                </c:pt>
                <c:pt idx="4">
                  <c:v>#N/A</c:v>
                </c:pt>
                <c:pt idx="5">
                  <c:v>9</c:v>
                </c:pt>
                <c:pt idx="6">
                  <c:v>#N/A</c:v>
                </c:pt>
                <c:pt idx="7">
                  <c:v>10.36</c:v>
                </c:pt>
                <c:pt idx="8">
                  <c:v>#N/A</c:v>
                </c:pt>
                <c:pt idx="9">
                  <c:v>9.58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12.73</c:v>
                </c:pt>
                <c:pt idx="2">
                  <c:v>#N/A</c:v>
                </c:pt>
                <c:pt idx="3">
                  <c:v>11.71</c:v>
                </c:pt>
                <c:pt idx="4">
                  <c:v>#N/A</c:v>
                </c:pt>
                <c:pt idx="5">
                  <c:v>11.62</c:v>
                </c:pt>
                <c:pt idx="6">
                  <c:v>#N/A</c:v>
                </c:pt>
                <c:pt idx="7">
                  <c:v>12.3</c:v>
                </c:pt>
                <c:pt idx="8">
                  <c:v>#N/A</c:v>
                </c:pt>
                <c:pt idx="9">
                  <c:v>12.2</c:v>
                </c:pt>
              </c:numCache>
            </c:numRef>
          </c:val>
        </c:ser>
        <c:dLbls>
          <c:showLegendKey val="0"/>
          <c:showVal val="0"/>
          <c:showCatName val="0"/>
          <c:showSerName val="0"/>
          <c:showPercent val="0"/>
          <c:showBubbleSize val="0"/>
        </c:dLbls>
        <c:gapWidth val="150"/>
        <c:overlap val="100"/>
        <c:axId val="119600640"/>
        <c:axId val="119602176"/>
      </c:barChart>
      <c:catAx>
        <c:axId val="1196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02176"/>
        <c:crosses val="autoZero"/>
        <c:auto val="1"/>
        <c:lblAlgn val="ctr"/>
        <c:lblOffset val="100"/>
        <c:tickLblSkip val="1"/>
        <c:tickMarkSkip val="1"/>
        <c:noMultiLvlLbl val="0"/>
      </c:catAx>
      <c:valAx>
        <c:axId val="11960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0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536</c:v>
                </c:pt>
                <c:pt idx="5">
                  <c:v>573</c:v>
                </c:pt>
                <c:pt idx="8">
                  <c:v>611</c:v>
                </c:pt>
                <c:pt idx="11">
                  <c:v>636</c:v>
                </c:pt>
                <c:pt idx="14">
                  <c:v>669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66</c:v>
                </c:pt>
                <c:pt idx="3">
                  <c:v>66</c:v>
                </c:pt>
                <c:pt idx="6">
                  <c:v>60</c:v>
                </c:pt>
                <c:pt idx="9">
                  <c:v>57</c:v>
                </c:pt>
                <c:pt idx="12">
                  <c:v>474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318</c:v>
                </c:pt>
                <c:pt idx="3">
                  <c:v>303</c:v>
                </c:pt>
                <c:pt idx="6">
                  <c:v>299</c:v>
                </c:pt>
                <c:pt idx="9">
                  <c:v>309</c:v>
                </c:pt>
                <c:pt idx="12">
                  <c:v>284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c:v>
                </c:pt>
                <c:pt idx="3">
                  <c:v>105</c:v>
                </c:pt>
                <c:pt idx="6">
                  <c:v>96</c:v>
                </c:pt>
                <c:pt idx="9">
                  <c:v>94</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671</c:v>
                </c:pt>
                <c:pt idx="3">
                  <c:v>672</c:v>
                </c:pt>
                <c:pt idx="6">
                  <c:v>676</c:v>
                </c:pt>
                <c:pt idx="9">
                  <c:v>662</c:v>
                </c:pt>
                <c:pt idx="12">
                  <c:v>675</c:v>
                </c:pt>
              </c:numCache>
            </c:numRef>
          </c:val>
        </c:ser>
        <c:dLbls>
          <c:showLegendKey val="0"/>
          <c:showVal val="0"/>
          <c:showCatName val="0"/>
          <c:showSerName val="0"/>
          <c:showPercent val="0"/>
          <c:showBubbleSize val="0"/>
        </c:dLbls>
        <c:gapWidth val="100"/>
        <c:overlap val="100"/>
        <c:axId val="122684544"/>
        <c:axId val="12268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588</c:v>
                </c:pt>
                <c:pt idx="2">
                  <c:v>#N/A</c:v>
                </c:pt>
                <c:pt idx="3">
                  <c:v>#N/A</c:v>
                </c:pt>
                <c:pt idx="4">
                  <c:v>573</c:v>
                </c:pt>
                <c:pt idx="5">
                  <c:v>#N/A</c:v>
                </c:pt>
                <c:pt idx="6">
                  <c:v>#N/A</c:v>
                </c:pt>
                <c:pt idx="7">
                  <c:v>520</c:v>
                </c:pt>
                <c:pt idx="8">
                  <c:v>#N/A</c:v>
                </c:pt>
                <c:pt idx="9">
                  <c:v>#N/A</c:v>
                </c:pt>
                <c:pt idx="10">
                  <c:v>486</c:v>
                </c:pt>
                <c:pt idx="11">
                  <c:v>#N/A</c:v>
                </c:pt>
                <c:pt idx="12">
                  <c:v>#N/A</c:v>
                </c:pt>
                <c:pt idx="13">
                  <c:v>886</c:v>
                </c:pt>
                <c:pt idx="14">
                  <c:v>#N/A</c:v>
                </c:pt>
              </c:numCache>
            </c:numRef>
          </c:val>
          <c:smooth val="0"/>
        </c:ser>
        <c:dLbls>
          <c:showLegendKey val="0"/>
          <c:showVal val="0"/>
          <c:showCatName val="0"/>
          <c:showSerName val="0"/>
          <c:showPercent val="0"/>
          <c:showBubbleSize val="0"/>
        </c:dLbls>
        <c:marker val="1"/>
        <c:smooth val="0"/>
        <c:axId val="122684544"/>
        <c:axId val="122686464"/>
      </c:lineChart>
      <c:catAx>
        <c:axId val="1226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86464"/>
        <c:crosses val="autoZero"/>
        <c:auto val="1"/>
        <c:lblAlgn val="ctr"/>
        <c:lblOffset val="100"/>
        <c:tickLblSkip val="1"/>
        <c:tickMarkSkip val="1"/>
        <c:noMultiLvlLbl val="0"/>
      </c:catAx>
      <c:valAx>
        <c:axId val="12268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6439</c:v>
                </c:pt>
                <c:pt idx="5">
                  <c:v>6756</c:v>
                </c:pt>
                <c:pt idx="8">
                  <c:v>6921</c:v>
                </c:pt>
                <c:pt idx="11">
                  <c:v>7447</c:v>
                </c:pt>
                <c:pt idx="14">
                  <c:v>7986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c:v>
                </c:pt>
                <c:pt idx="5">
                  <c:v>6</c:v>
                </c:pt>
                <c:pt idx="8">
                  <c:v>4</c:v>
                </c:pt>
                <c:pt idx="11">
                  <c:v>3</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1203</c:v>
                </c:pt>
                <c:pt idx="5">
                  <c:v>1791</c:v>
                </c:pt>
                <c:pt idx="8">
                  <c:v>2232</c:v>
                </c:pt>
                <c:pt idx="11">
                  <c:v>2701</c:v>
                </c:pt>
                <c:pt idx="14">
                  <c:v>2956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373</c:v>
                </c:pt>
                <c:pt idx="3">
                  <c:v>373</c:v>
                </c:pt>
                <c:pt idx="6">
                  <c:v>415</c:v>
                </c:pt>
                <c:pt idx="9">
                  <c:v>92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1702</c:v>
                </c:pt>
                <c:pt idx="3">
                  <c:v>1663</c:v>
                </c:pt>
                <c:pt idx="6">
                  <c:v>1847</c:v>
                </c:pt>
                <c:pt idx="9">
                  <c:v>1576</c:v>
                </c:pt>
                <c:pt idx="12">
                  <c:v>1090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1532</c:v>
                </c:pt>
                <c:pt idx="3">
                  <c:v>1276</c:v>
                </c:pt>
                <c:pt idx="6">
                  <c:v>1069</c:v>
                </c:pt>
                <c:pt idx="9">
                  <c:v>797</c:v>
                </c:pt>
                <c:pt idx="12">
                  <c:v>576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1450</c:v>
                </c:pt>
                <c:pt idx="3">
                  <c:v>1823</c:v>
                </c:pt>
                <c:pt idx="6">
                  <c:v>2337</c:v>
                </c:pt>
                <c:pt idx="9">
                  <c:v>2871</c:v>
                </c:pt>
                <c:pt idx="12">
                  <c:v>2877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315</c:v>
                </c:pt>
                <c:pt idx="3">
                  <c:v>272</c:v>
                </c:pt>
                <c:pt idx="6">
                  <c:v>223</c:v>
                </c:pt>
                <c:pt idx="9">
                  <c:v>181</c:v>
                </c:pt>
                <c:pt idx="12">
                  <c:v>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6294</c:v>
                </c:pt>
                <c:pt idx="3">
                  <c:v>6498</c:v>
                </c:pt>
                <c:pt idx="6">
                  <c:v>6519</c:v>
                </c:pt>
                <c:pt idx="9">
                  <c:v>6956</c:v>
                </c:pt>
                <c:pt idx="12">
                  <c:v>8087</c:v>
                </c:pt>
              </c:numCache>
            </c:numRef>
          </c:val>
        </c:ser>
        <c:dLbls>
          <c:showLegendKey val="0"/>
          <c:showVal val="0"/>
          <c:showCatName val="0"/>
          <c:showSerName val="0"/>
          <c:showPercent val="0"/>
          <c:showBubbleSize val="0"/>
        </c:dLbls>
        <c:gapWidth val="100"/>
        <c:overlap val="100"/>
        <c:axId val="125369344"/>
        <c:axId val="12657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4016</c:v>
                </c:pt>
                <c:pt idx="2">
                  <c:v>#N/A</c:v>
                </c:pt>
                <c:pt idx="3">
                  <c:v>#N/A</c:v>
                </c:pt>
                <c:pt idx="4">
                  <c:v>3353</c:v>
                </c:pt>
                <c:pt idx="5">
                  <c:v>#N/A</c:v>
                </c:pt>
                <c:pt idx="6">
                  <c:v>#N/A</c:v>
                </c:pt>
                <c:pt idx="7">
                  <c:v>3254</c:v>
                </c:pt>
                <c:pt idx="8">
                  <c:v>#N/A</c:v>
                </c:pt>
                <c:pt idx="9">
                  <c:v>#N/A</c:v>
                </c:pt>
                <c:pt idx="10">
                  <c:v>2321</c:v>
                </c:pt>
                <c:pt idx="11">
                  <c:v>#N/A</c:v>
                </c:pt>
                <c:pt idx="12">
                  <c:v>#N/A</c:v>
                </c:pt>
                <c:pt idx="13">
                  <c:v>1830</c:v>
                </c:pt>
                <c:pt idx="14">
                  <c:v>#N/A</c:v>
                </c:pt>
              </c:numCache>
            </c:numRef>
          </c:val>
          <c:smooth val="0"/>
        </c:ser>
        <c:dLbls>
          <c:showLegendKey val="0"/>
          <c:showVal val="0"/>
          <c:showCatName val="0"/>
          <c:showSerName val="0"/>
          <c:showPercent val="0"/>
          <c:showBubbleSize val="0"/>
        </c:dLbls>
        <c:marker val="1"/>
        <c:smooth val="0"/>
        <c:axId val="125369344"/>
        <c:axId val="126571648"/>
      </c:lineChart>
      <c:catAx>
        <c:axId val="1253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571648"/>
        <c:crosses val="autoZero"/>
        <c:auto val="1"/>
        <c:lblAlgn val="ctr"/>
        <c:lblOffset val="100"/>
        <c:tickLblSkip val="1"/>
        <c:tickMarkSkip val="1"/>
        <c:noMultiLvlLbl val="0"/>
      </c:catAx>
      <c:valAx>
        <c:axId val="12657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31,590
30,607
29.21
10,750,498
10,140,405
573,079
5,935,064
8,086,896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34.5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昨年から</a:t>
          </a:r>
          <a:r>
            <a:rPr lang="ja-JP" altLang="en-US" sz="1300" b="0" i="0" baseline="0">
              <a:solidFill>
                <a:schemeClr val="dk1"/>
              </a:solidFill>
              <a:effectLst/>
              <a:latin typeface="+mn-lt"/>
              <a:ea typeface="+mn-ea"/>
              <a:cs typeface="+mn-cs"/>
            </a:rPr>
            <a:t>０．０１</a:t>
          </a:r>
          <a:r>
            <a:rPr lang="ja-JP" altLang="ja-JP" sz="1300" b="0" i="0" baseline="0">
              <a:solidFill>
                <a:schemeClr val="dk1"/>
              </a:solidFill>
              <a:effectLst/>
              <a:latin typeface="+mn-lt"/>
              <a:ea typeface="+mn-ea"/>
              <a:cs typeface="+mn-cs"/>
            </a:rPr>
            <a:t>ポイント低下したものの類似団体平均は上回る結果となった。</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基準財政収入額は、昨年度との比較で２．０％の増加となっており、主な要因としては、たばこ税の増収によるものとなっている。基準財政需要額は、</a:t>
          </a:r>
          <a:r>
            <a:rPr lang="ja-JP" altLang="ja-JP" sz="1300" b="0" i="0" baseline="0">
              <a:solidFill>
                <a:schemeClr val="dk1"/>
              </a:solidFill>
              <a:effectLst/>
              <a:latin typeface="+mn-lt"/>
              <a:ea typeface="+mn-ea"/>
              <a:cs typeface="+mn-cs"/>
            </a:rPr>
            <a:t>昨年度との比較で</a:t>
          </a:r>
          <a:r>
            <a:rPr lang="ja-JP" altLang="en-US" sz="1300" b="0" i="0" baseline="0">
              <a:solidFill>
                <a:schemeClr val="dk1"/>
              </a:solidFill>
              <a:effectLst/>
              <a:latin typeface="+mn-lt"/>
              <a:ea typeface="+mn-ea"/>
              <a:cs typeface="+mn-cs"/>
            </a:rPr>
            <a:t>０．８</a:t>
          </a:r>
          <a:r>
            <a:rPr lang="ja-JP" altLang="ja-JP" sz="1300" b="0" i="0" baseline="0">
              <a:solidFill>
                <a:schemeClr val="dk1"/>
              </a:solidFill>
              <a:effectLst/>
              <a:latin typeface="+mn-lt"/>
              <a:ea typeface="+mn-ea"/>
              <a:cs typeface="+mn-cs"/>
            </a:rPr>
            <a:t>％増となっており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主な要因としては</a:t>
          </a:r>
          <a:r>
            <a:rPr lang="ja-JP" altLang="en-US" sz="1300" b="0" i="0" baseline="0">
              <a:solidFill>
                <a:schemeClr val="dk1"/>
              </a:solidFill>
              <a:effectLst/>
              <a:latin typeface="+mn-lt"/>
              <a:ea typeface="+mn-ea"/>
              <a:cs typeface="+mn-cs"/>
            </a:rPr>
            <a:t>保健衛生費が１３．１％増や</a:t>
          </a:r>
          <a:r>
            <a:rPr lang="ja-JP" altLang="ja-JP" sz="1300">
              <a:solidFill>
                <a:schemeClr val="dk1"/>
              </a:solidFill>
              <a:effectLst/>
              <a:latin typeface="+mn-lt"/>
              <a:ea typeface="+mn-ea"/>
              <a:cs typeface="+mn-cs"/>
            </a:rPr>
            <a:t>公債費に含まれる臨時財政対策債償還費が</a:t>
          </a:r>
          <a:r>
            <a:rPr lang="ja-JP" altLang="en-US" sz="1300">
              <a:solidFill>
                <a:schemeClr val="dk1"/>
              </a:solidFill>
              <a:effectLst/>
              <a:latin typeface="+mn-lt"/>
              <a:ea typeface="+mn-ea"/>
              <a:cs typeface="+mn-cs"/>
            </a:rPr>
            <a:t>増加している</a:t>
          </a:r>
          <a:r>
            <a:rPr lang="ja-JP" altLang="ja-JP" sz="1300">
              <a:solidFill>
                <a:schemeClr val="dk1"/>
              </a:solidFill>
              <a:effectLst/>
              <a:latin typeface="+mn-lt"/>
              <a:ea typeface="+mn-ea"/>
              <a:cs typeface="+mn-cs"/>
            </a:rPr>
            <a:t>ため、財政力指数としては低下している。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臨時財政対策債償還費については、増加していく</a:t>
          </a:r>
          <a:r>
            <a:rPr lang="ja-JP" altLang="en-US" sz="1300">
              <a:solidFill>
                <a:schemeClr val="dk1"/>
              </a:solidFill>
              <a:effectLst/>
              <a:latin typeface="+mn-lt"/>
              <a:ea typeface="+mn-ea"/>
              <a:cs typeface="+mn-cs"/>
            </a:rPr>
            <a:t>状況にあるため</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雇用促進のための</a:t>
          </a:r>
          <a:r>
            <a:rPr lang="ja-JP" altLang="ja-JP" sz="1300">
              <a:solidFill>
                <a:schemeClr val="dk1"/>
              </a:solidFill>
              <a:effectLst/>
              <a:latin typeface="+mn-lt"/>
              <a:ea typeface="+mn-ea"/>
              <a:cs typeface="+mn-cs"/>
            </a:rPr>
            <a:t>企業誘致や</a:t>
          </a:r>
          <a:r>
            <a:rPr lang="ja-JP" altLang="ja-JP" sz="1300" b="0" i="0" baseline="0">
              <a:solidFill>
                <a:schemeClr val="dk1"/>
              </a:solidFill>
              <a:effectLst/>
              <a:latin typeface="+mn-lt"/>
              <a:ea typeface="+mn-ea"/>
              <a:cs typeface="+mn-cs"/>
            </a:rPr>
            <a:t>事業の集中と選択により効率的な財政運営に努める。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107950</xdr:rowOff>
    </xdr:to>
    <xdr:cxnSp macro="">
      <xdr:nvCxnSpPr>
        <xdr:cNvPr id="71" name="直線コネクタ 70"/>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67733</xdr:rowOff>
    </xdr:to>
    <xdr:cxnSp macro="">
      <xdr:nvCxnSpPr>
        <xdr:cNvPr id="74" name="直線コネクタ 73"/>
        <xdr:cNvCxnSpPr/>
      </xdr:nvCxnSpPr>
      <xdr:spPr>
        <a:xfrm>
          <a:off x="2336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153052</xdr:rowOff>
    </xdr:from>
    <xdr:ext cx="762000" cy="259045"/>
    <xdr:sp macro="" textlink="">
      <xdr:nvSpPr>
        <xdr:cNvPr id="76" name="テキスト ボックス 75"/>
        <xdr:cNvSpPr txBox="1"/>
      </xdr:nvSpPr>
      <xdr:spPr>
        <a:xfrm>
          <a:off x="2844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37</xdr:row>
      <xdr:rowOff>158750</xdr:rowOff>
    </xdr:to>
    <xdr:cxnSp macro="">
      <xdr:nvCxnSpPr>
        <xdr:cNvPr id="77" name="直線コネクタ 76"/>
        <xdr:cNvCxnSpPr/>
      </xdr:nvCxnSpPr>
      <xdr:spPr>
        <a:xfrm>
          <a:off x="1447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32402</xdr:rowOff>
    </xdr:from>
    <xdr:ext cx="762000" cy="259045"/>
    <xdr:sp macro="" textlink="">
      <xdr:nvSpPr>
        <xdr:cNvPr id="81" name="テキスト ボックス 80"/>
        <xdr:cNvSpPr txBox="1"/>
      </xdr:nvSpPr>
      <xdr:spPr>
        <a:xfrm>
          <a:off x="1066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昨年から</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．０ポイント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したものの類似団体平均は上回る結果となった。</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退職者</a:t>
          </a:r>
          <a:r>
            <a:rPr lang="ja-JP" altLang="en-US" sz="1300" b="0" i="0" baseline="0">
              <a:solidFill>
                <a:schemeClr val="dk1"/>
              </a:solidFill>
              <a:effectLst/>
              <a:latin typeface="+mn-lt"/>
              <a:ea typeface="+mn-ea"/>
              <a:cs typeface="+mn-cs"/>
            </a:rPr>
            <a:t>数の伸びにより</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分が１．４％</a:t>
          </a:r>
          <a:r>
            <a:rPr lang="ja-JP" altLang="ja-JP" sz="1300" b="0" i="0" baseline="0">
              <a:solidFill>
                <a:schemeClr val="dk1"/>
              </a:solidFill>
              <a:effectLst/>
              <a:latin typeface="+mn-lt"/>
              <a:ea typeface="+mn-ea"/>
              <a:cs typeface="+mn-cs"/>
            </a:rPr>
            <a:t>減と</a:t>
          </a:r>
          <a:r>
            <a:rPr lang="ja-JP" altLang="en-US" sz="1300" b="0" i="0" baseline="0">
              <a:solidFill>
                <a:schemeClr val="dk1"/>
              </a:solidFill>
              <a:effectLst/>
              <a:latin typeface="+mn-lt"/>
              <a:ea typeface="+mn-ea"/>
              <a:cs typeface="+mn-cs"/>
            </a:rPr>
            <a:t>なった。しかし、障害者サービスなどの増加により扶助費分の０．２％増及び学校の改築事業や道路整備に係る地方債の償還開始による公債費分の０．３％増となっている。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　今後</a:t>
          </a:r>
          <a:r>
            <a:rPr lang="ja-JP" altLang="en-US" sz="1300">
              <a:solidFill>
                <a:schemeClr val="dk1"/>
              </a:solidFill>
              <a:effectLst/>
              <a:latin typeface="+mn-lt"/>
              <a:ea typeface="+mn-ea"/>
              <a:cs typeface="+mn-cs"/>
            </a:rPr>
            <a:t>は、学校の改築、改修等の大規模な事業を行うことから</a:t>
          </a:r>
          <a:r>
            <a:rPr lang="ja-JP" altLang="ja-JP" sz="1300">
              <a:solidFill>
                <a:schemeClr val="dk1"/>
              </a:solidFill>
              <a:effectLst/>
              <a:latin typeface="+mn-lt"/>
              <a:ea typeface="+mn-ea"/>
              <a:cs typeface="+mn-cs"/>
            </a:rPr>
            <a:t>、公債費にかかる経常収支比率が上昇する見込みであり、</a:t>
          </a:r>
          <a:r>
            <a:rPr lang="ja-JP" altLang="en-US" sz="1300">
              <a:solidFill>
                <a:schemeClr val="dk1"/>
              </a:solidFill>
              <a:effectLst/>
              <a:latin typeface="+mn-lt"/>
              <a:ea typeface="+mn-ea"/>
              <a:cs typeface="+mn-cs"/>
            </a:rPr>
            <a:t>財政への影響を考慮しながら事業執行とともに基金の活用をしていきたい</a:t>
          </a:r>
          <a:r>
            <a:rPr lang="ja-JP" altLang="ja-JP" sz="1300">
              <a:solidFill>
                <a:schemeClr val="dk1"/>
              </a:solidFill>
              <a:effectLst/>
              <a:latin typeface="+mn-lt"/>
              <a:ea typeface="+mn-ea"/>
              <a:cs typeface="+mn-cs"/>
            </a:rPr>
            <a:t>。</a:t>
          </a:r>
          <a:endParaRPr lang="ja-JP" altLang="ja-JP" sz="1300">
            <a:effectLst/>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30904</xdr:rowOff>
    </xdr:from>
    <xdr:to>
      <xdr:col>7</xdr:col>
      <xdr:colOff>152400</xdr:colOff>
      <xdr:row>61</xdr:row>
      <xdr:rowOff>111337</xdr:rowOff>
    </xdr:to>
    <xdr:cxnSp macro="">
      <xdr:nvCxnSpPr>
        <xdr:cNvPr id="131" name="直線コネクタ 130"/>
        <xdr:cNvCxnSpPr/>
      </xdr:nvCxnSpPr>
      <xdr:spPr>
        <a:xfrm>
          <a:off x="4114800" y="104893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2"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62</xdr:row>
      <xdr:rowOff>28363</xdr:rowOff>
    </xdr:to>
    <xdr:cxnSp macro="">
      <xdr:nvCxnSpPr>
        <xdr:cNvPr id="134" name="直線コネクタ 133"/>
        <xdr:cNvCxnSpPr/>
      </xdr:nvCxnSpPr>
      <xdr:spPr>
        <a:xfrm flipV="1">
          <a:off x="3225800" y="104893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62</xdr:row>
      <xdr:rowOff>28363</xdr:rowOff>
    </xdr:to>
    <xdr:cxnSp macro="">
      <xdr:nvCxnSpPr>
        <xdr:cNvPr id="137" name="直線コネクタ 136"/>
        <xdr:cNvCxnSpPr/>
      </xdr:nvCxnSpPr>
      <xdr:spPr>
        <a:xfrm>
          <a:off x="2336800" y="1039283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39" name="テキスト ボックス 13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64</xdr:row>
      <xdr:rowOff>71544</xdr:rowOff>
    </xdr:to>
    <xdr:cxnSp macro="">
      <xdr:nvCxnSpPr>
        <xdr:cNvPr id="140" name="直線コネクタ 139"/>
        <xdr:cNvCxnSpPr/>
      </xdr:nvCxnSpPr>
      <xdr:spPr>
        <a:xfrm flipV="1">
          <a:off x="1447800" y="1039283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2" name="テキスト ボックス 141"/>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50" name="円/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77064</xdr:rowOff>
    </xdr:from>
    <xdr:ext cx="762000" cy="259045"/>
    <xdr:sp macro="" textlink="">
      <xdr:nvSpPr>
        <xdr:cNvPr id="151"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151554</xdr:rowOff>
    </xdr:from>
    <xdr:to>
      <xdr:col>6</xdr:col>
      <xdr:colOff>50800</xdr:colOff>
      <xdr:row>61</xdr:row>
      <xdr:rowOff>81704</xdr:rowOff>
    </xdr:to>
    <xdr:sp macro="" textlink="">
      <xdr:nvSpPr>
        <xdr:cNvPr id="152" name="円/楕円 151"/>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91881</xdr:rowOff>
    </xdr:from>
    <xdr:ext cx="736600" cy="259045"/>
    <xdr:sp macro="" textlink="">
      <xdr:nvSpPr>
        <xdr:cNvPr id="153" name="テキスト ボックス 152"/>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4" name="円/楕円 153"/>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5" name="テキスト ボックス 154"/>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類似団体内では１位であり、他の団体と比べ職員数が少ないことが大きな要因であるが、ゴミ処理業務や消防業務等を一部事務組合で行っていることも影響している。</a:t>
          </a:r>
          <a:endParaRPr lang="ja-JP" altLang="ja-JP" sz="1300">
            <a:effectLst/>
          </a:endParaRPr>
        </a:p>
        <a:p>
          <a:pPr rtl="0"/>
          <a:r>
            <a:rPr lang="ja-JP" altLang="ja-JP" sz="1300" b="0" i="0" baseline="0">
              <a:solidFill>
                <a:schemeClr val="dk1"/>
              </a:solidFill>
              <a:effectLst/>
              <a:latin typeface="+mn-lt"/>
              <a:ea typeface="+mn-ea"/>
              <a:cs typeface="+mn-cs"/>
            </a:rPr>
            <a:t>　今後も適正な職員の定員管理等により人件費や物件費と併せて一部事務組合への負担金なども含めた経費の抑制に努める。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11988</xdr:rowOff>
    </xdr:from>
    <xdr:to>
      <xdr:col>7</xdr:col>
      <xdr:colOff>152400</xdr:colOff>
      <xdr:row>81</xdr:row>
      <xdr:rowOff>52890</xdr:rowOff>
    </xdr:to>
    <xdr:cxnSp macro="">
      <xdr:nvCxnSpPr>
        <xdr:cNvPr id="194" name="直線コネクタ 193"/>
        <xdr:cNvCxnSpPr/>
      </xdr:nvCxnSpPr>
      <xdr:spPr>
        <a:xfrm flipV="1">
          <a:off x="4114800" y="13899438"/>
          <a:ext cx="838200" cy="4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52890</xdr:rowOff>
    </xdr:from>
    <xdr:to>
      <xdr:col>6</xdr:col>
      <xdr:colOff>0</xdr:colOff>
      <xdr:row>81</xdr:row>
      <xdr:rowOff>136607</xdr:rowOff>
    </xdr:to>
    <xdr:cxnSp macro="">
      <xdr:nvCxnSpPr>
        <xdr:cNvPr id="197" name="直線コネクタ 196"/>
        <xdr:cNvCxnSpPr/>
      </xdr:nvCxnSpPr>
      <xdr:spPr>
        <a:xfrm flipV="1">
          <a:off x="3225800" y="13940340"/>
          <a:ext cx="889000" cy="8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9" name="テキスト ボックス 198"/>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89405</xdr:rowOff>
    </xdr:from>
    <xdr:to>
      <xdr:col>4</xdr:col>
      <xdr:colOff>482600</xdr:colOff>
      <xdr:row>81</xdr:row>
      <xdr:rowOff>136607</xdr:rowOff>
    </xdr:to>
    <xdr:cxnSp macro="">
      <xdr:nvCxnSpPr>
        <xdr:cNvPr id="200" name="直線コネクタ 199"/>
        <xdr:cNvCxnSpPr/>
      </xdr:nvCxnSpPr>
      <xdr:spPr>
        <a:xfrm>
          <a:off x="2336800" y="13976855"/>
          <a:ext cx="889000" cy="4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89405</xdr:rowOff>
    </xdr:from>
    <xdr:to>
      <xdr:col>3</xdr:col>
      <xdr:colOff>279400</xdr:colOff>
      <xdr:row>81</xdr:row>
      <xdr:rowOff>108522</xdr:rowOff>
    </xdr:to>
    <xdr:cxnSp macro="">
      <xdr:nvCxnSpPr>
        <xdr:cNvPr id="203" name="直線コネクタ 202"/>
        <xdr:cNvCxnSpPr/>
      </xdr:nvCxnSpPr>
      <xdr:spPr>
        <a:xfrm flipV="1">
          <a:off x="1447800" y="13976855"/>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132638</xdr:rowOff>
    </xdr:from>
    <xdr:to>
      <xdr:col>7</xdr:col>
      <xdr:colOff>203200</xdr:colOff>
      <xdr:row>81</xdr:row>
      <xdr:rowOff>62788</xdr:rowOff>
    </xdr:to>
    <xdr:sp macro="" textlink="">
      <xdr:nvSpPr>
        <xdr:cNvPr id="213" name="円/楕円 212"/>
        <xdr:cNvSpPr/>
      </xdr:nvSpPr>
      <xdr:spPr>
        <a:xfrm>
          <a:off x="4902200" y="138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53915</xdr:rowOff>
    </xdr:from>
    <xdr:ext cx="762000" cy="259045"/>
    <xdr:sp macro="" textlink="">
      <xdr:nvSpPr>
        <xdr:cNvPr id="214" name="人件費・物件費等の状況該当値テキスト"/>
        <xdr:cNvSpPr txBox="1"/>
      </xdr:nvSpPr>
      <xdr:spPr>
        <a:xfrm>
          <a:off x="5041900" y="1376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2090</xdr:rowOff>
    </xdr:from>
    <xdr:to>
      <xdr:col>6</xdr:col>
      <xdr:colOff>50800</xdr:colOff>
      <xdr:row>81</xdr:row>
      <xdr:rowOff>103690</xdr:rowOff>
    </xdr:to>
    <xdr:sp macro="" textlink="">
      <xdr:nvSpPr>
        <xdr:cNvPr id="215" name="円/楕円 214"/>
        <xdr:cNvSpPr/>
      </xdr:nvSpPr>
      <xdr:spPr>
        <a:xfrm>
          <a:off x="4064000" y="138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113867</xdr:rowOff>
    </xdr:from>
    <xdr:ext cx="736600" cy="259045"/>
    <xdr:sp macro="" textlink="">
      <xdr:nvSpPr>
        <xdr:cNvPr id="216" name="テキスト ボックス 215"/>
        <xdr:cNvSpPr txBox="1"/>
      </xdr:nvSpPr>
      <xdr:spPr>
        <a:xfrm>
          <a:off x="3733800" y="1365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85807</xdr:rowOff>
    </xdr:from>
    <xdr:to>
      <xdr:col>4</xdr:col>
      <xdr:colOff>533400</xdr:colOff>
      <xdr:row>82</xdr:row>
      <xdr:rowOff>15957</xdr:rowOff>
    </xdr:to>
    <xdr:sp macro="" textlink="">
      <xdr:nvSpPr>
        <xdr:cNvPr id="217" name="円/楕円 216"/>
        <xdr:cNvSpPr/>
      </xdr:nvSpPr>
      <xdr:spPr>
        <a:xfrm>
          <a:off x="3175000" y="139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26134</xdr:rowOff>
    </xdr:from>
    <xdr:ext cx="762000" cy="259045"/>
    <xdr:sp macro="" textlink="">
      <xdr:nvSpPr>
        <xdr:cNvPr id="218" name="テキスト ボックス 217"/>
        <xdr:cNvSpPr txBox="1"/>
      </xdr:nvSpPr>
      <xdr:spPr>
        <a:xfrm>
          <a:off x="2844800" y="137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38605</xdr:rowOff>
    </xdr:from>
    <xdr:to>
      <xdr:col>3</xdr:col>
      <xdr:colOff>330200</xdr:colOff>
      <xdr:row>81</xdr:row>
      <xdr:rowOff>140205</xdr:rowOff>
    </xdr:to>
    <xdr:sp macro="" textlink="">
      <xdr:nvSpPr>
        <xdr:cNvPr id="219" name="円/楕円 218"/>
        <xdr:cNvSpPr/>
      </xdr:nvSpPr>
      <xdr:spPr>
        <a:xfrm>
          <a:off x="2286000" y="13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150382</xdr:rowOff>
    </xdr:from>
    <xdr:ext cx="762000" cy="259045"/>
    <xdr:sp macro="" textlink="">
      <xdr:nvSpPr>
        <xdr:cNvPr id="220" name="テキスト ボックス 219"/>
        <xdr:cNvSpPr txBox="1"/>
      </xdr:nvSpPr>
      <xdr:spPr>
        <a:xfrm>
          <a:off x="1955800" y="136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57722</xdr:rowOff>
    </xdr:from>
    <xdr:to>
      <xdr:col>2</xdr:col>
      <xdr:colOff>127000</xdr:colOff>
      <xdr:row>81</xdr:row>
      <xdr:rowOff>159322</xdr:rowOff>
    </xdr:to>
    <xdr:sp macro="" textlink="">
      <xdr:nvSpPr>
        <xdr:cNvPr id="221" name="円/楕円 220"/>
        <xdr:cNvSpPr/>
      </xdr:nvSpPr>
      <xdr:spPr>
        <a:xfrm>
          <a:off x="1397000" y="13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169499</xdr:rowOff>
    </xdr:from>
    <xdr:ext cx="762000" cy="259045"/>
    <xdr:sp macro="" textlink="">
      <xdr:nvSpPr>
        <xdr:cNvPr id="222" name="テキスト ボックス 221"/>
        <xdr:cNvSpPr txBox="1"/>
      </xdr:nvSpPr>
      <xdr:spPr>
        <a:xfrm>
          <a:off x="1066800" y="137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前年度は</a:t>
          </a:r>
          <a:r>
            <a:rPr lang="ja-JP" altLang="ja-JP" sz="1300" b="0" i="0" baseline="0">
              <a:solidFill>
                <a:schemeClr val="dk1"/>
              </a:solidFill>
              <a:effectLst/>
              <a:latin typeface="+mn-lt"/>
              <a:ea typeface="+mn-ea"/>
              <a:cs typeface="+mn-cs"/>
            </a:rPr>
            <a:t>国家公務員の</a:t>
          </a:r>
          <a:r>
            <a:rPr lang="ja-JP" altLang="en-US" sz="1300" b="0" i="0" baseline="0">
              <a:solidFill>
                <a:schemeClr val="dk1"/>
              </a:solidFill>
              <a:effectLst/>
              <a:latin typeface="+mn-lt"/>
              <a:ea typeface="+mn-ea"/>
              <a:cs typeface="+mn-cs"/>
            </a:rPr>
            <a:t>特例措置による</a:t>
          </a:r>
          <a:r>
            <a:rPr lang="ja-JP" altLang="ja-JP" sz="1300" b="0" i="0" baseline="0">
              <a:solidFill>
                <a:schemeClr val="dk1"/>
              </a:solidFill>
              <a:effectLst/>
              <a:latin typeface="+mn-lt"/>
              <a:ea typeface="+mn-ea"/>
              <a:cs typeface="+mn-cs"/>
            </a:rPr>
            <a:t>給与削減</a:t>
          </a:r>
          <a:r>
            <a:rPr lang="ja-JP" altLang="en-US" sz="1300" b="0" i="0" baseline="0">
              <a:solidFill>
                <a:schemeClr val="dk1"/>
              </a:solidFill>
              <a:effectLst/>
              <a:latin typeface="+mn-lt"/>
              <a:ea typeface="+mn-ea"/>
              <a:cs typeface="+mn-cs"/>
            </a:rPr>
            <a:t>の影響で</a:t>
          </a:r>
          <a:r>
            <a:rPr lang="ja-JP" altLang="ja-JP" sz="1300" b="0" i="0" baseline="0">
              <a:solidFill>
                <a:schemeClr val="dk1"/>
              </a:solidFill>
              <a:effectLst/>
              <a:latin typeface="+mn-lt"/>
              <a:ea typeface="+mn-ea"/>
              <a:cs typeface="+mn-cs"/>
            </a:rPr>
            <a:t>大幅な指数上昇となってしま</a:t>
          </a:r>
          <a:r>
            <a:rPr lang="ja-JP" altLang="en-US" sz="1300" b="0" i="0" baseline="0">
              <a:solidFill>
                <a:schemeClr val="dk1"/>
              </a:solidFill>
              <a:effectLst/>
              <a:latin typeface="+mn-lt"/>
              <a:ea typeface="+mn-ea"/>
              <a:cs typeface="+mn-cs"/>
            </a:rPr>
            <a:t>いましたが、平成２５年度は特例措置期間を経過したことにより平成２２年度レベルとなりました。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、引き続き給与の適性化に努める。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154939</xdr:rowOff>
    </xdr:to>
    <xdr:cxnSp macro="">
      <xdr:nvCxnSpPr>
        <xdr:cNvPr id="251" name="直線コネクタ 250"/>
        <xdr:cNvCxnSpPr/>
      </xdr:nvCxnSpPr>
      <xdr:spPr>
        <a:xfrm flipV="1">
          <a:off x="17018000" y="13832839"/>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2"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3" name="直線コネクタ 252"/>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48261</xdr:rowOff>
    </xdr:to>
    <xdr:cxnSp macro="">
      <xdr:nvCxnSpPr>
        <xdr:cNvPr id="256" name="直線コネクタ 255"/>
        <xdr:cNvCxnSpPr/>
      </xdr:nvCxnSpPr>
      <xdr:spPr>
        <a:xfrm flipV="1">
          <a:off x="16179800" y="14444134"/>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26688</xdr:rowOff>
    </xdr:from>
    <xdr:ext cx="762000" cy="259045"/>
    <xdr:sp macro="" textlink="">
      <xdr:nvSpPr>
        <xdr:cNvPr id="257" name="給与水準   （国との比較）平均値テキスト"/>
        <xdr:cNvSpPr txBox="1"/>
      </xdr:nvSpPr>
      <xdr:spPr>
        <a:xfrm>
          <a:off x="17106900" y="1408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58" name="フローチャート : 判断 257"/>
        <xdr:cNvSpPr/>
      </xdr:nvSpPr>
      <xdr:spPr>
        <a:xfrm>
          <a:off x="169672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48261</xdr:rowOff>
    </xdr:to>
    <xdr:cxnSp macro="">
      <xdr:nvCxnSpPr>
        <xdr:cNvPr id="259" name="直線コネクタ 258"/>
        <xdr:cNvCxnSpPr/>
      </xdr:nvCxnSpPr>
      <xdr:spPr>
        <a:xfrm>
          <a:off x="15290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107104</xdr:rowOff>
    </xdr:from>
    <xdr:to>
      <xdr:col>23</xdr:col>
      <xdr:colOff>457200</xdr:colOff>
      <xdr:row>87</xdr:row>
      <xdr:rowOff>37254</xdr:rowOff>
    </xdr:to>
    <xdr:sp macro="" textlink="">
      <xdr:nvSpPr>
        <xdr:cNvPr id="260" name="フローチャート : 判断 259"/>
        <xdr:cNvSpPr/>
      </xdr:nvSpPr>
      <xdr:spPr>
        <a:xfrm>
          <a:off x="16129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47431</xdr:rowOff>
    </xdr:from>
    <xdr:ext cx="736600" cy="259045"/>
    <xdr:sp macro="" textlink="">
      <xdr:nvSpPr>
        <xdr:cNvPr id="261" name="テキスト ボックス 260"/>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88</xdr:row>
      <xdr:rowOff>0</xdr:rowOff>
    </xdr:to>
    <xdr:cxnSp macro="">
      <xdr:nvCxnSpPr>
        <xdr:cNvPr id="262" name="直線コネクタ 261"/>
        <xdr:cNvCxnSpPr/>
      </xdr:nvCxnSpPr>
      <xdr:spPr>
        <a:xfrm>
          <a:off x="14401800" y="143878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131234</xdr:rowOff>
    </xdr:from>
    <xdr:to>
      <xdr:col>22</xdr:col>
      <xdr:colOff>254000</xdr:colOff>
      <xdr:row>87</xdr:row>
      <xdr:rowOff>61384</xdr:rowOff>
    </xdr:to>
    <xdr:sp macro="" textlink="">
      <xdr:nvSpPr>
        <xdr:cNvPr id="263" name="フローチャート : 判断 262"/>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64" name="テキスト ボックス 263"/>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44873</xdr:rowOff>
    </xdr:from>
    <xdr:to>
      <xdr:col>21</xdr:col>
      <xdr:colOff>0</xdr:colOff>
      <xdr:row>83</xdr:row>
      <xdr:rowOff>157480</xdr:rowOff>
    </xdr:to>
    <xdr:cxnSp macro="">
      <xdr:nvCxnSpPr>
        <xdr:cNvPr id="265" name="直線コネクタ 264"/>
        <xdr:cNvCxnSpPr/>
      </xdr:nvCxnSpPr>
      <xdr:spPr>
        <a:xfrm>
          <a:off x="13512800" y="142752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6" name="フローチャート : 判断 265"/>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17373</xdr:rowOff>
    </xdr:from>
    <xdr:ext cx="762000" cy="259045"/>
    <xdr:sp macro="" textlink="">
      <xdr:nvSpPr>
        <xdr:cNvPr id="267" name="テキスト ボックス 266"/>
        <xdr:cNvSpPr txBox="1"/>
      </xdr:nvSpPr>
      <xdr:spPr>
        <a:xfrm>
          <a:off x="14020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68" name="フローチャート : 判断 267"/>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69" name="テキスト ボックス 268"/>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6"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7" name="円/楕円 276"/>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83838</xdr:rowOff>
    </xdr:from>
    <xdr:ext cx="736600" cy="259045"/>
    <xdr:sp macro="" textlink="">
      <xdr:nvSpPr>
        <xdr:cNvPr id="278" name="テキスト ボックス 277"/>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9" name="円/楕円 278"/>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80" name="テキスト ボックス 279"/>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81" name="円/楕円 280"/>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21607</xdr:rowOff>
    </xdr:from>
    <xdr:ext cx="762000" cy="259045"/>
    <xdr:sp macro="" textlink="">
      <xdr:nvSpPr>
        <xdr:cNvPr id="282" name="テキスト ボックス 281"/>
        <xdr:cNvSpPr txBox="1"/>
      </xdr:nvSpPr>
      <xdr:spPr>
        <a:xfrm>
          <a:off x="14020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165523</xdr:rowOff>
    </xdr:from>
    <xdr:to>
      <xdr:col>19</xdr:col>
      <xdr:colOff>533400</xdr:colOff>
      <xdr:row>83</xdr:row>
      <xdr:rowOff>95673</xdr:rowOff>
    </xdr:to>
    <xdr:sp macro="" textlink="">
      <xdr:nvSpPr>
        <xdr:cNvPr id="283" name="円/楕円 282"/>
        <xdr:cNvSpPr/>
      </xdr:nvSpPr>
      <xdr:spPr>
        <a:xfrm>
          <a:off x="13462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80450</xdr:rowOff>
    </xdr:from>
    <xdr:ext cx="762000" cy="259045"/>
    <xdr:sp macro="" textlink="">
      <xdr:nvSpPr>
        <xdr:cNvPr id="284" name="テキスト ボックス 283"/>
        <xdr:cNvSpPr txBox="1"/>
      </xdr:nvSpPr>
      <xdr:spPr>
        <a:xfrm>
          <a:off x="131318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平成１７年度に策定した職員定員管理計画に基づき、定年退職者の不補充</a:t>
          </a:r>
          <a:r>
            <a:rPr lang="ja-JP" altLang="en-US" sz="1300" b="0" i="0" baseline="0">
              <a:solidFill>
                <a:schemeClr val="dk1"/>
              </a:solidFill>
              <a:effectLst/>
              <a:latin typeface="+mn-lt"/>
              <a:ea typeface="+mn-ea"/>
              <a:cs typeface="+mn-cs"/>
            </a:rPr>
            <a:t>を行ってきましたが、現在は定年退職者数に応じた職員採用を行っていることから</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４．６５という低い数値に留まっています。</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引き続き、</a:t>
          </a:r>
          <a:r>
            <a:rPr lang="ja-JP" altLang="ja-JP" sz="1300" b="0" i="0" baseline="0">
              <a:solidFill>
                <a:schemeClr val="dk1"/>
              </a:solidFill>
              <a:effectLst/>
              <a:latin typeface="+mn-lt"/>
              <a:ea typeface="+mn-ea"/>
              <a:cs typeface="+mn-cs"/>
            </a:rPr>
            <a:t>適正な職員の定員管理と事務の効率化など行財政改革の推進に努める。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4" name="直線コネクタ 313"/>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5"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6" name="直線コネクタ 315"/>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7"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18" name="直線コネクタ 317"/>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155152</xdr:rowOff>
    </xdr:from>
    <xdr:to>
      <xdr:col>24</xdr:col>
      <xdr:colOff>558800</xdr:colOff>
      <xdr:row>59</xdr:row>
      <xdr:rowOff>5821</xdr:rowOff>
    </xdr:to>
    <xdr:cxnSp macro="">
      <xdr:nvCxnSpPr>
        <xdr:cNvPr id="319" name="直線コネクタ 318"/>
        <xdr:cNvCxnSpPr/>
      </xdr:nvCxnSpPr>
      <xdr:spPr>
        <a:xfrm>
          <a:off x="16179800" y="1009925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0"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1" name="フローチャート : 判断 320"/>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46038</xdr:rowOff>
    </xdr:to>
    <xdr:cxnSp macro="">
      <xdr:nvCxnSpPr>
        <xdr:cNvPr id="322" name="直線コネクタ 321"/>
        <xdr:cNvCxnSpPr/>
      </xdr:nvCxnSpPr>
      <xdr:spPr>
        <a:xfrm flipV="1">
          <a:off x="15290800" y="10099252"/>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3" name="フローチャート : 判断 322"/>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4" name="テキスト ボックス 323"/>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46038</xdr:rowOff>
    </xdr:from>
    <xdr:to>
      <xdr:col>22</xdr:col>
      <xdr:colOff>203200</xdr:colOff>
      <xdr:row>59</xdr:row>
      <xdr:rowOff>56092</xdr:rowOff>
    </xdr:to>
    <xdr:cxnSp macro="">
      <xdr:nvCxnSpPr>
        <xdr:cNvPr id="325" name="直線コネクタ 324"/>
        <xdr:cNvCxnSpPr/>
      </xdr:nvCxnSpPr>
      <xdr:spPr>
        <a:xfrm flipV="1">
          <a:off x="14401800" y="1016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6" name="フローチャート : 判断 325"/>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7" name="テキスト ボックス 326"/>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56092</xdr:rowOff>
    </xdr:from>
    <xdr:to>
      <xdr:col>21</xdr:col>
      <xdr:colOff>0</xdr:colOff>
      <xdr:row>59</xdr:row>
      <xdr:rowOff>58103</xdr:rowOff>
    </xdr:to>
    <xdr:cxnSp macro="">
      <xdr:nvCxnSpPr>
        <xdr:cNvPr id="328" name="直線コネクタ 327"/>
        <xdr:cNvCxnSpPr/>
      </xdr:nvCxnSpPr>
      <xdr:spPr>
        <a:xfrm flipV="1">
          <a:off x="13512800" y="101716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29" name="フローチャート : 判断 328"/>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0" name="テキスト ボックス 329"/>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1" name="フローチャート : 判断 330"/>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2" name="テキスト ボックス 331"/>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126471</xdr:rowOff>
    </xdr:from>
    <xdr:to>
      <xdr:col>24</xdr:col>
      <xdr:colOff>609600</xdr:colOff>
      <xdr:row>59</xdr:row>
      <xdr:rowOff>56621</xdr:rowOff>
    </xdr:to>
    <xdr:sp macro="" textlink="">
      <xdr:nvSpPr>
        <xdr:cNvPr id="338" name="円/楕円 337"/>
        <xdr:cNvSpPr/>
      </xdr:nvSpPr>
      <xdr:spPr>
        <a:xfrm>
          <a:off x="169672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47748</xdr:rowOff>
    </xdr:from>
    <xdr:ext cx="762000" cy="259045"/>
    <xdr:sp macro="" textlink="">
      <xdr:nvSpPr>
        <xdr:cNvPr id="339" name="定員管理の状況該当値テキスト"/>
        <xdr:cNvSpPr txBox="1"/>
      </xdr:nvSpPr>
      <xdr:spPr>
        <a:xfrm>
          <a:off x="17106900" y="999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104352</xdr:rowOff>
    </xdr:from>
    <xdr:to>
      <xdr:col>23</xdr:col>
      <xdr:colOff>457200</xdr:colOff>
      <xdr:row>59</xdr:row>
      <xdr:rowOff>34502</xdr:rowOff>
    </xdr:to>
    <xdr:sp macro="" textlink="">
      <xdr:nvSpPr>
        <xdr:cNvPr id="340" name="円/楕円 339"/>
        <xdr:cNvSpPr/>
      </xdr:nvSpPr>
      <xdr:spPr>
        <a:xfrm>
          <a:off x="16129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44679</xdr:rowOff>
    </xdr:from>
    <xdr:ext cx="736600" cy="259045"/>
    <xdr:sp macro="" textlink="">
      <xdr:nvSpPr>
        <xdr:cNvPr id="341" name="テキスト ボックス 340"/>
        <xdr:cNvSpPr txBox="1"/>
      </xdr:nvSpPr>
      <xdr:spPr>
        <a:xfrm>
          <a:off x="15798800" y="981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166688</xdr:rowOff>
    </xdr:from>
    <xdr:to>
      <xdr:col>22</xdr:col>
      <xdr:colOff>254000</xdr:colOff>
      <xdr:row>59</xdr:row>
      <xdr:rowOff>96838</xdr:rowOff>
    </xdr:to>
    <xdr:sp macro="" textlink="">
      <xdr:nvSpPr>
        <xdr:cNvPr id="342" name="円/楕円 341"/>
        <xdr:cNvSpPr/>
      </xdr:nvSpPr>
      <xdr:spPr>
        <a:xfrm>
          <a:off x="15240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107015</xdr:rowOff>
    </xdr:from>
    <xdr:ext cx="762000" cy="259045"/>
    <xdr:sp macro="" textlink="">
      <xdr:nvSpPr>
        <xdr:cNvPr id="343" name="テキスト ボックス 342"/>
        <xdr:cNvSpPr txBox="1"/>
      </xdr:nvSpPr>
      <xdr:spPr>
        <a:xfrm>
          <a:off x="14909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5292</xdr:rowOff>
    </xdr:from>
    <xdr:to>
      <xdr:col>21</xdr:col>
      <xdr:colOff>50800</xdr:colOff>
      <xdr:row>59</xdr:row>
      <xdr:rowOff>106892</xdr:rowOff>
    </xdr:to>
    <xdr:sp macro="" textlink="">
      <xdr:nvSpPr>
        <xdr:cNvPr id="344" name="円/楕円 343"/>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117069</xdr:rowOff>
    </xdr:from>
    <xdr:ext cx="762000" cy="259045"/>
    <xdr:sp macro="" textlink="">
      <xdr:nvSpPr>
        <xdr:cNvPr id="345" name="テキスト ボックス 344"/>
        <xdr:cNvSpPr txBox="1"/>
      </xdr:nvSpPr>
      <xdr:spPr>
        <a:xfrm>
          <a:off x="14020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7303</xdr:rowOff>
    </xdr:from>
    <xdr:to>
      <xdr:col>19</xdr:col>
      <xdr:colOff>533400</xdr:colOff>
      <xdr:row>59</xdr:row>
      <xdr:rowOff>108903</xdr:rowOff>
    </xdr:to>
    <xdr:sp macro="" textlink="">
      <xdr:nvSpPr>
        <xdr:cNvPr id="346" name="円/楕円 345"/>
        <xdr:cNvSpPr/>
      </xdr:nvSpPr>
      <xdr:spPr>
        <a:xfrm>
          <a:off x="13462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119080</xdr:rowOff>
    </xdr:from>
    <xdr:ext cx="762000" cy="259045"/>
    <xdr:sp macro="" textlink="">
      <xdr:nvSpPr>
        <xdr:cNvPr id="347" name="テキスト ボックス 346"/>
        <xdr:cNvSpPr txBox="1"/>
      </xdr:nvSpPr>
      <xdr:spPr>
        <a:xfrm>
          <a:off x="13131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年度は債務負担行為の一括償還により公債費が大幅に増大したことにより実質公債費比率が２．０ポイント上昇しました。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今回の一括償還は臨時的なものであることから、今後の比率は下降しますが、</a:t>
          </a:r>
          <a:r>
            <a:rPr lang="ja-JP" altLang="ja-JP" sz="1300">
              <a:solidFill>
                <a:schemeClr val="dk1"/>
              </a:solidFill>
              <a:effectLst/>
              <a:latin typeface="+mn-lt"/>
              <a:ea typeface="+mn-ea"/>
              <a:cs typeface="+mn-cs"/>
            </a:rPr>
            <a:t>学校の改築、改修等の大規模な事業を行うことから、財政への影響を考慮しながら事業執行とともに</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地方交付税算入のある事業債を活用するなど、公債費負担の抑制を図る。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4" name="直線コネクタ 373"/>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5"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6" name="直線コネクタ 375"/>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7"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78" name="直線コネクタ 377"/>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43</xdr:row>
      <xdr:rowOff>37338</xdr:rowOff>
    </xdr:to>
    <xdr:cxnSp macro="">
      <xdr:nvCxnSpPr>
        <xdr:cNvPr id="379" name="直線コネクタ 378"/>
        <xdr:cNvCxnSpPr/>
      </xdr:nvCxnSpPr>
      <xdr:spPr>
        <a:xfrm>
          <a:off x="16179800" y="721664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0"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1" name="フローチャート : 判断 380"/>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83312</xdr:rowOff>
    </xdr:to>
    <xdr:cxnSp macro="">
      <xdr:nvCxnSpPr>
        <xdr:cNvPr id="382" name="直線コネクタ 381"/>
        <xdr:cNvCxnSpPr/>
      </xdr:nvCxnSpPr>
      <xdr:spPr>
        <a:xfrm flipV="1">
          <a:off x="15290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3" name="フローチャート : 判断 382"/>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84" name="テキスト ボックス 383"/>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102616</xdr:rowOff>
    </xdr:to>
    <xdr:cxnSp macro="">
      <xdr:nvCxnSpPr>
        <xdr:cNvPr id="385" name="直線コネクタ 384"/>
        <xdr:cNvCxnSpPr/>
      </xdr:nvCxnSpPr>
      <xdr:spPr>
        <a:xfrm flipV="1">
          <a:off x="14401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6" name="フローチャート : 判断 385"/>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87" name="テキスト ボックス 38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42</xdr:row>
      <xdr:rowOff>121920</xdr:rowOff>
    </xdr:to>
    <xdr:cxnSp macro="">
      <xdr:nvCxnSpPr>
        <xdr:cNvPr id="388" name="直線コネクタ 387"/>
        <xdr:cNvCxnSpPr/>
      </xdr:nvCxnSpPr>
      <xdr:spPr>
        <a:xfrm flipV="1">
          <a:off x="13512800" y="73035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89" name="フローチャート : 判断 388"/>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390" name="テキスト ボックス 389"/>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1" name="フローチャート : 判断 390"/>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392" name="テキスト ボックス 391"/>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8" name="円/楕円 397"/>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9"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400" name="円/楕円 399"/>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401" name="テキスト ボックス 400"/>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2" name="円/楕円 401"/>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144289</xdr:rowOff>
    </xdr:from>
    <xdr:ext cx="762000" cy="259045"/>
    <xdr:sp macro="" textlink="">
      <xdr:nvSpPr>
        <xdr:cNvPr id="403" name="テキスト ボックス 402"/>
        <xdr:cNvSpPr txBox="1"/>
      </xdr:nvSpPr>
      <xdr:spPr>
        <a:xfrm>
          <a:off x="14909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4" name="円/楕円 403"/>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5" name="テキスト ボックス 404"/>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6" name="円/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7" name="テキスト ボックス 406"/>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９．８ポイント減少となり、平成２１年度以降では初めて類似団体内平均値を下回りました。改善に至ったポイントとしては、地方債残高の減少と財政調整基金や減債基金と特定目的基金の積み立てを継続実施してきたことと一部事務組合への補助費の減少によるものとなっている。</a:t>
          </a:r>
          <a:endParaRPr kumimoji="1" lang="en-US" altLang="ja-JP" sz="1300">
            <a:latin typeface="ＭＳ Ｐゴシック"/>
          </a:endParaRPr>
        </a:p>
        <a:p>
          <a:r>
            <a:rPr kumimoji="1" lang="ja-JP" altLang="en-US" sz="1300">
              <a:latin typeface="ＭＳ Ｐゴシック"/>
            </a:rPr>
            <a:t>　今後も積極的に財政負担の軽減対策を実施していきたい。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6" name="直線コネクタ 435"/>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7"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38" name="直線コネクタ 437"/>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39"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0" name="直線コネクタ 439"/>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76412</xdr:rowOff>
    </xdr:from>
    <xdr:to>
      <xdr:col>24</xdr:col>
      <xdr:colOff>558800</xdr:colOff>
      <xdr:row>15</xdr:row>
      <xdr:rowOff>155236</xdr:rowOff>
    </xdr:to>
    <xdr:cxnSp macro="">
      <xdr:nvCxnSpPr>
        <xdr:cNvPr id="441" name="直線コネクタ 440"/>
        <xdr:cNvCxnSpPr/>
      </xdr:nvCxnSpPr>
      <xdr:spPr>
        <a:xfrm flipV="1">
          <a:off x="16179800" y="2648162"/>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17797</xdr:rowOff>
    </xdr:from>
    <xdr:ext cx="762000" cy="259045"/>
    <xdr:sp macro="" textlink="">
      <xdr:nvSpPr>
        <xdr:cNvPr id="442" name="将来負担の状況平均値テキスト"/>
        <xdr:cNvSpPr txBox="1"/>
      </xdr:nvSpPr>
      <xdr:spPr>
        <a:xfrm>
          <a:off x="17106900" y="2589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3" name="フローチャート : 判断 442"/>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155236</xdr:rowOff>
    </xdr:from>
    <xdr:to>
      <xdr:col>23</xdr:col>
      <xdr:colOff>406400</xdr:colOff>
      <xdr:row>16</xdr:row>
      <xdr:rowOff>122132</xdr:rowOff>
    </xdr:to>
    <xdr:cxnSp macro="">
      <xdr:nvCxnSpPr>
        <xdr:cNvPr id="444" name="直線コネクタ 443"/>
        <xdr:cNvCxnSpPr/>
      </xdr:nvCxnSpPr>
      <xdr:spPr>
        <a:xfrm flipV="1">
          <a:off x="15290800" y="2726986"/>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5" name="フローチャート : 判断 444"/>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6" name="テキスト ボックス 445"/>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122132</xdr:rowOff>
    </xdr:from>
    <xdr:to>
      <xdr:col>22</xdr:col>
      <xdr:colOff>203200</xdr:colOff>
      <xdr:row>16</xdr:row>
      <xdr:rowOff>135805</xdr:rowOff>
    </xdr:to>
    <xdr:cxnSp macro="">
      <xdr:nvCxnSpPr>
        <xdr:cNvPr id="447" name="直線コネクタ 446"/>
        <xdr:cNvCxnSpPr/>
      </xdr:nvCxnSpPr>
      <xdr:spPr>
        <a:xfrm flipV="1">
          <a:off x="14401800" y="286533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48" name="フローチャート : 判断 447"/>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9" name="テキスト ボックス 448"/>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135805</xdr:rowOff>
    </xdr:from>
    <xdr:to>
      <xdr:col>21</xdr:col>
      <xdr:colOff>0</xdr:colOff>
      <xdr:row>17</xdr:row>
      <xdr:rowOff>81788</xdr:rowOff>
    </xdr:to>
    <xdr:cxnSp macro="">
      <xdr:nvCxnSpPr>
        <xdr:cNvPr id="450" name="直線コネクタ 449"/>
        <xdr:cNvCxnSpPr/>
      </xdr:nvCxnSpPr>
      <xdr:spPr>
        <a:xfrm flipV="1">
          <a:off x="13512800" y="2879005"/>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3" name="フローチャート : 判断 452"/>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4" name="テキスト ボックス 453"/>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25612</xdr:rowOff>
    </xdr:from>
    <xdr:to>
      <xdr:col>24</xdr:col>
      <xdr:colOff>609600</xdr:colOff>
      <xdr:row>15</xdr:row>
      <xdr:rowOff>127212</xdr:rowOff>
    </xdr:to>
    <xdr:sp macro="" textlink="">
      <xdr:nvSpPr>
        <xdr:cNvPr id="460" name="円/楕円 459"/>
        <xdr:cNvSpPr/>
      </xdr:nvSpPr>
      <xdr:spPr>
        <a:xfrm>
          <a:off x="169672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42139</xdr:rowOff>
    </xdr:from>
    <xdr:ext cx="762000" cy="259045"/>
    <xdr:sp macro="" textlink="">
      <xdr:nvSpPr>
        <xdr:cNvPr id="461" name="将来負担の状況該当値テキスト"/>
        <xdr:cNvSpPr txBox="1"/>
      </xdr:nvSpPr>
      <xdr:spPr>
        <a:xfrm>
          <a:off x="171069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104436</xdr:rowOff>
    </xdr:from>
    <xdr:to>
      <xdr:col>23</xdr:col>
      <xdr:colOff>457200</xdr:colOff>
      <xdr:row>16</xdr:row>
      <xdr:rowOff>34586</xdr:rowOff>
    </xdr:to>
    <xdr:sp macro="" textlink="">
      <xdr:nvSpPr>
        <xdr:cNvPr id="462" name="円/楕円 461"/>
        <xdr:cNvSpPr/>
      </xdr:nvSpPr>
      <xdr:spPr>
        <a:xfrm>
          <a:off x="16129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19363</xdr:rowOff>
    </xdr:from>
    <xdr:ext cx="736600" cy="259045"/>
    <xdr:sp macro="" textlink="">
      <xdr:nvSpPr>
        <xdr:cNvPr id="463" name="テキスト ボックス 462"/>
        <xdr:cNvSpPr txBox="1"/>
      </xdr:nvSpPr>
      <xdr:spPr>
        <a:xfrm>
          <a:off x="15798800" y="276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71332</xdr:rowOff>
    </xdr:from>
    <xdr:to>
      <xdr:col>22</xdr:col>
      <xdr:colOff>254000</xdr:colOff>
      <xdr:row>17</xdr:row>
      <xdr:rowOff>1482</xdr:rowOff>
    </xdr:to>
    <xdr:sp macro="" textlink="">
      <xdr:nvSpPr>
        <xdr:cNvPr id="464" name="円/楕円 463"/>
        <xdr:cNvSpPr/>
      </xdr:nvSpPr>
      <xdr:spPr>
        <a:xfrm>
          <a:off x="15240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157709</xdr:rowOff>
    </xdr:from>
    <xdr:ext cx="762000" cy="259045"/>
    <xdr:sp macro="" textlink="">
      <xdr:nvSpPr>
        <xdr:cNvPr id="465" name="テキスト ボックス 464"/>
        <xdr:cNvSpPr txBox="1"/>
      </xdr:nvSpPr>
      <xdr:spPr>
        <a:xfrm>
          <a:off x="14909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85005</xdr:rowOff>
    </xdr:from>
    <xdr:to>
      <xdr:col>21</xdr:col>
      <xdr:colOff>50800</xdr:colOff>
      <xdr:row>17</xdr:row>
      <xdr:rowOff>15155</xdr:rowOff>
    </xdr:to>
    <xdr:sp macro="" textlink="">
      <xdr:nvSpPr>
        <xdr:cNvPr id="466" name="円/楕円 465"/>
        <xdr:cNvSpPr/>
      </xdr:nvSpPr>
      <xdr:spPr>
        <a:xfrm>
          <a:off x="14351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171382</xdr:rowOff>
    </xdr:from>
    <xdr:ext cx="762000" cy="259045"/>
    <xdr:sp macro="" textlink="">
      <xdr:nvSpPr>
        <xdr:cNvPr id="467" name="テキスト ボックス 466"/>
        <xdr:cNvSpPr txBox="1"/>
      </xdr:nvSpPr>
      <xdr:spPr>
        <a:xfrm>
          <a:off x="14020800" y="29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30988</xdr:rowOff>
    </xdr:from>
    <xdr:to>
      <xdr:col>19</xdr:col>
      <xdr:colOff>533400</xdr:colOff>
      <xdr:row>17</xdr:row>
      <xdr:rowOff>132588</xdr:rowOff>
    </xdr:to>
    <xdr:sp macro="" textlink="">
      <xdr:nvSpPr>
        <xdr:cNvPr id="468" name="円/楕円 467"/>
        <xdr:cNvSpPr/>
      </xdr:nvSpPr>
      <xdr:spPr>
        <a:xfrm>
          <a:off x="13462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117365</xdr:rowOff>
    </xdr:from>
    <xdr:ext cx="762000" cy="259045"/>
    <xdr:sp macro="" textlink="">
      <xdr:nvSpPr>
        <xdr:cNvPr id="469" name="テキスト ボックス 468"/>
        <xdr:cNvSpPr txBox="1"/>
      </xdr:nvSpPr>
      <xdr:spPr>
        <a:xfrm>
          <a:off x="13131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31,590
30,607
29.21
10,750,498
10,140,405
573,079
5,935,064
8,086,896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34.5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ja-JP" altLang="en-US" sz="1300" b="0" i="0" baseline="0">
              <a:solidFill>
                <a:schemeClr val="dk1"/>
              </a:solidFill>
              <a:effectLst/>
              <a:latin typeface="+mn-lt"/>
              <a:ea typeface="+mn-ea"/>
              <a:cs typeface="+mn-cs"/>
            </a:rPr>
            <a:t>２１</a:t>
          </a:r>
          <a:r>
            <a:rPr lang="ja-JP" altLang="ja-JP" sz="1300" b="0" i="0" baseline="0">
              <a:solidFill>
                <a:schemeClr val="dk1"/>
              </a:solidFill>
              <a:effectLst/>
              <a:latin typeface="+mn-lt"/>
              <a:ea typeface="+mn-ea"/>
              <a:cs typeface="+mn-cs"/>
            </a:rPr>
            <a:t>年度以降、職員の新陳代謝などにより人件費は低下傾向と</a:t>
          </a:r>
          <a:r>
            <a:rPr lang="ja-JP" altLang="en-US" sz="1300" b="0" i="0" baseline="0">
              <a:solidFill>
                <a:schemeClr val="dk1"/>
              </a:solidFill>
              <a:effectLst/>
              <a:latin typeface="+mn-lt"/>
              <a:ea typeface="+mn-ea"/>
              <a:cs typeface="+mn-cs"/>
            </a:rPr>
            <a:t>なり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２０％を下回る結果となりました。</a:t>
          </a:r>
          <a:endParaRPr lang="ja-JP" altLang="ja-JP" sz="1300">
            <a:effectLst/>
          </a:endParaRPr>
        </a:p>
        <a:p>
          <a:pPr rtl="0"/>
          <a:r>
            <a:rPr lang="ja-JP" altLang="ja-JP" sz="1300" b="0" i="0" baseline="0">
              <a:solidFill>
                <a:schemeClr val="dk1"/>
              </a:solidFill>
              <a:effectLst/>
              <a:latin typeface="+mn-lt"/>
              <a:ea typeface="+mn-ea"/>
              <a:cs typeface="+mn-cs"/>
            </a:rPr>
            <a:t>　今後は退職職員が減少していくものの新規採用職員の増加及び昇給等により人件費が上昇傾向に転じる可能性があります。このため人件費の上昇への動きを注視していく必要があるとともに、今後も適正な職員定員管理など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36</xdr:row>
      <xdr:rowOff>23586</xdr:rowOff>
    </xdr:to>
    <xdr:cxnSp macro="">
      <xdr:nvCxnSpPr>
        <xdr:cNvPr id="67" name="直線コネクタ 66"/>
        <xdr:cNvCxnSpPr/>
      </xdr:nvCxnSpPr>
      <xdr:spPr>
        <a:xfrm flipV="1">
          <a:off x="3987800" y="60433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23586</xdr:rowOff>
    </xdr:from>
    <xdr:to>
      <xdr:col>5</xdr:col>
      <xdr:colOff>549275</xdr:colOff>
      <xdr:row>36</xdr:row>
      <xdr:rowOff>88900</xdr:rowOff>
    </xdr:to>
    <xdr:cxnSp macro="">
      <xdr:nvCxnSpPr>
        <xdr:cNvPr id="70" name="直線コネクタ 69"/>
        <xdr:cNvCxnSpPr/>
      </xdr:nvCxnSpPr>
      <xdr:spPr>
        <a:xfrm flipV="1">
          <a:off x="3098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162378</xdr:rowOff>
    </xdr:from>
    <xdr:to>
      <xdr:col>4</xdr:col>
      <xdr:colOff>346075</xdr:colOff>
      <xdr:row>36</xdr:row>
      <xdr:rowOff>88900</xdr:rowOff>
    </xdr:to>
    <xdr:cxnSp macro="">
      <xdr:nvCxnSpPr>
        <xdr:cNvPr id="73" name="直線コネクタ 72"/>
        <xdr:cNvCxnSpPr/>
      </xdr:nvCxnSpPr>
      <xdr:spPr>
        <a:xfrm>
          <a:off x="2209800" y="616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162378</xdr:rowOff>
    </xdr:from>
    <xdr:to>
      <xdr:col>3</xdr:col>
      <xdr:colOff>142875</xdr:colOff>
      <xdr:row>37</xdr:row>
      <xdr:rowOff>156936</xdr:rowOff>
    </xdr:to>
    <xdr:cxnSp macro="">
      <xdr:nvCxnSpPr>
        <xdr:cNvPr id="76" name="直線コネクタ 75"/>
        <xdr:cNvCxnSpPr/>
      </xdr:nvCxnSpPr>
      <xdr:spPr>
        <a:xfrm flipV="1">
          <a:off x="1320800" y="6163128"/>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163286</xdr:rowOff>
    </xdr:from>
    <xdr:to>
      <xdr:col>7</xdr:col>
      <xdr:colOff>66675</xdr:colOff>
      <xdr:row>35</xdr:row>
      <xdr:rowOff>93436</xdr:rowOff>
    </xdr:to>
    <xdr:sp macro="" textlink="">
      <xdr:nvSpPr>
        <xdr:cNvPr id="86" name="円/楕円 85"/>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8363</xdr:rowOff>
    </xdr:from>
    <xdr:ext cx="762000" cy="259045"/>
    <xdr:sp macro="" textlink="">
      <xdr:nvSpPr>
        <xdr:cNvPr id="87"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8" name="円/楕円 87"/>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89" name="テキスト ボックス 88"/>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90" name="円/楕円 89"/>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1" name="テキスト ボックス 90"/>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111578</xdr:rowOff>
    </xdr:from>
    <xdr:to>
      <xdr:col>3</xdr:col>
      <xdr:colOff>193675</xdr:colOff>
      <xdr:row>36</xdr:row>
      <xdr:rowOff>41728</xdr:rowOff>
    </xdr:to>
    <xdr:sp macro="" textlink="">
      <xdr:nvSpPr>
        <xdr:cNvPr id="92" name="円/楕円 91"/>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51905</xdr:rowOff>
    </xdr:from>
    <xdr:ext cx="762000" cy="259045"/>
    <xdr:sp macro="" textlink="">
      <xdr:nvSpPr>
        <xdr:cNvPr id="93" name="テキスト ボックス 92"/>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94" name="円/楕円 93"/>
        <xdr:cNvSpPr/>
      </xdr:nvSpPr>
      <xdr:spPr>
        <a:xfrm>
          <a:off x="1270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95" name="テキスト ボックス 94"/>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物件費に係る経常収支比率は類似団体平均を下回ってい</a:t>
          </a:r>
          <a:r>
            <a:rPr lang="ja-JP" altLang="en-US" sz="1300" b="0" i="0" baseline="0">
              <a:solidFill>
                <a:schemeClr val="dk1"/>
              </a:solidFill>
              <a:effectLst/>
              <a:latin typeface="+mn-lt"/>
              <a:ea typeface="+mn-ea"/>
              <a:cs typeface="+mn-cs"/>
            </a:rPr>
            <a:t>ますが、新規で子宮頸がんワクチン接種委託や小中学校の空調整備に伴う電気使用料の増加</a:t>
          </a:r>
          <a:r>
            <a:rPr lang="ja-JP" altLang="ja-JP" sz="1300" b="0" i="0" baseline="0">
              <a:solidFill>
                <a:schemeClr val="dk1"/>
              </a:solidFill>
              <a:effectLst/>
              <a:latin typeface="+mn-lt"/>
              <a:ea typeface="+mn-ea"/>
              <a:cs typeface="+mn-cs"/>
            </a:rPr>
            <a:t>などにより、昨年</a:t>
          </a:r>
          <a:r>
            <a:rPr lang="ja-JP" altLang="en-US" sz="1300" b="0" i="0" baseline="0">
              <a:solidFill>
                <a:schemeClr val="dk1"/>
              </a:solidFill>
              <a:effectLst/>
              <a:latin typeface="+mn-lt"/>
              <a:ea typeface="+mn-ea"/>
              <a:cs typeface="+mn-cs"/>
            </a:rPr>
            <a:t>度</a:t>
          </a:r>
          <a:r>
            <a:rPr lang="ja-JP" altLang="ja-JP" sz="1300" b="0" i="0" baseline="0">
              <a:solidFill>
                <a:schemeClr val="dk1"/>
              </a:solidFill>
              <a:effectLst/>
              <a:latin typeface="+mn-lt"/>
              <a:ea typeface="+mn-ea"/>
              <a:cs typeface="+mn-cs"/>
            </a:rPr>
            <a:t>より若干増</a:t>
          </a:r>
          <a:r>
            <a:rPr lang="ja-JP" altLang="en-US" sz="1300" b="0" i="0" baseline="0">
              <a:solidFill>
                <a:schemeClr val="dk1"/>
              </a:solidFill>
              <a:effectLst/>
              <a:latin typeface="+mn-lt"/>
              <a:ea typeface="+mn-ea"/>
              <a:cs typeface="+mn-cs"/>
            </a:rPr>
            <a:t>加になっています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特に電気料については、東日本大震災以降価格が上昇していることから、</a:t>
          </a:r>
          <a:r>
            <a:rPr lang="ja-JP" altLang="ja-JP" sz="1300" b="0" i="0" baseline="0">
              <a:solidFill>
                <a:schemeClr val="dk1"/>
              </a:solidFill>
              <a:effectLst/>
              <a:latin typeface="+mn-lt"/>
              <a:ea typeface="+mn-ea"/>
              <a:cs typeface="+mn-cs"/>
            </a:rPr>
            <a:t>維持管理経費や事務事業の見直しを行うことにより効率的な財政運営に努める。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91621</xdr:rowOff>
    </xdr:from>
    <xdr:to>
      <xdr:col>24</xdr:col>
      <xdr:colOff>31750</xdr:colOff>
      <xdr:row>13</xdr:row>
      <xdr:rowOff>124279</xdr:rowOff>
    </xdr:to>
    <xdr:cxnSp macro="">
      <xdr:nvCxnSpPr>
        <xdr:cNvPr id="130" name="直線コネクタ 129"/>
        <xdr:cNvCxnSpPr/>
      </xdr:nvCxnSpPr>
      <xdr:spPr>
        <a:xfrm>
          <a:off x="15671800" y="2320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91621</xdr:rowOff>
    </xdr:to>
    <xdr:cxnSp macro="">
      <xdr:nvCxnSpPr>
        <xdr:cNvPr id="133" name="直線コネクタ 132"/>
        <xdr:cNvCxnSpPr/>
      </xdr:nvCxnSpPr>
      <xdr:spPr>
        <a:xfrm>
          <a:off x="14782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13</xdr:row>
      <xdr:rowOff>69850</xdr:rowOff>
    </xdr:to>
    <xdr:cxnSp macro="">
      <xdr:nvCxnSpPr>
        <xdr:cNvPr id="136" name="直線コネクタ 135"/>
        <xdr:cNvCxnSpPr/>
      </xdr:nvCxnSpPr>
      <xdr:spPr>
        <a:xfrm>
          <a:off x="13893800" y="2276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48079</xdr:rowOff>
    </xdr:to>
    <xdr:cxnSp macro="">
      <xdr:nvCxnSpPr>
        <xdr:cNvPr id="139" name="直線コネクタ 138"/>
        <xdr:cNvCxnSpPr/>
      </xdr:nvCxnSpPr>
      <xdr:spPr>
        <a:xfrm>
          <a:off x="13004800" y="2255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49" name="円/楕円 148"/>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90006</xdr:rowOff>
    </xdr:from>
    <xdr:ext cx="762000" cy="259045"/>
    <xdr:sp macro="" textlink="">
      <xdr:nvSpPr>
        <xdr:cNvPr id="150" name="物件費該当値テキスト"/>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40821</xdr:rowOff>
    </xdr:from>
    <xdr:to>
      <xdr:col>22</xdr:col>
      <xdr:colOff>615950</xdr:colOff>
      <xdr:row>13</xdr:row>
      <xdr:rowOff>142421</xdr:rowOff>
    </xdr:to>
    <xdr:sp macro="" textlink="">
      <xdr:nvSpPr>
        <xdr:cNvPr id="151" name="円/楕円 150"/>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152598</xdr:rowOff>
    </xdr:from>
    <xdr:ext cx="736600" cy="259045"/>
    <xdr:sp macro="" textlink="">
      <xdr:nvSpPr>
        <xdr:cNvPr id="152" name="テキスト ボックス 151"/>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3" name="円/楕円 152"/>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4" name="テキスト ボックス 153"/>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5" name="円/楕円 154"/>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6" name="テキスト ボックス 155"/>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146957</xdr:rowOff>
    </xdr:from>
    <xdr:to>
      <xdr:col>19</xdr:col>
      <xdr:colOff>6350</xdr:colOff>
      <xdr:row>13</xdr:row>
      <xdr:rowOff>77107</xdr:rowOff>
    </xdr:to>
    <xdr:sp macro="" textlink="">
      <xdr:nvSpPr>
        <xdr:cNvPr id="157" name="円/楕円 156"/>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87284</xdr:rowOff>
    </xdr:from>
    <xdr:ext cx="762000" cy="259045"/>
    <xdr:sp macro="" textlink="">
      <xdr:nvSpPr>
        <xdr:cNvPr id="158" name="テキスト ボックス 157"/>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a:t>
          </a:r>
          <a:r>
            <a:rPr lang="ja-JP" altLang="en-US" sz="1300" b="0" i="0" baseline="0">
              <a:solidFill>
                <a:schemeClr val="dk1"/>
              </a:solidFill>
              <a:effectLst/>
              <a:latin typeface="+mn-lt"/>
              <a:ea typeface="+mn-ea"/>
              <a:cs typeface="+mn-cs"/>
            </a:rPr>
            <a:t>に占める扶助費</a:t>
          </a:r>
          <a:r>
            <a:rPr lang="ja-JP" altLang="ja-JP" sz="1300" b="0" i="0" baseline="0">
              <a:solidFill>
                <a:schemeClr val="dk1"/>
              </a:solidFill>
              <a:effectLst/>
              <a:latin typeface="+mn-lt"/>
              <a:ea typeface="+mn-ea"/>
              <a:cs typeface="+mn-cs"/>
            </a:rPr>
            <a:t>が上昇傾向にある要因としては、児童手当をはじめとする児童福祉費</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障害者福祉</a:t>
          </a:r>
          <a:r>
            <a:rPr lang="ja-JP" altLang="en-US" sz="1300" b="0" i="0" baseline="0">
              <a:solidFill>
                <a:schemeClr val="dk1"/>
              </a:solidFill>
              <a:effectLst/>
              <a:latin typeface="+mn-lt"/>
              <a:ea typeface="+mn-ea"/>
              <a:cs typeface="+mn-cs"/>
            </a:rPr>
            <a:t>施策に伴う社会福祉</a:t>
          </a:r>
          <a:r>
            <a:rPr lang="ja-JP" altLang="ja-JP" sz="1300" b="0" i="0" baseline="0">
              <a:solidFill>
                <a:schemeClr val="dk1"/>
              </a:solidFill>
              <a:effectLst/>
              <a:latin typeface="+mn-lt"/>
              <a:ea typeface="+mn-ea"/>
              <a:cs typeface="+mn-cs"/>
            </a:rPr>
            <a:t>費の増加などがあげられ</a:t>
          </a:r>
          <a:r>
            <a:rPr lang="ja-JP" altLang="en-US" sz="1300" b="0" i="0" baseline="0">
              <a:solidFill>
                <a:schemeClr val="dk1"/>
              </a:solidFill>
              <a:effectLst/>
              <a:latin typeface="+mn-lt"/>
              <a:ea typeface="+mn-ea"/>
              <a:cs typeface="+mn-cs"/>
            </a:rPr>
            <a:t>ます</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資格審査の適正化や単独事業の見直しを進めていく。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59</xdr:row>
      <xdr:rowOff>138430</xdr:rowOff>
    </xdr:to>
    <xdr:cxnSp macro="">
      <xdr:nvCxnSpPr>
        <xdr:cNvPr id="189" name="直線コネクタ 188"/>
        <xdr:cNvCxnSpPr/>
      </xdr:nvCxnSpPr>
      <xdr:spPr>
        <a:xfrm>
          <a:off x="3987800" y="1020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92710</xdr:rowOff>
    </xdr:to>
    <xdr:cxnSp macro="">
      <xdr:nvCxnSpPr>
        <xdr:cNvPr id="192" name="直線コネクタ 191"/>
        <xdr:cNvCxnSpPr/>
      </xdr:nvCxnSpPr>
      <xdr:spPr>
        <a:xfrm>
          <a:off x="3098800" y="1007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81280</xdr:rowOff>
    </xdr:from>
    <xdr:to>
      <xdr:col>4</xdr:col>
      <xdr:colOff>346075</xdr:colOff>
      <xdr:row>58</xdr:row>
      <xdr:rowOff>127000</xdr:rowOff>
    </xdr:to>
    <xdr:cxnSp macro="">
      <xdr:nvCxnSpPr>
        <xdr:cNvPr id="195" name="直線コネクタ 194"/>
        <xdr:cNvCxnSpPr/>
      </xdr:nvCxnSpPr>
      <xdr:spPr>
        <a:xfrm>
          <a:off x="2209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46990</xdr:rowOff>
    </xdr:from>
    <xdr:to>
      <xdr:col>3</xdr:col>
      <xdr:colOff>142875</xdr:colOff>
      <xdr:row>58</xdr:row>
      <xdr:rowOff>81280</xdr:rowOff>
    </xdr:to>
    <xdr:cxnSp macro="">
      <xdr:nvCxnSpPr>
        <xdr:cNvPr id="198" name="直線コネクタ 197"/>
        <xdr:cNvCxnSpPr/>
      </xdr:nvCxnSpPr>
      <xdr:spPr>
        <a:xfrm>
          <a:off x="1320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8" name="円/楕円 207"/>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9"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41910</xdr:rowOff>
    </xdr:from>
    <xdr:to>
      <xdr:col>5</xdr:col>
      <xdr:colOff>600075</xdr:colOff>
      <xdr:row>59</xdr:row>
      <xdr:rowOff>143510</xdr:rowOff>
    </xdr:to>
    <xdr:sp macro="" textlink="">
      <xdr:nvSpPr>
        <xdr:cNvPr id="210" name="円/楕円 209"/>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128287</xdr:rowOff>
    </xdr:from>
    <xdr:ext cx="736600" cy="259045"/>
    <xdr:sp macro="" textlink="">
      <xdr:nvSpPr>
        <xdr:cNvPr id="211" name="テキスト ボックス 210"/>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2" name="円/楕円 211"/>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3" name="テキスト ボックス 212"/>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30480</xdr:rowOff>
    </xdr:from>
    <xdr:to>
      <xdr:col>3</xdr:col>
      <xdr:colOff>193675</xdr:colOff>
      <xdr:row>58</xdr:row>
      <xdr:rowOff>132080</xdr:rowOff>
    </xdr:to>
    <xdr:sp macro="" textlink="">
      <xdr:nvSpPr>
        <xdr:cNvPr id="214" name="円/楕円 213"/>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116857</xdr:rowOff>
    </xdr:from>
    <xdr:ext cx="762000" cy="259045"/>
    <xdr:sp macro="" textlink="">
      <xdr:nvSpPr>
        <xdr:cNvPr id="215" name="テキスト ボックス 214"/>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216" name="円/楕円 215"/>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217" name="テキスト ボックス 216"/>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その他に係る経常収支比率は類似団体平均を下回って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各特別会計への繰出金の抑制等が影響している。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下水道事業に対する繰出金は増加する見込みであることから、</a:t>
          </a:r>
          <a:r>
            <a:rPr lang="ja-JP" altLang="ja-JP" sz="1300">
              <a:solidFill>
                <a:schemeClr val="dk1"/>
              </a:solidFill>
              <a:effectLst/>
              <a:latin typeface="+mn-lt"/>
              <a:ea typeface="+mn-ea"/>
              <a:cs typeface="+mn-cs"/>
            </a:rPr>
            <a:t>効率的な事業運営</a:t>
          </a:r>
          <a:r>
            <a:rPr lang="ja-JP" altLang="en-US" sz="1300">
              <a:solidFill>
                <a:schemeClr val="dk1"/>
              </a:solidFill>
              <a:effectLst/>
              <a:latin typeface="+mn-lt"/>
              <a:ea typeface="+mn-ea"/>
              <a:cs typeface="+mn-cs"/>
            </a:rPr>
            <a:t>、事業進捗と加入バランスの検討を行い、</a:t>
          </a:r>
          <a:r>
            <a:rPr lang="ja-JP" altLang="ja-JP" sz="1300" b="0" i="0" baseline="0">
              <a:solidFill>
                <a:schemeClr val="dk1"/>
              </a:solidFill>
              <a:effectLst/>
              <a:latin typeface="+mn-lt"/>
              <a:ea typeface="+mn-ea"/>
              <a:cs typeface="+mn-cs"/>
            </a:rPr>
            <a:t>経費節減とともに</a:t>
          </a:r>
          <a:r>
            <a:rPr lang="ja-JP" altLang="ja-JP" sz="1300">
              <a:solidFill>
                <a:schemeClr val="dk1"/>
              </a:solidFill>
              <a:effectLst/>
              <a:latin typeface="+mn-lt"/>
              <a:ea typeface="+mn-ea"/>
              <a:cs typeface="+mn-cs"/>
            </a:rPr>
            <a:t>適正な</a:t>
          </a:r>
          <a:r>
            <a:rPr lang="ja-JP" altLang="en-US" sz="1300">
              <a:solidFill>
                <a:schemeClr val="dk1"/>
              </a:solidFill>
              <a:effectLst/>
              <a:latin typeface="+mn-lt"/>
              <a:ea typeface="+mn-ea"/>
              <a:cs typeface="+mn-cs"/>
            </a:rPr>
            <a:t>事業</a:t>
          </a:r>
          <a:r>
            <a:rPr lang="ja-JP" altLang="ja-JP" sz="1300">
              <a:solidFill>
                <a:schemeClr val="dk1"/>
              </a:solidFill>
              <a:effectLst/>
              <a:latin typeface="+mn-lt"/>
              <a:ea typeface="+mn-ea"/>
              <a:cs typeface="+mn-cs"/>
            </a:rPr>
            <a:t>促進</a:t>
          </a:r>
          <a:r>
            <a:rPr lang="ja-JP" altLang="en-US" sz="1300">
              <a:solidFill>
                <a:schemeClr val="dk1"/>
              </a:solidFill>
              <a:effectLst/>
              <a:latin typeface="+mn-lt"/>
              <a:ea typeface="+mn-ea"/>
              <a:cs typeface="+mn-cs"/>
            </a:rPr>
            <a:t>に努める。</a:t>
          </a:r>
          <a:endParaRPr lang="en-US" altLang="ja-JP" sz="1300" b="0" i="0" baseline="0">
            <a:solidFill>
              <a:schemeClr val="dk1"/>
            </a:solidFill>
            <a:effectLst/>
            <a:latin typeface="+mn-lt"/>
            <a:ea typeface="+mn-ea"/>
            <a:cs typeface="+mn-cs"/>
          </a:endParaRPr>
        </a:p>
        <a:p>
          <a:pPr rtl="0"/>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153670</xdr:rowOff>
    </xdr:to>
    <xdr:cxnSp macro="">
      <xdr:nvCxnSpPr>
        <xdr:cNvPr id="250" name="直線コネクタ 249"/>
        <xdr:cNvCxnSpPr/>
      </xdr:nvCxnSpPr>
      <xdr:spPr>
        <a:xfrm>
          <a:off x="15671800" y="9461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39370</xdr:rowOff>
    </xdr:to>
    <xdr:cxnSp macro="">
      <xdr:nvCxnSpPr>
        <xdr:cNvPr id="253" name="直線コネクタ 252"/>
        <xdr:cNvCxnSpPr/>
      </xdr:nvCxnSpPr>
      <xdr:spPr>
        <a:xfrm flipV="1">
          <a:off x="14782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39370</xdr:rowOff>
    </xdr:to>
    <xdr:cxnSp macro="">
      <xdr:nvCxnSpPr>
        <xdr:cNvPr id="256" name="直線コネクタ 255"/>
        <xdr:cNvCxnSpPr/>
      </xdr:nvCxnSpPr>
      <xdr:spPr>
        <a:xfrm>
          <a:off x="13893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8" name="テキスト ボックス 25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54</xdr:row>
      <xdr:rowOff>157480</xdr:rowOff>
    </xdr:to>
    <xdr:cxnSp macro="">
      <xdr:nvCxnSpPr>
        <xdr:cNvPr id="259" name="直線コネクタ 258"/>
        <xdr:cNvCxnSpPr/>
      </xdr:nvCxnSpPr>
      <xdr:spPr>
        <a:xfrm flipV="1">
          <a:off x="13004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1" name="テキスト ボックス 26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63" name="テキスト ボックス 262"/>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9" name="円/楕円 268"/>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0"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1" name="円/楕円 270"/>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2" name="テキスト ボックス 271"/>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3" name="円/楕円 272"/>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4" name="テキスト ボックス 273"/>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5" name="円/楕円 274"/>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6" name="テキスト ボックス 275"/>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7" name="円/楕円 276"/>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8" name="テキスト ボックス 277"/>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補助費等については、類似団体内でも高い数値であるが、消防事務</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清掃事務・学校給食事務</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を共同で行っている一部事務組合への負担金等が主な要因である。ここ数年の補助費等の比率低下については、一部事務組合の公債費が償還完了となっていることによる負担金減額が主なものとなっている</a:t>
          </a:r>
          <a:r>
            <a:rPr lang="ja-JP" altLang="en-US" sz="1300" b="0" i="0" baseline="0">
              <a:solidFill>
                <a:schemeClr val="dk1"/>
              </a:solidFill>
              <a:effectLst/>
              <a:latin typeface="+mn-lt"/>
              <a:ea typeface="+mn-ea"/>
              <a:cs typeface="+mn-cs"/>
            </a:rPr>
            <a:t>が、今後は</a:t>
          </a:r>
          <a:r>
            <a:rPr lang="ja-JP" altLang="ja-JP" sz="1300" b="0" i="0" baseline="0">
              <a:solidFill>
                <a:schemeClr val="dk1"/>
              </a:solidFill>
              <a:effectLst/>
              <a:latin typeface="+mn-lt"/>
              <a:ea typeface="+mn-ea"/>
              <a:cs typeface="+mn-cs"/>
            </a:rPr>
            <a:t>団体への補助金の必要性を精査して削減に努めたい。</a:t>
          </a:r>
          <a:endParaRPr lang="ja-JP" altLang="ja-JP" sz="1300">
            <a:effectLst/>
          </a:endParaRPr>
        </a:p>
        <a:p>
          <a:pPr rtl="0"/>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163576</xdr:rowOff>
    </xdr:from>
    <xdr:to>
      <xdr:col>24</xdr:col>
      <xdr:colOff>31750</xdr:colOff>
      <xdr:row>38</xdr:row>
      <xdr:rowOff>163576</xdr:rowOff>
    </xdr:to>
    <xdr:cxnSp macro="">
      <xdr:nvCxnSpPr>
        <xdr:cNvPr id="308" name="直線コネクタ 307"/>
        <xdr:cNvCxnSpPr/>
      </xdr:nvCxnSpPr>
      <xdr:spPr>
        <a:xfrm>
          <a:off x="15671800" y="6678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39</xdr:row>
      <xdr:rowOff>83566</xdr:rowOff>
    </xdr:to>
    <xdr:cxnSp macro="">
      <xdr:nvCxnSpPr>
        <xdr:cNvPr id="311" name="直線コネクタ 310"/>
        <xdr:cNvCxnSpPr/>
      </xdr:nvCxnSpPr>
      <xdr:spPr>
        <a:xfrm flipV="1">
          <a:off x="14782800" y="66786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3" name="テキスト ボックス 312"/>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83566</xdr:rowOff>
    </xdr:to>
    <xdr:cxnSp macro="">
      <xdr:nvCxnSpPr>
        <xdr:cNvPr id="314" name="直線コネクタ 313"/>
        <xdr:cNvCxnSpPr/>
      </xdr:nvCxnSpPr>
      <xdr:spPr>
        <a:xfrm>
          <a:off x="13893800" y="6728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42418</xdr:rowOff>
    </xdr:from>
    <xdr:to>
      <xdr:col>20</xdr:col>
      <xdr:colOff>158750</xdr:colOff>
      <xdr:row>40</xdr:row>
      <xdr:rowOff>94996</xdr:rowOff>
    </xdr:to>
    <xdr:cxnSp macro="">
      <xdr:nvCxnSpPr>
        <xdr:cNvPr id="317" name="直線コネクタ 316"/>
        <xdr:cNvCxnSpPr/>
      </xdr:nvCxnSpPr>
      <xdr:spPr>
        <a:xfrm flipV="1">
          <a:off x="13004800" y="67289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112776</xdr:rowOff>
    </xdr:from>
    <xdr:to>
      <xdr:col>24</xdr:col>
      <xdr:colOff>82550</xdr:colOff>
      <xdr:row>39</xdr:row>
      <xdr:rowOff>42926</xdr:rowOff>
    </xdr:to>
    <xdr:sp macro="" textlink="">
      <xdr:nvSpPr>
        <xdr:cNvPr id="327" name="円/楕円 326"/>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84853</xdr:rowOff>
    </xdr:from>
    <xdr:ext cx="762000" cy="259045"/>
    <xdr:sp macro="" textlink="">
      <xdr:nvSpPr>
        <xdr:cNvPr id="328"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9" name="円/楕円 328"/>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30" name="テキスト ボックス 329"/>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32766</xdr:rowOff>
    </xdr:from>
    <xdr:to>
      <xdr:col>21</xdr:col>
      <xdr:colOff>412750</xdr:colOff>
      <xdr:row>39</xdr:row>
      <xdr:rowOff>134366</xdr:rowOff>
    </xdr:to>
    <xdr:sp macro="" textlink="">
      <xdr:nvSpPr>
        <xdr:cNvPr id="331" name="円/楕円 330"/>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119143</xdr:rowOff>
    </xdr:from>
    <xdr:ext cx="762000" cy="259045"/>
    <xdr:sp macro="" textlink="">
      <xdr:nvSpPr>
        <xdr:cNvPr id="332" name="テキスト ボックス 331"/>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163068</xdr:rowOff>
    </xdr:from>
    <xdr:to>
      <xdr:col>20</xdr:col>
      <xdr:colOff>209550</xdr:colOff>
      <xdr:row>39</xdr:row>
      <xdr:rowOff>93218</xdr:rowOff>
    </xdr:to>
    <xdr:sp macro="" textlink="">
      <xdr:nvSpPr>
        <xdr:cNvPr id="333" name="円/楕円 332"/>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77995</xdr:rowOff>
    </xdr:from>
    <xdr:ext cx="762000" cy="259045"/>
    <xdr:sp macro="" textlink="">
      <xdr:nvSpPr>
        <xdr:cNvPr id="334" name="テキスト ボックス 333"/>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44196</xdr:rowOff>
    </xdr:from>
    <xdr:to>
      <xdr:col>19</xdr:col>
      <xdr:colOff>6350</xdr:colOff>
      <xdr:row>40</xdr:row>
      <xdr:rowOff>145796</xdr:rowOff>
    </xdr:to>
    <xdr:sp macro="" textlink="">
      <xdr:nvSpPr>
        <xdr:cNvPr id="335" name="円/楕円 334"/>
        <xdr:cNvSpPr/>
      </xdr:nvSpPr>
      <xdr:spPr>
        <a:xfrm>
          <a:off x="12954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130573</xdr:rowOff>
    </xdr:from>
    <xdr:ext cx="762000" cy="259045"/>
    <xdr:sp macro="" textlink="">
      <xdr:nvSpPr>
        <xdr:cNvPr id="336" name="テキスト ボックス 335"/>
        <xdr:cNvSpPr txBox="1"/>
      </xdr:nvSpPr>
      <xdr:spPr>
        <a:xfrm>
          <a:off x="12623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値よりも低い状況ですが、昨年度と比較して０．３％増になっています。今後は実施中の中学校改築事業に伴い起債残高が急激に増加するとともに、公共下水道事業や道路整備事業に係る公債費の増加が見込まれるため、緊急性や住民ニーズを反映した事業の選択による普通建設事業の抑制などにより、事業の集中と選択による効率的な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123190</xdr:rowOff>
    </xdr:to>
    <xdr:cxnSp macro="">
      <xdr:nvCxnSpPr>
        <xdr:cNvPr id="369" name="直線コネクタ 368"/>
        <xdr:cNvCxnSpPr/>
      </xdr:nvCxnSpPr>
      <xdr:spPr>
        <a:xfrm>
          <a:off x="3987800" y="12959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115570</xdr:rowOff>
    </xdr:to>
    <xdr:cxnSp macro="">
      <xdr:nvCxnSpPr>
        <xdr:cNvPr id="372" name="直線コネクタ 371"/>
        <xdr:cNvCxnSpPr/>
      </xdr:nvCxnSpPr>
      <xdr:spPr>
        <a:xfrm flipV="1">
          <a:off x="3098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4" name="テキスト ボックス 37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115570</xdr:rowOff>
    </xdr:to>
    <xdr:cxnSp macro="">
      <xdr:nvCxnSpPr>
        <xdr:cNvPr id="375" name="直線コネクタ 374"/>
        <xdr:cNvCxnSpPr/>
      </xdr:nvCxnSpPr>
      <xdr:spPr>
        <a:xfrm>
          <a:off x="2209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5080</xdr:rowOff>
    </xdr:to>
    <xdr:cxnSp macro="">
      <xdr:nvCxnSpPr>
        <xdr:cNvPr id="378" name="直線コネクタ 377"/>
        <xdr:cNvCxnSpPr/>
      </xdr:nvCxnSpPr>
      <xdr:spPr>
        <a:xfrm flipV="1">
          <a:off x="1320800" y="1295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8" name="円/楕円 387"/>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9"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90" name="円/楕円 389"/>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91" name="テキスト ボックス 390"/>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2" name="円/楕円 391"/>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93" name="テキスト ボックス 392"/>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5" name="テキスト ボックス 39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6" name="円/楕円 395"/>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7" name="テキスト ボックス 396"/>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若干ではあるものの類似団体平均を下回る結果となった。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前年度は</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と補助費が減少傾向であったことから前々年度比</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１．９％減となったが、平成２５年度では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補助費が横這いであったことから前年度比０．７％増となった。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扶助費は全国的にも増加傾向であることから、</a:t>
          </a:r>
          <a:r>
            <a:rPr lang="ja-JP" altLang="ja-JP" sz="1300" b="0" i="0" baseline="0">
              <a:solidFill>
                <a:schemeClr val="dk1"/>
              </a:solidFill>
              <a:effectLst/>
              <a:latin typeface="+mn-lt"/>
              <a:ea typeface="+mn-ea"/>
              <a:cs typeface="+mn-cs"/>
            </a:rPr>
            <a:t>補助費の抑制方法を検討していく必要がある。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58420</xdr:rowOff>
    </xdr:to>
    <xdr:cxnSp macro="">
      <xdr:nvCxnSpPr>
        <xdr:cNvPr id="428" name="直線コネクタ 427"/>
        <xdr:cNvCxnSpPr/>
      </xdr:nvCxnSpPr>
      <xdr:spPr>
        <a:xfrm>
          <a:off x="15671800" y="13056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113285</xdr:rowOff>
    </xdr:to>
    <xdr:cxnSp macro="">
      <xdr:nvCxnSpPr>
        <xdr:cNvPr id="431" name="直線コネクタ 430"/>
        <xdr:cNvCxnSpPr/>
      </xdr:nvCxnSpPr>
      <xdr:spPr>
        <a:xfrm flipV="1">
          <a:off x="14782800" y="130566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113285</xdr:rowOff>
    </xdr:to>
    <xdr:cxnSp macro="">
      <xdr:nvCxnSpPr>
        <xdr:cNvPr id="434" name="直線コネクタ 433"/>
        <xdr:cNvCxnSpPr/>
      </xdr:nvCxnSpPr>
      <xdr:spPr>
        <a:xfrm>
          <a:off x="13893800" y="130017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77</xdr:row>
      <xdr:rowOff>124713</xdr:rowOff>
    </xdr:to>
    <xdr:cxnSp macro="">
      <xdr:nvCxnSpPr>
        <xdr:cNvPr id="437" name="直線コネクタ 436"/>
        <xdr:cNvCxnSpPr/>
      </xdr:nvCxnSpPr>
      <xdr:spPr>
        <a:xfrm flipV="1">
          <a:off x="13004800" y="13001752"/>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7" name="円/楕円 446"/>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8"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9" name="円/楕円 448"/>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0" name="テキスト ボックス 449"/>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1" name="円/楕円 450"/>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52" name="テキスト ボックス 451"/>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3" name="円/楕円 452"/>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54" name="テキスト ボックス 453"/>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5" name="円/楕円 454"/>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56" name="テキスト ボックス 455"/>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94688</xdr:rowOff>
    </xdr:from>
    <xdr:ext cx="762000" cy="259045"/>
    <xdr:sp macro="" textlink="">
      <xdr:nvSpPr>
        <xdr:cNvPr id="44" name="人口1人当たり決算額の推移最小値テキスト130"/>
        <xdr:cNvSpPr txBox="1"/>
      </xdr:nvSpPr>
      <xdr:spPr>
        <a:xfrm>
          <a:off x="5740400" y="357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18148</xdr:rowOff>
    </xdr:from>
    <xdr:to>
      <xdr:col>4</xdr:col>
      <xdr:colOff>1117600</xdr:colOff>
      <xdr:row>20</xdr:row>
      <xdr:rowOff>84511</xdr:rowOff>
    </xdr:to>
    <xdr:cxnSp macro="">
      <xdr:nvCxnSpPr>
        <xdr:cNvPr id="48" name="直線コネクタ 47"/>
        <xdr:cNvCxnSpPr/>
      </xdr:nvCxnSpPr>
      <xdr:spPr bwMode="auto">
        <a:xfrm>
          <a:off x="5003800" y="3494773"/>
          <a:ext cx="647700" cy="6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90294</xdr:rowOff>
    </xdr:from>
    <xdr:to>
      <xdr:col>4</xdr:col>
      <xdr:colOff>469900</xdr:colOff>
      <xdr:row>20</xdr:row>
      <xdr:rowOff>18148</xdr:rowOff>
    </xdr:to>
    <xdr:cxnSp macro="">
      <xdr:nvCxnSpPr>
        <xdr:cNvPr id="51" name="直線コネクタ 50"/>
        <xdr:cNvCxnSpPr/>
      </xdr:nvCxnSpPr>
      <xdr:spPr bwMode="auto">
        <a:xfrm>
          <a:off x="4305300" y="3395469"/>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87391</xdr:rowOff>
    </xdr:from>
    <xdr:to>
      <xdr:col>3</xdr:col>
      <xdr:colOff>904875</xdr:colOff>
      <xdr:row>19</xdr:row>
      <xdr:rowOff>90294</xdr:rowOff>
    </xdr:to>
    <xdr:cxnSp macro="">
      <xdr:nvCxnSpPr>
        <xdr:cNvPr id="54" name="直線コネクタ 53"/>
        <xdr:cNvCxnSpPr/>
      </xdr:nvCxnSpPr>
      <xdr:spPr bwMode="auto">
        <a:xfrm>
          <a:off x="3606800" y="3392566"/>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9896</xdr:rowOff>
    </xdr:from>
    <xdr:to>
      <xdr:col>3</xdr:col>
      <xdr:colOff>206375</xdr:colOff>
      <xdr:row>19</xdr:row>
      <xdr:rowOff>87391</xdr:rowOff>
    </xdr:to>
    <xdr:cxnSp macro="">
      <xdr:nvCxnSpPr>
        <xdr:cNvPr id="57" name="直線コネクタ 56"/>
        <xdr:cNvCxnSpPr/>
      </xdr:nvCxnSpPr>
      <xdr:spPr bwMode="auto">
        <a:xfrm>
          <a:off x="2908300" y="3315071"/>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33711</xdr:rowOff>
    </xdr:from>
    <xdr:to>
      <xdr:col>5</xdr:col>
      <xdr:colOff>34925</xdr:colOff>
      <xdr:row>20</xdr:row>
      <xdr:rowOff>135311</xdr:rowOff>
    </xdr:to>
    <xdr:sp macro="" textlink="">
      <xdr:nvSpPr>
        <xdr:cNvPr id="67" name="円/楕円 66"/>
        <xdr:cNvSpPr/>
      </xdr:nvSpPr>
      <xdr:spPr bwMode="auto">
        <a:xfrm>
          <a:off x="5600700" y="351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113738</xdr:rowOff>
    </xdr:from>
    <xdr:ext cx="762000" cy="259045"/>
    <xdr:sp macro="" textlink="">
      <xdr:nvSpPr>
        <xdr:cNvPr id="68" name="人口1人当たり決算額の推移該当値テキスト130"/>
        <xdr:cNvSpPr txBox="1"/>
      </xdr:nvSpPr>
      <xdr:spPr>
        <a:xfrm>
          <a:off x="5740400" y="341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138798</xdr:rowOff>
    </xdr:from>
    <xdr:to>
      <xdr:col>4</xdr:col>
      <xdr:colOff>520700</xdr:colOff>
      <xdr:row>20</xdr:row>
      <xdr:rowOff>68948</xdr:rowOff>
    </xdr:to>
    <xdr:sp macro="" textlink="">
      <xdr:nvSpPr>
        <xdr:cNvPr id="69" name="円/楕円 68"/>
        <xdr:cNvSpPr/>
      </xdr:nvSpPr>
      <xdr:spPr bwMode="auto">
        <a:xfrm>
          <a:off x="4953000" y="344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53725</xdr:rowOff>
    </xdr:from>
    <xdr:ext cx="736600" cy="259045"/>
    <xdr:sp macro="" textlink="">
      <xdr:nvSpPr>
        <xdr:cNvPr id="70" name="テキスト ボックス 69"/>
        <xdr:cNvSpPr txBox="1"/>
      </xdr:nvSpPr>
      <xdr:spPr>
        <a:xfrm>
          <a:off x="4622800" y="3530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39494</xdr:rowOff>
    </xdr:from>
    <xdr:to>
      <xdr:col>3</xdr:col>
      <xdr:colOff>955675</xdr:colOff>
      <xdr:row>19</xdr:row>
      <xdr:rowOff>141094</xdr:rowOff>
    </xdr:to>
    <xdr:sp macro="" textlink="">
      <xdr:nvSpPr>
        <xdr:cNvPr id="71" name="円/楕円 70"/>
        <xdr:cNvSpPr/>
      </xdr:nvSpPr>
      <xdr:spPr bwMode="auto">
        <a:xfrm>
          <a:off x="4254500" y="334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125871</xdr:rowOff>
    </xdr:from>
    <xdr:ext cx="762000" cy="259045"/>
    <xdr:sp macro="" textlink="">
      <xdr:nvSpPr>
        <xdr:cNvPr id="72" name="テキスト ボックス 71"/>
        <xdr:cNvSpPr txBox="1"/>
      </xdr:nvSpPr>
      <xdr:spPr>
        <a:xfrm>
          <a:off x="3924300" y="34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63,689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36591</xdr:rowOff>
    </xdr:from>
    <xdr:to>
      <xdr:col>3</xdr:col>
      <xdr:colOff>257175</xdr:colOff>
      <xdr:row>19</xdr:row>
      <xdr:rowOff>138191</xdr:rowOff>
    </xdr:to>
    <xdr:sp macro="" textlink="">
      <xdr:nvSpPr>
        <xdr:cNvPr id="73" name="円/楕円 72"/>
        <xdr:cNvSpPr/>
      </xdr:nvSpPr>
      <xdr:spPr bwMode="auto">
        <a:xfrm>
          <a:off x="3556000" y="334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122968</xdr:rowOff>
    </xdr:from>
    <xdr:ext cx="762000" cy="259045"/>
    <xdr:sp macro="" textlink="">
      <xdr:nvSpPr>
        <xdr:cNvPr id="74" name="テキスト ボックス 73"/>
        <xdr:cNvSpPr txBox="1"/>
      </xdr:nvSpPr>
      <xdr:spPr>
        <a:xfrm>
          <a:off x="3225800" y="342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130546</xdr:rowOff>
    </xdr:from>
    <xdr:to>
      <xdr:col>2</xdr:col>
      <xdr:colOff>692150</xdr:colOff>
      <xdr:row>19</xdr:row>
      <xdr:rowOff>60696</xdr:rowOff>
    </xdr:to>
    <xdr:sp macro="" textlink="">
      <xdr:nvSpPr>
        <xdr:cNvPr id="75" name="円/楕円 74"/>
        <xdr:cNvSpPr/>
      </xdr:nvSpPr>
      <xdr:spPr bwMode="auto">
        <a:xfrm>
          <a:off x="2857500" y="326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45473</xdr:rowOff>
    </xdr:from>
    <xdr:ext cx="762000" cy="259045"/>
    <xdr:sp macro="" textlink="">
      <xdr:nvSpPr>
        <xdr:cNvPr id="76" name="テキスト ボックス 75"/>
        <xdr:cNvSpPr txBox="1"/>
      </xdr:nvSpPr>
      <xdr:spPr>
        <a:xfrm>
          <a:off x="2527300" y="335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220650</xdr:rowOff>
    </xdr:from>
    <xdr:to>
      <xdr:col>4</xdr:col>
      <xdr:colOff>1117600</xdr:colOff>
      <xdr:row>36</xdr:row>
      <xdr:rowOff>17958</xdr:rowOff>
    </xdr:to>
    <xdr:cxnSp macro="">
      <xdr:nvCxnSpPr>
        <xdr:cNvPr id="110" name="直線コネクタ 109"/>
        <xdr:cNvCxnSpPr/>
      </xdr:nvCxnSpPr>
      <xdr:spPr bwMode="auto">
        <a:xfrm flipV="1">
          <a:off x="5003800" y="6488100"/>
          <a:ext cx="647700" cy="4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300584</xdr:rowOff>
    </xdr:from>
    <xdr:to>
      <xdr:col>4</xdr:col>
      <xdr:colOff>469900</xdr:colOff>
      <xdr:row>36</xdr:row>
      <xdr:rowOff>17958</xdr:rowOff>
    </xdr:to>
    <xdr:cxnSp macro="">
      <xdr:nvCxnSpPr>
        <xdr:cNvPr id="113" name="直線コネクタ 112"/>
        <xdr:cNvCxnSpPr/>
      </xdr:nvCxnSpPr>
      <xdr:spPr bwMode="auto">
        <a:xfrm>
          <a:off x="4305300" y="6910934"/>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272178</xdr:rowOff>
    </xdr:from>
    <xdr:ext cx="736600" cy="259045"/>
    <xdr:sp macro="" textlink="">
      <xdr:nvSpPr>
        <xdr:cNvPr id="115" name="テキスト ボックス 114"/>
        <xdr:cNvSpPr txBox="1"/>
      </xdr:nvSpPr>
      <xdr:spPr>
        <a:xfrm>
          <a:off x="4622800" y="653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233642</xdr:rowOff>
    </xdr:from>
    <xdr:to>
      <xdr:col>3</xdr:col>
      <xdr:colOff>904875</xdr:colOff>
      <xdr:row>35</xdr:row>
      <xdr:rowOff>300584</xdr:rowOff>
    </xdr:to>
    <xdr:cxnSp macro="">
      <xdr:nvCxnSpPr>
        <xdr:cNvPr id="116" name="直線コネクタ 115"/>
        <xdr:cNvCxnSpPr/>
      </xdr:nvCxnSpPr>
      <xdr:spPr bwMode="auto">
        <a:xfrm>
          <a:off x="3606800" y="6843992"/>
          <a:ext cx="6985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170032</xdr:rowOff>
    </xdr:from>
    <xdr:ext cx="762000" cy="259045"/>
    <xdr:sp macro="" textlink="">
      <xdr:nvSpPr>
        <xdr:cNvPr id="118" name="テキスト ボックス 117"/>
        <xdr:cNvSpPr txBox="1"/>
      </xdr:nvSpPr>
      <xdr:spPr>
        <a:xfrm>
          <a:off x="39243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215621</xdr:rowOff>
    </xdr:from>
    <xdr:to>
      <xdr:col>3</xdr:col>
      <xdr:colOff>206375</xdr:colOff>
      <xdr:row>35</xdr:row>
      <xdr:rowOff>233642</xdr:rowOff>
    </xdr:to>
    <xdr:cxnSp macro="">
      <xdr:nvCxnSpPr>
        <xdr:cNvPr id="119" name="直線コネクタ 118"/>
        <xdr:cNvCxnSpPr/>
      </xdr:nvCxnSpPr>
      <xdr:spPr bwMode="auto">
        <a:xfrm>
          <a:off x="2908300" y="6825971"/>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98404</xdr:rowOff>
    </xdr:from>
    <xdr:ext cx="762000" cy="259045"/>
    <xdr:sp macro="" textlink="">
      <xdr:nvSpPr>
        <xdr:cNvPr id="121" name="テキスト ボックス 120"/>
        <xdr:cNvSpPr txBox="1"/>
      </xdr:nvSpPr>
      <xdr:spPr>
        <a:xfrm>
          <a:off x="32258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136199</xdr:rowOff>
    </xdr:from>
    <xdr:ext cx="762000" cy="259045"/>
    <xdr:sp macro="" textlink="">
      <xdr:nvSpPr>
        <xdr:cNvPr id="123" name="テキスト ボックス 122"/>
        <xdr:cNvSpPr txBox="1"/>
      </xdr:nvSpPr>
      <xdr:spPr>
        <a:xfrm>
          <a:off x="2527300" y="64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169850</xdr:rowOff>
    </xdr:from>
    <xdr:to>
      <xdr:col>5</xdr:col>
      <xdr:colOff>34925</xdr:colOff>
      <xdr:row>34</xdr:row>
      <xdr:rowOff>271450</xdr:rowOff>
    </xdr:to>
    <xdr:sp macro="" textlink="">
      <xdr:nvSpPr>
        <xdr:cNvPr id="129" name="円/楕円 128"/>
        <xdr:cNvSpPr/>
      </xdr:nvSpPr>
      <xdr:spPr bwMode="auto">
        <a:xfrm>
          <a:off x="5600700" y="643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14927</xdr:rowOff>
    </xdr:from>
    <xdr:ext cx="762000" cy="259045"/>
    <xdr:sp macro="" textlink="">
      <xdr:nvSpPr>
        <xdr:cNvPr id="130" name="人口1人当たり決算額の推移該当値テキスト445"/>
        <xdr:cNvSpPr txBox="1"/>
      </xdr:nvSpPr>
      <xdr:spPr>
        <a:xfrm>
          <a:off x="5740400" y="62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310058</xdr:rowOff>
    </xdr:from>
    <xdr:to>
      <xdr:col>4</xdr:col>
      <xdr:colOff>520700</xdr:colOff>
      <xdr:row>36</xdr:row>
      <xdr:rowOff>68758</xdr:rowOff>
    </xdr:to>
    <xdr:sp macro="" textlink="">
      <xdr:nvSpPr>
        <xdr:cNvPr id="131" name="円/楕円 130"/>
        <xdr:cNvSpPr/>
      </xdr:nvSpPr>
      <xdr:spPr bwMode="auto">
        <a:xfrm>
          <a:off x="4953000" y="692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53535</xdr:rowOff>
    </xdr:from>
    <xdr:ext cx="736600" cy="259045"/>
    <xdr:sp macro="" textlink="">
      <xdr:nvSpPr>
        <xdr:cNvPr id="132" name="テキスト ボックス 131"/>
        <xdr:cNvSpPr txBox="1"/>
      </xdr:nvSpPr>
      <xdr:spPr>
        <a:xfrm>
          <a:off x="4622800" y="700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249784</xdr:rowOff>
    </xdr:from>
    <xdr:to>
      <xdr:col>3</xdr:col>
      <xdr:colOff>955675</xdr:colOff>
      <xdr:row>36</xdr:row>
      <xdr:rowOff>8484</xdr:rowOff>
    </xdr:to>
    <xdr:sp macro="" textlink="">
      <xdr:nvSpPr>
        <xdr:cNvPr id="133" name="円/楕円 132"/>
        <xdr:cNvSpPr/>
      </xdr:nvSpPr>
      <xdr:spPr bwMode="auto">
        <a:xfrm>
          <a:off x="42545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336161</xdr:rowOff>
    </xdr:from>
    <xdr:ext cx="762000" cy="259045"/>
    <xdr:sp macro="" textlink="">
      <xdr:nvSpPr>
        <xdr:cNvPr id="134" name="テキスト ボックス 133"/>
        <xdr:cNvSpPr txBox="1"/>
      </xdr:nvSpPr>
      <xdr:spPr>
        <a:xfrm>
          <a:off x="39243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182842</xdr:rowOff>
    </xdr:from>
    <xdr:to>
      <xdr:col>3</xdr:col>
      <xdr:colOff>257175</xdr:colOff>
      <xdr:row>35</xdr:row>
      <xdr:rowOff>284442</xdr:rowOff>
    </xdr:to>
    <xdr:sp macro="" textlink="">
      <xdr:nvSpPr>
        <xdr:cNvPr id="135" name="円/楕円 134"/>
        <xdr:cNvSpPr/>
      </xdr:nvSpPr>
      <xdr:spPr bwMode="auto">
        <a:xfrm>
          <a:off x="3556000" y="679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269219</xdr:rowOff>
    </xdr:from>
    <xdr:ext cx="762000" cy="259045"/>
    <xdr:sp macro="" textlink="">
      <xdr:nvSpPr>
        <xdr:cNvPr id="136" name="テキスト ボックス 135"/>
        <xdr:cNvSpPr txBox="1"/>
      </xdr:nvSpPr>
      <xdr:spPr>
        <a:xfrm>
          <a:off x="3225800" y="6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164821</xdr:rowOff>
    </xdr:from>
    <xdr:to>
      <xdr:col>2</xdr:col>
      <xdr:colOff>692150</xdr:colOff>
      <xdr:row>35</xdr:row>
      <xdr:rowOff>266421</xdr:rowOff>
    </xdr:to>
    <xdr:sp macro="" textlink="">
      <xdr:nvSpPr>
        <xdr:cNvPr id="137" name="円/楕円 136"/>
        <xdr:cNvSpPr/>
      </xdr:nvSpPr>
      <xdr:spPr bwMode="auto">
        <a:xfrm>
          <a:off x="2857500" y="677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251198</xdr:rowOff>
    </xdr:from>
    <xdr:ext cx="762000" cy="259045"/>
    <xdr:sp macro="" textlink="">
      <xdr:nvSpPr>
        <xdr:cNvPr id="138" name="テキスト ボックス 137"/>
        <xdr:cNvSpPr txBox="1"/>
      </xdr:nvSpPr>
      <xdr:spPr>
        <a:xfrm>
          <a:off x="2527300" y="68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財政調整基金は前年度比４．０１％減となっているが、</a:t>
          </a:r>
          <a:r>
            <a:rPr kumimoji="1" lang="ja-JP" altLang="ja-JP" sz="1400" b="0" i="0" baseline="0">
              <a:solidFill>
                <a:schemeClr val="dk1"/>
              </a:solidFill>
              <a:effectLst/>
              <a:latin typeface="+mn-lt"/>
              <a:ea typeface="+mn-ea"/>
              <a:cs typeface="+mn-cs"/>
            </a:rPr>
            <a:t>平成２５年度に</a:t>
          </a:r>
          <a:r>
            <a:rPr kumimoji="1" lang="ja-JP" altLang="ja-JP" sz="1400">
              <a:solidFill>
                <a:schemeClr val="dk1"/>
              </a:solidFill>
              <a:effectLst/>
              <a:latin typeface="+mn-lt"/>
              <a:ea typeface="+mn-ea"/>
              <a:cs typeface="+mn-cs"/>
            </a:rPr>
            <a:t>債務負担行為の一括償還の実施に備え</a:t>
          </a:r>
          <a:r>
            <a:rPr kumimoji="1" lang="ja-JP" altLang="en-US" sz="1400">
              <a:solidFill>
                <a:schemeClr val="dk1"/>
              </a:solidFill>
              <a:effectLst/>
              <a:latin typeface="+mn-lt"/>
              <a:ea typeface="+mn-ea"/>
              <a:cs typeface="+mn-cs"/>
            </a:rPr>
            <a:t>るため、</a:t>
          </a:r>
          <a:r>
            <a:rPr lang="ja-JP" altLang="en-US" sz="1400" b="0" i="0" baseline="0">
              <a:solidFill>
                <a:schemeClr val="dk1"/>
              </a:solidFill>
              <a:effectLst/>
              <a:latin typeface="+mn-lt"/>
              <a:ea typeface="+mn-ea"/>
              <a:cs typeface="+mn-cs"/>
            </a:rPr>
            <a:t>平成２１年度から徐々に増加させてきたもので、この実施により標準財政規模比が減少している。</a:t>
          </a:r>
          <a:endParaRPr lang="en-US" altLang="ja-JP" sz="1400" b="0" i="0" baseline="0">
            <a:solidFill>
              <a:schemeClr val="dk1"/>
            </a:solidFill>
            <a:effectLst/>
            <a:latin typeface="+mn-lt"/>
            <a:ea typeface="+mn-ea"/>
            <a:cs typeface="+mn-cs"/>
          </a:endParaRPr>
        </a:p>
        <a:p>
          <a:pPr rtl="0"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実質単年度収支は、４．５％減</a:t>
          </a:r>
          <a:r>
            <a:rPr lang="ja-JP" altLang="ja-JP" sz="1400" b="0" i="0" baseline="0">
              <a:solidFill>
                <a:schemeClr val="dk1"/>
              </a:solidFill>
              <a:effectLst/>
              <a:latin typeface="+mn-lt"/>
              <a:ea typeface="+mn-ea"/>
              <a:cs typeface="+mn-cs"/>
            </a:rPr>
            <a:t>となっているが、</a:t>
          </a:r>
          <a:r>
            <a:rPr lang="ja-JP" altLang="en-US" sz="1400" b="0" i="0" baseline="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債務負担行為の一括償還</a:t>
          </a:r>
          <a:r>
            <a:rPr kumimoji="1" lang="ja-JP" altLang="en-US" sz="1400">
              <a:solidFill>
                <a:schemeClr val="dk1"/>
              </a:solidFill>
              <a:effectLst/>
              <a:latin typeface="+mn-lt"/>
              <a:ea typeface="+mn-ea"/>
              <a:cs typeface="+mn-cs"/>
            </a:rPr>
            <a:t>、予</a:t>
          </a:r>
          <a:r>
            <a:rPr lang="ja-JP" altLang="en-US" sz="1400" b="0" i="0" baseline="0">
              <a:solidFill>
                <a:schemeClr val="dk1"/>
              </a:solidFill>
              <a:effectLst/>
              <a:latin typeface="+mn-lt"/>
              <a:ea typeface="+mn-ea"/>
              <a:cs typeface="+mn-cs"/>
            </a:rPr>
            <a:t>防接種などの事業費の伸びや将来負担となる</a:t>
          </a:r>
          <a:r>
            <a:rPr lang="ja-JP" altLang="ja-JP" sz="1400">
              <a:solidFill>
                <a:schemeClr val="dk1"/>
              </a:solidFill>
              <a:effectLst/>
              <a:latin typeface="+mn-lt"/>
              <a:ea typeface="+mn-ea"/>
              <a:cs typeface="+mn-cs"/>
            </a:rPr>
            <a:t>施設の改修等に備えるため施設整備等基金</a:t>
          </a:r>
          <a:r>
            <a:rPr lang="ja-JP" altLang="en-US" sz="1400">
              <a:solidFill>
                <a:schemeClr val="dk1"/>
              </a:solidFill>
              <a:effectLst/>
              <a:latin typeface="+mn-lt"/>
              <a:ea typeface="+mn-ea"/>
              <a:cs typeface="+mn-cs"/>
            </a:rPr>
            <a:t>や減債基金への積立てによるものです。</a:t>
          </a:r>
          <a:r>
            <a:rPr lang="ja-JP" altLang="en-US" sz="1400" b="0" i="0" baseline="0">
              <a:solidFill>
                <a:schemeClr val="dk1"/>
              </a:solidFill>
              <a:effectLst/>
              <a:latin typeface="+mn-lt"/>
              <a:ea typeface="+mn-ea"/>
              <a:cs typeface="+mn-cs"/>
            </a:rPr>
            <a:t>今後は大型の普通建設事業が見込まれるため計画的な積立てに努める。</a:t>
          </a:r>
          <a:endParaRPr kumimoji="1" lang="en-US" altLang="ja-JP" sz="14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連結実質赤字比率は、特別会計を</a:t>
          </a:r>
          <a:r>
            <a:rPr lang="ja-JP" altLang="en-US" sz="1400" b="0" i="0" baseline="0">
              <a:solidFill>
                <a:schemeClr val="dk1"/>
              </a:solidFill>
              <a:effectLst/>
              <a:latin typeface="+mn-lt"/>
              <a:ea typeface="+mn-ea"/>
              <a:cs typeface="+mn-cs"/>
            </a:rPr>
            <a:t>合わせた</a:t>
          </a:r>
          <a:r>
            <a:rPr lang="ja-JP" altLang="ja-JP" sz="1400" b="0" i="0" baseline="0">
              <a:solidFill>
                <a:schemeClr val="dk1"/>
              </a:solidFill>
              <a:effectLst/>
              <a:latin typeface="+mn-lt"/>
              <a:ea typeface="+mn-ea"/>
              <a:cs typeface="+mn-cs"/>
            </a:rPr>
            <a:t>余剰金が１６億</a:t>
          </a:r>
          <a:r>
            <a:rPr lang="ja-JP" altLang="en-US" sz="1400" b="0" i="0" baseline="0">
              <a:solidFill>
                <a:schemeClr val="dk1"/>
              </a:solidFill>
              <a:effectLst/>
              <a:latin typeface="+mn-lt"/>
              <a:ea typeface="+mn-ea"/>
              <a:cs typeface="+mn-cs"/>
            </a:rPr>
            <a:t>４，９６４</a:t>
          </a:r>
          <a:r>
            <a:rPr lang="ja-JP" altLang="ja-JP" sz="1400" b="0" i="0" baseline="0">
              <a:solidFill>
                <a:schemeClr val="dk1"/>
              </a:solidFill>
              <a:effectLst/>
              <a:latin typeface="+mn-lt"/>
              <a:ea typeface="+mn-ea"/>
              <a:cs typeface="+mn-cs"/>
            </a:rPr>
            <a:t>万</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千円で、標準財政規模比は</a:t>
          </a:r>
          <a:r>
            <a:rPr lang="ja-JP" altLang="en-US" sz="1400" b="0" i="0" baseline="0">
              <a:solidFill>
                <a:schemeClr val="dk1"/>
              </a:solidFill>
              <a:effectLst/>
              <a:latin typeface="+mn-lt"/>
              <a:ea typeface="+mn-ea"/>
              <a:cs typeface="+mn-cs"/>
            </a:rPr>
            <a:t>２７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％の黒字となり、昨年度からも</a:t>
          </a:r>
          <a:r>
            <a:rPr lang="ja-JP" altLang="en-US" sz="1400" b="0" i="0" baseline="0">
              <a:solidFill>
                <a:schemeClr val="dk1"/>
              </a:solidFill>
              <a:effectLst/>
              <a:latin typeface="+mn-lt"/>
              <a:ea typeface="+mn-ea"/>
              <a:cs typeface="+mn-cs"/>
            </a:rPr>
            <a:t>０．６</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下落</a:t>
          </a:r>
          <a:r>
            <a:rPr lang="ja-JP" altLang="ja-JP" sz="1400" b="0" i="0" baseline="0">
              <a:solidFill>
                <a:schemeClr val="dk1"/>
              </a:solidFill>
              <a:effectLst/>
              <a:latin typeface="+mn-lt"/>
              <a:ea typeface="+mn-ea"/>
              <a:cs typeface="+mn-cs"/>
            </a:rPr>
            <a:t>し</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下落の主要因としては、</a:t>
          </a:r>
          <a:r>
            <a:rPr kumimoji="1" lang="ja-JP" altLang="ja-JP" sz="1400">
              <a:solidFill>
                <a:schemeClr val="dk1"/>
              </a:solidFill>
              <a:effectLst/>
              <a:latin typeface="+mn-lt"/>
              <a:ea typeface="+mn-ea"/>
              <a:cs typeface="+mn-cs"/>
            </a:rPr>
            <a:t>債務負担行為の一括償還の実施</a:t>
          </a:r>
          <a:r>
            <a:rPr kumimoji="1" lang="ja-JP" altLang="en-US" sz="1400">
              <a:solidFill>
                <a:schemeClr val="dk1"/>
              </a:solidFill>
              <a:effectLst/>
              <a:latin typeface="+mn-lt"/>
              <a:ea typeface="+mn-ea"/>
              <a:cs typeface="+mn-cs"/>
            </a:rPr>
            <a:t>による</a:t>
          </a:r>
          <a:r>
            <a:rPr lang="ja-JP" altLang="en-US" sz="1400" b="0" i="0" baseline="0">
              <a:solidFill>
                <a:schemeClr val="dk1"/>
              </a:solidFill>
              <a:effectLst/>
              <a:latin typeface="+mn-lt"/>
              <a:ea typeface="+mn-ea"/>
              <a:cs typeface="+mn-cs"/>
            </a:rPr>
            <a:t>一般会計の実質収支額の減少によるものです。</a:t>
          </a:r>
          <a:endParaRPr lang="ja-JP" altLang="ja-JP" sz="1400">
            <a:effectLst/>
          </a:endParaRPr>
        </a:p>
        <a:p>
          <a:pPr rtl="0"/>
          <a:r>
            <a:rPr lang="ja-JP" altLang="ja-JP" sz="1400" b="0" i="0" baseline="0">
              <a:solidFill>
                <a:schemeClr val="dk1"/>
              </a:solidFill>
              <a:effectLst/>
              <a:latin typeface="+mn-lt"/>
              <a:ea typeface="+mn-ea"/>
              <a:cs typeface="+mn-cs"/>
            </a:rPr>
            <a:t>　一般会計からの基準外繰入金により黒字を確保している会計があるため、受益者負担の原則に基づき、適正な使用料・保険料の水準の設定が求められる。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元利償還金等については、近年の一般会計における普通建設事業費の抑制、水道企業や公共下水道事業の抑制</a:t>
          </a:r>
          <a:r>
            <a:rPr lang="ja-JP" altLang="en-US" sz="1400" b="0" i="0" baseline="0">
              <a:solidFill>
                <a:schemeClr val="dk1"/>
              </a:solidFill>
              <a:effectLst/>
              <a:latin typeface="+mn-lt"/>
              <a:ea typeface="+mn-ea"/>
              <a:cs typeface="+mn-cs"/>
            </a:rPr>
            <a:t>をしているものの臨時財政対策債の償還の影響により</a:t>
          </a:r>
          <a:r>
            <a:rPr lang="ja-JP" altLang="ja-JP" sz="1400" b="0" i="0" baseline="0">
              <a:solidFill>
                <a:schemeClr val="dk1"/>
              </a:solidFill>
              <a:effectLst/>
              <a:latin typeface="+mn-lt"/>
              <a:ea typeface="+mn-ea"/>
              <a:cs typeface="+mn-cs"/>
            </a:rPr>
            <a:t>、昨年度との比較で１，４００万円の</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となった。</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算入</a:t>
          </a:r>
          <a:r>
            <a:rPr lang="ja-JP" altLang="ja-JP" sz="1400" b="0" i="0" baseline="0">
              <a:solidFill>
                <a:schemeClr val="dk1"/>
              </a:solidFill>
              <a:effectLst/>
              <a:latin typeface="+mn-lt"/>
              <a:ea typeface="+mn-ea"/>
              <a:cs typeface="+mn-cs"/>
            </a:rPr>
            <a:t>公債費等は、臨時財政対策債や税減補てん債などの償還費に係る基準財政需要額の増加に伴い、昨年度より</a:t>
          </a:r>
          <a:r>
            <a:rPr lang="ja-JP" altLang="en-US" sz="1400" b="0" i="0" baseline="0">
              <a:solidFill>
                <a:schemeClr val="dk1"/>
              </a:solidFill>
              <a:effectLst/>
              <a:latin typeface="+mn-lt"/>
              <a:ea typeface="+mn-ea"/>
              <a:cs typeface="+mn-cs"/>
            </a:rPr>
            <a:t>３，３</a:t>
          </a:r>
          <a:r>
            <a:rPr lang="ja-JP" altLang="ja-JP" sz="1400" b="0" i="0" baseline="0">
              <a:solidFill>
                <a:schemeClr val="dk1"/>
              </a:solidFill>
              <a:effectLst/>
              <a:latin typeface="+mn-lt"/>
              <a:ea typeface="+mn-ea"/>
              <a:cs typeface="+mn-cs"/>
            </a:rPr>
            <a:t>００万円の増額となった。</a:t>
          </a:r>
          <a:endParaRPr lang="ja-JP" altLang="ja-JP" sz="1400">
            <a:effectLst/>
          </a:endParaRPr>
        </a:p>
        <a:p>
          <a:pPr rtl="0"/>
          <a:r>
            <a:rPr lang="ja-JP" altLang="ja-JP" sz="1400" b="0" i="0" baseline="0">
              <a:solidFill>
                <a:schemeClr val="dk1"/>
              </a:solidFill>
              <a:effectLst/>
              <a:latin typeface="+mn-lt"/>
              <a:ea typeface="+mn-ea"/>
              <a:cs typeface="+mn-cs"/>
            </a:rPr>
            <a:t>　実質公債費比率の分子</a:t>
          </a:r>
          <a:r>
            <a:rPr lang="ja-JP" altLang="en-US" sz="1400" b="0" i="0" baseline="0">
              <a:solidFill>
                <a:schemeClr val="dk1"/>
              </a:solidFill>
              <a:effectLst/>
              <a:latin typeface="+mn-lt"/>
              <a:ea typeface="+mn-ea"/>
              <a:cs typeface="+mn-cs"/>
            </a:rPr>
            <a:t>が急激に上昇している理由としては、</a:t>
          </a:r>
          <a:r>
            <a:rPr kumimoji="1" lang="ja-JP" altLang="ja-JP" sz="1400">
              <a:solidFill>
                <a:schemeClr val="dk1"/>
              </a:solidFill>
              <a:effectLst/>
              <a:latin typeface="+mn-lt"/>
              <a:ea typeface="+mn-ea"/>
              <a:cs typeface="+mn-cs"/>
            </a:rPr>
            <a:t>債務負担行為の一括償還の実施による</a:t>
          </a:r>
          <a:r>
            <a:rPr kumimoji="1" lang="ja-JP" altLang="en-US" sz="1400">
              <a:solidFill>
                <a:schemeClr val="dk1"/>
              </a:solidFill>
              <a:effectLst/>
              <a:latin typeface="+mn-lt"/>
              <a:ea typeface="+mn-ea"/>
              <a:cs typeface="+mn-cs"/>
            </a:rPr>
            <a:t>ものであるので一時的に急激な上昇となる</a:t>
          </a:r>
          <a:r>
            <a:rPr lang="ja-JP" altLang="ja-JP"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ただし、今後の</a:t>
          </a:r>
          <a:r>
            <a:rPr lang="ja-JP" altLang="ja-JP" sz="1400" b="0" i="0" baseline="0">
              <a:solidFill>
                <a:schemeClr val="dk1"/>
              </a:solidFill>
              <a:effectLst/>
              <a:latin typeface="+mn-lt"/>
              <a:ea typeface="+mn-ea"/>
              <a:cs typeface="+mn-cs"/>
            </a:rPr>
            <a:t>中学校</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改築</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公共下水道事業</a:t>
          </a:r>
          <a:r>
            <a:rPr lang="ja-JP" altLang="en-US" sz="1400" b="0" i="0" baseline="0">
              <a:solidFill>
                <a:schemeClr val="dk1"/>
              </a:solidFill>
              <a:effectLst/>
              <a:latin typeface="+mn-lt"/>
              <a:ea typeface="+mn-ea"/>
              <a:cs typeface="+mn-cs"/>
            </a:rPr>
            <a:t>による</a:t>
          </a:r>
          <a:r>
            <a:rPr lang="ja-JP" altLang="ja-JP" sz="1400" b="0" i="0" baseline="0">
              <a:solidFill>
                <a:schemeClr val="dk1"/>
              </a:solidFill>
              <a:effectLst/>
              <a:latin typeface="+mn-lt"/>
              <a:ea typeface="+mn-ea"/>
              <a:cs typeface="+mn-cs"/>
            </a:rPr>
            <a:t>償還額</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が見込まれるため、交付税算入の公債費があるとはいえ上昇傾向にある。</a:t>
          </a:r>
          <a:endParaRPr lang="ja-JP" altLang="ja-JP" sz="1400">
            <a:effectLst/>
          </a:endParaRPr>
        </a:p>
        <a:p>
          <a:pPr rtl="0"/>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将来負担額は、</a:t>
          </a:r>
          <a:r>
            <a:rPr lang="ja-JP" altLang="en-US" sz="1400" b="0" i="0" baseline="0">
              <a:solidFill>
                <a:schemeClr val="dk1"/>
              </a:solidFill>
              <a:effectLst/>
              <a:latin typeface="+mn-lt"/>
              <a:ea typeface="+mn-ea"/>
              <a:cs typeface="+mn-cs"/>
            </a:rPr>
            <a:t>臨時財政対策債や中学校改築事業、小中学校空調整備工事、小学校耐震改修工事</a:t>
          </a:r>
          <a:r>
            <a:rPr lang="ja-JP" altLang="ja-JP" sz="1400" b="0" i="0" baseline="0">
              <a:solidFill>
                <a:schemeClr val="dk1"/>
              </a:solidFill>
              <a:effectLst/>
              <a:latin typeface="+mn-lt"/>
              <a:ea typeface="+mn-ea"/>
              <a:cs typeface="+mn-cs"/>
            </a:rPr>
            <a:t>の実施により一般会計等に係る地方債が</a:t>
          </a:r>
          <a:r>
            <a:rPr lang="ja-JP" altLang="en-US" sz="1400" b="0" i="0" baseline="0">
              <a:solidFill>
                <a:schemeClr val="dk1"/>
              </a:solidFill>
              <a:effectLst/>
              <a:latin typeface="+mn-lt"/>
              <a:ea typeface="+mn-ea"/>
              <a:cs typeface="+mn-cs"/>
            </a:rPr>
            <a:t>大幅な</a:t>
          </a:r>
          <a:r>
            <a:rPr lang="ja-JP" altLang="ja-JP" sz="1400" b="0" i="0" baseline="0">
              <a:solidFill>
                <a:schemeClr val="dk1"/>
              </a:solidFill>
              <a:effectLst/>
              <a:latin typeface="+mn-lt"/>
              <a:ea typeface="+mn-ea"/>
              <a:cs typeface="+mn-cs"/>
            </a:rPr>
            <a:t>増額</a:t>
          </a:r>
          <a:r>
            <a:rPr lang="ja-JP" altLang="en-US" sz="1400" b="0" i="0" baseline="0">
              <a:solidFill>
                <a:schemeClr val="dk1"/>
              </a:solidFill>
              <a:effectLst/>
              <a:latin typeface="+mn-lt"/>
              <a:ea typeface="+mn-ea"/>
              <a:cs typeface="+mn-cs"/>
            </a:rPr>
            <a:t>となったが、退職手当負担見込額が大幅に落ちていることから将来負担額の総額は３億程度の増加にとどまっている。</a:t>
          </a:r>
          <a:endParaRPr lang="ja-JP" altLang="ja-JP" sz="1400">
            <a:effectLst/>
          </a:endParaRPr>
        </a:p>
        <a:p>
          <a:pPr rtl="0"/>
          <a:r>
            <a:rPr lang="ja-JP" altLang="ja-JP" sz="1400" b="0" i="0" baseline="0">
              <a:solidFill>
                <a:schemeClr val="dk1"/>
              </a:solidFill>
              <a:effectLst/>
              <a:latin typeface="+mn-lt"/>
              <a:ea typeface="+mn-ea"/>
              <a:cs typeface="+mn-cs"/>
            </a:rPr>
            <a:t>　充当可能財源等は、基金への積立てや</a:t>
          </a:r>
          <a:r>
            <a:rPr lang="ja-JP" altLang="en-US" sz="1400" b="0" i="0" baseline="0">
              <a:solidFill>
                <a:schemeClr val="dk1"/>
              </a:solidFill>
              <a:effectLst/>
              <a:latin typeface="+mn-lt"/>
              <a:ea typeface="+mn-ea"/>
              <a:cs typeface="+mn-cs"/>
            </a:rPr>
            <a:t>算入公債借入れにより</a:t>
          </a:r>
          <a:r>
            <a:rPr lang="ja-JP" altLang="ja-JP" sz="1400" b="0" i="0" baseline="0">
              <a:solidFill>
                <a:schemeClr val="dk1"/>
              </a:solidFill>
              <a:effectLst/>
              <a:latin typeface="+mn-lt"/>
              <a:ea typeface="+mn-ea"/>
              <a:cs typeface="+mn-cs"/>
            </a:rPr>
            <a:t>基準財政需要額参入見込額</a:t>
          </a:r>
          <a:r>
            <a:rPr lang="ja-JP" altLang="en-US" sz="1400" b="0" i="0" baseline="0">
              <a:solidFill>
                <a:schemeClr val="dk1"/>
              </a:solidFill>
              <a:effectLst/>
              <a:latin typeface="+mn-lt"/>
              <a:ea typeface="+mn-ea"/>
              <a:cs typeface="+mn-cs"/>
            </a:rPr>
            <a:t>が増となり、</a:t>
          </a:r>
          <a:r>
            <a:rPr lang="ja-JP" altLang="ja-JP" sz="1400" b="0" i="0" baseline="0">
              <a:solidFill>
                <a:schemeClr val="dk1"/>
              </a:solidFill>
              <a:effectLst/>
              <a:latin typeface="+mn-lt"/>
              <a:ea typeface="+mn-ea"/>
              <a:cs typeface="+mn-cs"/>
            </a:rPr>
            <a:t>昨年度より</a:t>
          </a:r>
          <a:r>
            <a:rPr lang="ja-JP" altLang="en-US" sz="1400" b="0" i="0" baseline="0">
              <a:solidFill>
                <a:schemeClr val="dk1"/>
              </a:solidFill>
              <a:effectLst/>
              <a:latin typeface="+mn-lt"/>
              <a:ea typeface="+mn-ea"/>
              <a:cs typeface="+mn-cs"/>
            </a:rPr>
            <a:t>７億円以上の</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となった</a:t>
          </a:r>
          <a:r>
            <a:rPr lang="ja-JP" altLang="ja-JP"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　これにより将来負担比率の分子については、昨年度</a:t>
          </a:r>
          <a:r>
            <a:rPr lang="ja-JP" altLang="en-US" sz="1400" b="0" i="0" baseline="0">
              <a:solidFill>
                <a:schemeClr val="dk1"/>
              </a:solidFill>
              <a:effectLst/>
              <a:latin typeface="+mn-lt"/>
              <a:ea typeface="+mn-ea"/>
              <a:cs typeface="+mn-cs"/>
            </a:rPr>
            <a:t>よりも</a:t>
          </a:r>
          <a:r>
            <a:rPr lang="ja-JP" altLang="ja-JP" sz="1400" b="0" i="0" baseline="0">
              <a:solidFill>
                <a:schemeClr val="dk1"/>
              </a:solidFill>
              <a:effectLst/>
              <a:latin typeface="+mn-lt"/>
              <a:ea typeface="+mn-ea"/>
              <a:cs typeface="+mn-cs"/>
            </a:rPr>
            <a:t>下回る結果となった。しかし、学校施設関係の建設に伴う地方債の急激な増加や公共下水道事業に係る公債費の増加が見込まれるため、将来負担額は上昇傾向にある。財政負担の軽減と平準化を図るため充当可能基金の積立等を積極的に行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10750498</v>
      </c>
      <c r="BO4" s="349"/>
      <c r="BP4" s="349"/>
      <c r="BQ4" s="349"/>
      <c r="BR4" s="349"/>
      <c r="BS4" s="349"/>
      <c r="BT4" s="349"/>
      <c r="BU4" s="350"/>
      <c r="BV4" s="348">
        <v>9093369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10.6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10140405</v>
      </c>
      <c r="BO5" s="386"/>
      <c r="BP5" s="386"/>
      <c r="BQ5" s="386"/>
      <c r="BR5" s="386"/>
      <c r="BS5" s="386"/>
      <c r="BT5" s="386"/>
      <c r="BU5" s="387"/>
      <c r="BV5" s="385">
        <v>8420529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82.2</v>
      </c>
      <c r="CU5" s="383"/>
      <c r="CV5" s="383"/>
      <c r="CW5" s="383"/>
      <c r="CX5" s="383"/>
      <c r="CY5" s="383"/>
      <c r="CZ5" s="383"/>
      <c r="DA5" s="384"/>
      <c r="DB5" s="382">
        <v>81.2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610093</v>
      </c>
      <c r="BO6" s="386"/>
      <c r="BP6" s="386"/>
      <c r="BQ6" s="386"/>
      <c r="BR6" s="386"/>
      <c r="BS6" s="386"/>
      <c r="BT6" s="386"/>
      <c r="BU6" s="387"/>
      <c r="BV6" s="385">
        <v>672840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90.6</v>
      </c>
      <c r="CU6" s="423"/>
      <c r="CV6" s="423"/>
      <c r="CW6" s="423"/>
      <c r="CX6" s="423"/>
      <c r="CY6" s="423"/>
      <c r="CZ6" s="423"/>
      <c r="DA6" s="424"/>
      <c r="DB6" s="422">
        <v>90.2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37014</v>
      </c>
      <c r="BO7" s="386"/>
      <c r="BP7" s="386"/>
      <c r="BQ7" s="386"/>
      <c r="BR7" s="386"/>
      <c r="BS7" s="386"/>
      <c r="BT7" s="386"/>
      <c r="BU7" s="387"/>
      <c r="BV7" s="385">
        <v>51633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5935064</v>
      </c>
      <c r="CU7" s="386"/>
      <c r="CV7" s="386"/>
      <c r="CW7" s="386"/>
      <c r="CX7" s="386"/>
      <c r="CY7" s="386"/>
      <c r="CZ7" s="386"/>
      <c r="DA7" s="387"/>
      <c r="DB7" s="385">
        <v>5850762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573079</v>
      </c>
      <c r="BO8" s="386"/>
      <c r="BP8" s="386"/>
      <c r="BQ8" s="386"/>
      <c r="BR8" s="386"/>
      <c r="BS8" s="386"/>
      <c r="BT8" s="386"/>
      <c r="BU8" s="387"/>
      <c r="BV8" s="385">
        <v>621207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30998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-48128</v>
      </c>
      <c r="BO9" s="386"/>
      <c r="BP9" s="386"/>
      <c r="BQ9" s="386"/>
      <c r="BR9" s="386"/>
      <c r="BS9" s="386"/>
      <c r="BT9" s="386"/>
      <c r="BU9" s="387"/>
      <c r="BV9" s="385">
        <v>90639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8.9</v>
      </c>
      <c r="CU9" s="383"/>
      <c r="CV9" s="383"/>
      <c r="CW9" s="383"/>
      <c r="CX9" s="383"/>
      <c r="CY9" s="383"/>
      <c r="CZ9" s="383"/>
      <c r="DA9" s="384"/>
      <c r="DB9" s="382">
        <v>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30855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215990</v>
      </c>
      <c r="BO10" s="386"/>
      <c r="BP10" s="386"/>
      <c r="BQ10" s="386"/>
      <c r="BR10" s="386"/>
      <c r="BS10" s="386"/>
      <c r="BT10" s="386"/>
      <c r="BU10" s="387"/>
      <c r="BV10" s="385">
        <v>200763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31590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434898</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30607</v>
      </c>
      <c r="S13" s="467"/>
      <c r="T13" s="467"/>
      <c r="U13" s="467"/>
      <c r="V13" s="468"/>
      <c r="W13" s="401" t="s">
        <v>123</v>
      </c>
      <c r="X13" s="402"/>
      <c r="Y13" s="402"/>
      <c r="Z13" s="402"/>
      <c r="AA13" s="402"/>
      <c r="AB13" s="392"/>
      <c r="AC13" s="436">
        <v>1007</v>
      </c>
      <c r="AD13" s="437"/>
      <c r="AE13" s="437"/>
      <c r="AF13" s="437"/>
      <c r="AG13" s="476"/>
      <c r="AH13" s="436">
        <v>1295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-267036</v>
      </c>
      <c r="BO13" s="386"/>
      <c r="BP13" s="386"/>
      <c r="BQ13" s="386"/>
      <c r="BR13" s="386"/>
      <c r="BS13" s="386"/>
      <c r="BT13" s="386"/>
      <c r="BU13" s="387"/>
      <c r="BV13" s="385">
        <v>291402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31700</v>
      </c>
      <c r="S14" s="467"/>
      <c r="T14" s="467"/>
      <c r="U14" s="467"/>
      <c r="V14" s="468"/>
      <c r="W14" s="375"/>
      <c r="X14" s="376"/>
      <c r="Y14" s="376"/>
      <c r="Z14" s="376"/>
      <c r="AA14" s="376"/>
      <c r="AB14" s="365"/>
      <c r="AC14" s="469">
        <v>6.9</v>
      </c>
      <c r="AD14" s="470"/>
      <c r="AE14" s="470"/>
      <c r="AF14" s="470"/>
      <c r="AG14" s="471"/>
      <c r="AH14" s="469">
        <v>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34.5</v>
      </c>
      <c r="CU14" s="481"/>
      <c r="CV14" s="481"/>
      <c r="CW14" s="481"/>
      <c r="CX14" s="481"/>
      <c r="CY14" s="481"/>
      <c r="CZ14" s="481"/>
      <c r="DA14" s="482"/>
      <c r="DB14" s="480">
        <v>44.3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30707</v>
      </c>
      <c r="S15" s="467"/>
      <c r="T15" s="467"/>
      <c r="U15" s="467"/>
      <c r="V15" s="468"/>
      <c r="W15" s="401" t="s">
        <v>130</v>
      </c>
      <c r="X15" s="402"/>
      <c r="Y15" s="402"/>
      <c r="Z15" s="402"/>
      <c r="AA15" s="402"/>
      <c r="AB15" s="392"/>
      <c r="AC15" s="436">
        <v>5358</v>
      </c>
      <c r="AD15" s="437"/>
      <c r="AE15" s="437"/>
      <c r="AF15" s="437"/>
      <c r="AG15" s="476"/>
      <c r="AH15" s="436">
        <v>5997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3396638</v>
      </c>
      <c r="BO15" s="349"/>
      <c r="BP15" s="349"/>
      <c r="BQ15" s="349"/>
      <c r="BR15" s="349"/>
      <c r="BS15" s="349"/>
      <c r="BT15" s="349"/>
      <c r="BU15" s="350"/>
      <c r="BV15" s="348">
        <v>3331479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36.700000000000003</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4336022</v>
      </c>
      <c r="BO16" s="386"/>
      <c r="BP16" s="386"/>
      <c r="BQ16" s="386"/>
      <c r="BR16" s="386"/>
      <c r="BS16" s="386"/>
      <c r="BT16" s="386"/>
      <c r="BU16" s="387"/>
      <c r="BV16" s="385">
        <v>4303530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8238</v>
      </c>
      <c r="AD17" s="437"/>
      <c r="AE17" s="437"/>
      <c r="AF17" s="437"/>
      <c r="AG17" s="476"/>
      <c r="AH17" s="436">
        <v>8459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4371463</v>
      </c>
      <c r="BO17" s="386"/>
      <c r="BP17" s="386"/>
      <c r="BQ17" s="386"/>
      <c r="BR17" s="386"/>
      <c r="BS17" s="386"/>
      <c r="BT17" s="386"/>
      <c r="BU17" s="387"/>
      <c r="BV17" s="385">
        <v>4286070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29.21</v>
      </c>
      <c r="M18" s="498"/>
      <c r="N18" s="498"/>
      <c r="O18" s="498"/>
      <c r="P18" s="498"/>
      <c r="Q18" s="498"/>
      <c r="R18" s="499"/>
      <c r="S18" s="499"/>
      <c r="T18" s="499"/>
      <c r="U18" s="499"/>
      <c r="V18" s="500"/>
      <c r="W18" s="403"/>
      <c r="X18" s="404"/>
      <c r="Y18" s="404"/>
      <c r="Z18" s="404"/>
      <c r="AA18" s="404"/>
      <c r="AB18" s="395"/>
      <c r="AC18" s="501">
        <v>56.4</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4793044</v>
      </c>
      <c r="BO18" s="386"/>
      <c r="BP18" s="386"/>
      <c r="BQ18" s="386"/>
      <c r="BR18" s="386"/>
      <c r="BS18" s="386"/>
      <c r="BT18" s="386"/>
      <c r="BU18" s="387"/>
      <c r="BV18" s="385">
        <v>4816262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7314477</v>
      </c>
      <c r="BO19" s="386"/>
      <c r="BP19" s="386"/>
      <c r="BQ19" s="386"/>
      <c r="BR19" s="386"/>
      <c r="BS19" s="386"/>
      <c r="BT19" s="386"/>
      <c r="BU19" s="387"/>
      <c r="BV19" s="385">
        <v>6728194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10887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8086896</v>
      </c>
      <c r="BO23" s="386"/>
      <c r="BP23" s="386"/>
      <c r="BQ23" s="386"/>
      <c r="BR23" s="386"/>
      <c r="BS23" s="386"/>
      <c r="BT23" s="386"/>
      <c r="BU23" s="387"/>
      <c r="BV23" s="385">
        <v>6955957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6160</v>
      </c>
      <c r="R24" s="437"/>
      <c r="S24" s="437"/>
      <c r="T24" s="437"/>
      <c r="U24" s="437"/>
      <c r="V24" s="476"/>
      <c r="W24" s="531"/>
      <c r="X24" s="519"/>
      <c r="Y24" s="520"/>
      <c r="Z24" s="435" t="s">
        <v>153</v>
      </c>
      <c r="AA24" s="415"/>
      <c r="AB24" s="415"/>
      <c r="AC24" s="415"/>
      <c r="AD24" s="415"/>
      <c r="AE24" s="415"/>
      <c r="AF24" s="415"/>
      <c r="AG24" s="416"/>
      <c r="AH24" s="436">
        <v>144</v>
      </c>
      <c r="AI24" s="437"/>
      <c r="AJ24" s="437"/>
      <c r="AK24" s="437"/>
      <c r="AL24" s="476"/>
      <c r="AM24" s="436">
        <v>427392</v>
      </c>
      <c r="AN24" s="437"/>
      <c r="AO24" s="437"/>
      <c r="AP24" s="437"/>
      <c r="AQ24" s="437"/>
      <c r="AR24" s="476"/>
      <c r="AS24" s="436">
        <v>2968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7463283</v>
      </c>
      <c r="BO24" s="386"/>
      <c r="BP24" s="386"/>
      <c r="BQ24" s="386"/>
      <c r="BR24" s="386"/>
      <c r="BS24" s="386"/>
      <c r="BT24" s="386"/>
      <c r="BU24" s="387"/>
      <c r="BV24" s="385">
        <v>6204706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5120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422443</v>
      </c>
      <c r="BO25" s="349"/>
      <c r="BP25" s="349"/>
      <c r="BQ25" s="349"/>
      <c r="BR25" s="349"/>
      <c r="BS25" s="349"/>
      <c r="BT25" s="349"/>
      <c r="BU25" s="350"/>
      <c r="BV25" s="348">
        <v>851529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5117</v>
      </c>
      <c r="R26" s="437"/>
      <c r="S26" s="437"/>
      <c r="T26" s="437"/>
      <c r="U26" s="437"/>
      <c r="V26" s="476"/>
      <c r="W26" s="531"/>
      <c r="X26" s="519"/>
      <c r="Y26" s="520"/>
      <c r="Z26" s="435" t="s">
        <v>159</v>
      </c>
      <c r="AA26" s="539"/>
      <c r="AB26" s="539"/>
      <c r="AC26" s="539"/>
      <c r="AD26" s="539"/>
      <c r="AE26" s="539"/>
      <c r="AF26" s="539"/>
      <c r="AG26" s="540"/>
      <c r="AH26" s="436">
        <v>2</v>
      </c>
      <c r="AI26" s="437"/>
      <c r="AJ26" s="437"/>
      <c r="AK26" s="437"/>
      <c r="AL26" s="476"/>
      <c r="AM26" s="436">
        <v>5116</v>
      </c>
      <c r="AN26" s="437"/>
      <c r="AO26" s="437"/>
      <c r="AP26" s="437"/>
      <c r="AQ26" s="437"/>
      <c r="AR26" s="476"/>
      <c r="AS26" s="436">
        <v>2558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3110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12954</v>
      </c>
      <c r="AN27" s="437"/>
      <c r="AO27" s="437"/>
      <c r="AP27" s="437"/>
      <c r="AQ27" s="437"/>
      <c r="AR27" s="476"/>
      <c r="AS27" s="436">
        <v>4318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201379</v>
      </c>
      <c r="BO27" s="553"/>
      <c r="BP27" s="553"/>
      <c r="BQ27" s="553"/>
      <c r="BR27" s="553"/>
      <c r="BS27" s="553"/>
      <c r="BT27" s="553"/>
      <c r="BU27" s="554"/>
      <c r="BV27" s="552">
        <v>201379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1075639</v>
      </c>
      <c r="BO28" s="349"/>
      <c r="BP28" s="349"/>
      <c r="BQ28" s="349"/>
      <c r="BR28" s="349"/>
      <c r="BS28" s="349"/>
      <c r="BT28" s="349"/>
      <c r="BU28" s="350"/>
      <c r="BV28" s="348">
        <v>1294547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2220</v>
      </c>
      <c r="R29" s="437"/>
      <c r="S29" s="437"/>
      <c r="T29" s="437"/>
      <c r="U29" s="437"/>
      <c r="V29" s="476"/>
      <c r="W29" s="531"/>
      <c r="X29" s="519"/>
      <c r="Y29" s="520"/>
      <c r="Z29" s="435" t="s">
        <v>169</v>
      </c>
      <c r="AA29" s="415"/>
      <c r="AB29" s="415"/>
      <c r="AC29" s="415"/>
      <c r="AD29" s="415"/>
      <c r="AE29" s="415"/>
      <c r="AF29" s="415"/>
      <c r="AG29" s="416"/>
      <c r="AH29" s="436">
        <v>147</v>
      </c>
      <c r="AI29" s="437"/>
      <c r="AJ29" s="437"/>
      <c r="AK29" s="437"/>
      <c r="AL29" s="476"/>
      <c r="AM29" s="436">
        <v>440346</v>
      </c>
      <c r="AN29" s="437"/>
      <c r="AO29" s="437"/>
      <c r="AP29" s="437"/>
      <c r="AQ29" s="437"/>
      <c r="AR29" s="476"/>
      <c r="AS29" s="436">
        <v>2996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511738</v>
      </c>
      <c r="BO29" s="386"/>
      <c r="BP29" s="386"/>
      <c r="BQ29" s="386"/>
      <c r="BR29" s="386"/>
      <c r="BS29" s="386"/>
      <c r="BT29" s="386"/>
      <c r="BU29" s="387"/>
      <c r="BV29" s="385">
        <v>311326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1290762</v>
      </c>
      <c r="BO30" s="553"/>
      <c r="BP30" s="553"/>
      <c r="BQ30" s="553"/>
      <c r="BR30" s="553"/>
      <c r="BS30" s="553"/>
      <c r="BT30" s="553"/>
      <c r="BU30" s="554"/>
      <c r="BV30" s="552">
        <v>944844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児玉郡市広域市町村圏組合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上里町土地開発公社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神保原駅南土地区画整理事業特別会計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本庄上里学校給食センター</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上里町勤労文化協会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0" zoomScaleNormal="70" zoomScaleSheetLayoutView="100" workbookViewId="0">
      <selection activeCell="CQ34" sqref="CQ34:DE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6" t="s">
        <v>24</v>
      </c>
      <c r="C41" s="1167"/>
      <c r="D41" s="81"/>
      <c r="E41" s="1172" t="s">
        <v>25</v>
      </c>
      <c r="F41" s="1172"/>
      <c r="G41" s="1172"/>
      <c r="H41" s="1173"/>
      <c r="I41" s="82">
        <v>6294</v>
      </c>
      <c r="J41" s="83">
        <v>6498</v>
      </c>
      <c r="K41" s="83">
        <v>6519</v>
      </c>
      <c r="L41" s="83">
        <v>6956</v>
      </c>
      <c r="M41" s="84">
        <v>8087</v>
      </c>
    </row>
    <row r="42" spans="2:13" ht="27.75" customHeight="1">
      <c r="B42" s="1168"/>
      <c r="C42" s="1169"/>
      <c r="D42" s="85"/>
      <c r="E42" s="1174" t="s">
        <v>26</v>
      </c>
      <c r="F42" s="1174"/>
      <c r="G42" s="1174"/>
      <c r="H42" s="1175"/>
      <c r="I42" s="86">
        <v>315</v>
      </c>
      <c r="J42" s="87">
        <v>272</v>
      </c>
      <c r="K42" s="87">
        <v>223</v>
      </c>
      <c r="L42" s="87">
        <v>181</v>
      </c>
      <c r="M42" s="88">
        <v>144</v>
      </c>
    </row>
    <row r="43" spans="2:13" ht="27.75" customHeight="1">
      <c r="B43" s="1168"/>
      <c r="C43" s="1169"/>
      <c r="D43" s="85"/>
      <c r="E43" s="1174" t="s">
        <v>27</v>
      </c>
      <c r="F43" s="1174"/>
      <c r="G43" s="1174"/>
      <c r="H43" s="1175"/>
      <c r="I43" s="86">
        <v>1450</v>
      </c>
      <c r="J43" s="87">
        <v>1823</v>
      </c>
      <c r="K43" s="87">
        <v>2337</v>
      </c>
      <c r="L43" s="87">
        <v>2871</v>
      </c>
      <c r="M43" s="88">
        <v>2877</v>
      </c>
    </row>
    <row r="44" spans="2:13" ht="27.75" customHeight="1">
      <c r="B44" s="1168"/>
      <c r="C44" s="1169"/>
      <c r="D44" s="85"/>
      <c r="E44" s="1174" t="s">
        <v>28</v>
      </c>
      <c r="F44" s="1174"/>
      <c r="G44" s="1174"/>
      <c r="H44" s="1175"/>
      <c r="I44" s="86">
        <v>1532</v>
      </c>
      <c r="J44" s="87">
        <v>1276</v>
      </c>
      <c r="K44" s="87">
        <v>1069</v>
      </c>
      <c r="L44" s="87">
        <v>797</v>
      </c>
      <c r="M44" s="88">
        <v>576</v>
      </c>
    </row>
    <row r="45" spans="2:13" ht="27.75" customHeight="1">
      <c r="B45" s="1168"/>
      <c r="C45" s="1169"/>
      <c r="D45" s="85"/>
      <c r="E45" s="1174" t="s">
        <v>29</v>
      </c>
      <c r="F45" s="1174"/>
      <c r="G45" s="1174"/>
      <c r="H45" s="1175"/>
      <c r="I45" s="86">
        <v>1702</v>
      </c>
      <c r="J45" s="87">
        <v>1663</v>
      </c>
      <c r="K45" s="87">
        <v>1847</v>
      </c>
      <c r="L45" s="87">
        <v>1576</v>
      </c>
      <c r="M45" s="88">
        <v>1090</v>
      </c>
    </row>
    <row r="46" spans="2:13" ht="27.75" customHeight="1">
      <c r="B46" s="1168"/>
      <c r="C46" s="1169"/>
      <c r="D46" s="85"/>
      <c r="E46" s="1174" t="s">
        <v>30</v>
      </c>
      <c r="F46" s="1174"/>
      <c r="G46" s="1174"/>
      <c r="H46" s="1175"/>
      <c r="I46" s="86">
        <v>373</v>
      </c>
      <c r="J46" s="87">
        <v>373</v>
      </c>
      <c r="K46" s="87">
        <v>415</v>
      </c>
      <c r="L46" s="87">
        <v>92</v>
      </c>
      <c r="M46" s="88">
        <v>0</v>
      </c>
    </row>
    <row r="47" spans="2:13" ht="27.75" customHeight="1">
      <c r="B47" s="1168"/>
      <c r="C47" s="1169"/>
      <c r="D47" s="85"/>
      <c r="E47" s="1174" t="s">
        <v>31</v>
      </c>
      <c r="F47" s="1174"/>
      <c r="G47" s="1174"/>
      <c r="H47" s="1175"/>
      <c r="I47" s="86" t="s">
        <v>474</v>
      </c>
      <c r="J47" s="87" t="s">
        <v>474</v>
      </c>
      <c r="K47" s="87" t="s">
        <v>474</v>
      </c>
      <c r="L47" s="87" t="s">
        <v>474</v>
      </c>
      <c r="M47" s="88" t="s">
        <v>474</v>
      </c>
    </row>
    <row r="48" spans="2:13" ht="27.75" customHeight="1">
      <c r="B48" s="1170"/>
      <c r="C48" s="1171"/>
      <c r="D48" s="85"/>
      <c r="E48" s="1174" t="s">
        <v>32</v>
      </c>
      <c r="F48" s="1174"/>
      <c r="G48" s="1174"/>
      <c r="H48" s="1175"/>
      <c r="I48" s="86" t="s">
        <v>474</v>
      </c>
      <c r="J48" s="87" t="s">
        <v>474</v>
      </c>
      <c r="K48" s="87" t="s">
        <v>474</v>
      </c>
      <c r="L48" s="87" t="s">
        <v>474</v>
      </c>
      <c r="M48" s="88" t="s">
        <v>474</v>
      </c>
    </row>
    <row r="49" spans="2:13" ht="27.75" customHeight="1">
      <c r="B49" s="1176" t="s">
        <v>33</v>
      </c>
      <c r="C49" s="1177"/>
      <c r="D49" s="89"/>
      <c r="E49" s="1174" t="s">
        <v>34</v>
      </c>
      <c r="F49" s="1174"/>
      <c r="G49" s="1174"/>
      <c r="H49" s="1175"/>
      <c r="I49" s="86">
        <v>1203</v>
      </c>
      <c r="J49" s="87">
        <v>1791</v>
      </c>
      <c r="K49" s="87">
        <v>2232</v>
      </c>
      <c r="L49" s="87">
        <v>2701</v>
      </c>
      <c r="M49" s="88">
        <v>2956</v>
      </c>
    </row>
    <row r="50" spans="2:13" ht="27.75" customHeight="1">
      <c r="B50" s="1168"/>
      <c r="C50" s="1169"/>
      <c r="D50" s="85"/>
      <c r="E50" s="1174" t="s">
        <v>35</v>
      </c>
      <c r="F50" s="1174"/>
      <c r="G50" s="1174"/>
      <c r="H50" s="1175"/>
      <c r="I50" s="86">
        <v>9</v>
      </c>
      <c r="J50" s="87">
        <v>6</v>
      </c>
      <c r="K50" s="87">
        <v>4</v>
      </c>
      <c r="L50" s="87">
        <v>3</v>
      </c>
      <c r="M50" s="88">
        <v>2</v>
      </c>
    </row>
    <row r="51" spans="2:13" ht="27.75" customHeight="1">
      <c r="B51" s="1170"/>
      <c r="C51" s="1171"/>
      <c r="D51" s="85"/>
      <c r="E51" s="1174" t="s">
        <v>36</v>
      </c>
      <c r="F51" s="1174"/>
      <c r="G51" s="1174"/>
      <c r="H51" s="1175"/>
      <c r="I51" s="86">
        <v>6439</v>
      </c>
      <c r="J51" s="87">
        <v>6756</v>
      </c>
      <c r="K51" s="87">
        <v>6921</v>
      </c>
      <c r="L51" s="87">
        <v>7447</v>
      </c>
      <c r="M51" s="88">
        <v>7986</v>
      </c>
    </row>
    <row r="52" spans="2:13" ht="27.75" customHeight="1" thickBot="1">
      <c r="B52" s="1178" t="s">
        <v>37</v>
      </c>
      <c r="C52" s="1179"/>
      <c r="D52" s="90"/>
      <c r="E52" s="1180" t="s">
        <v>38</v>
      </c>
      <c r="F52" s="1180"/>
      <c r="G52" s="1180"/>
      <c r="H52" s="1181"/>
      <c r="I52" s="91">
        <v>4016</v>
      </c>
      <c r="J52" s="92">
        <v>3353</v>
      </c>
      <c r="K52" s="92">
        <v>3254</v>
      </c>
      <c r="L52" s="92">
        <v>2321</v>
      </c>
      <c r="M52" s="93">
        <v>1830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16902</v>
      </c>
      <c r="E3" s="116"/>
      <c r="F3" s="117">
        <v>55958</v>
      </c>
      <c r="G3" s="118"/>
      <c r="H3" s="119"/>
    </row>
    <row r="4" spans="1:8">
      <c r="A4" s="120"/>
      <c r="B4" s="121"/>
      <c r="C4" s="122"/>
      <c r="D4" s="123">
        <v>13723</v>
      </c>
      <c r="E4" s="124"/>
      <c r="F4" s="125">
        <v>35126</v>
      </c>
      <c r="G4" s="126"/>
      <c r="H4" s="127"/>
    </row>
    <row r="5" spans="1:8">
      <c r="A5" s="108" t="s">
        <v>508</v>
      </c>
      <c r="B5" s="113"/>
      <c r="C5" s="114"/>
      <c r="D5" s="115">
        <v>16689</v>
      </c>
      <c r="E5" s="116"/>
      <c r="F5" s="117">
        <v>59338</v>
      </c>
      <c r="G5" s="118"/>
      <c r="H5" s="119"/>
    </row>
    <row r="6" spans="1:8">
      <c r="A6" s="120"/>
      <c r="B6" s="121"/>
      <c r="C6" s="122"/>
      <c r="D6" s="123">
        <v>15997</v>
      </c>
      <c r="E6" s="124"/>
      <c r="F6" s="125">
        <v>34073</v>
      </c>
      <c r="G6" s="126"/>
      <c r="H6" s="127"/>
    </row>
    <row r="7" spans="1:8">
      <c r="A7" s="108" t="s">
        <v>509</v>
      </c>
      <c r="B7" s="113"/>
      <c r="C7" s="114"/>
      <c r="D7" s="115">
        <v>13798</v>
      </c>
      <c r="E7" s="116"/>
      <c r="F7" s="117">
        <v>51262</v>
      </c>
      <c r="G7" s="118"/>
      <c r="H7" s="119"/>
    </row>
    <row r="8" spans="1:8">
      <c r="A8" s="120"/>
      <c r="B8" s="121"/>
      <c r="C8" s="122"/>
      <c r="D8" s="123">
        <v>8725</v>
      </c>
      <c r="E8" s="124"/>
      <c r="F8" s="125">
        <v>25630</v>
      </c>
      <c r="G8" s="126"/>
      <c r="H8" s="127"/>
    </row>
    <row r="9" spans="1:8">
      <c r="A9" s="108" t="s">
        <v>510</v>
      </c>
      <c r="B9" s="113"/>
      <c r="C9" s="114"/>
      <c r="D9" s="115">
        <v>28822</v>
      </c>
      <c r="E9" s="116"/>
      <c r="F9" s="117">
        <v>48407</v>
      </c>
      <c r="G9" s="118"/>
      <c r="H9" s="119"/>
    </row>
    <row r="10" spans="1:8">
      <c r="A10" s="120"/>
      <c r="B10" s="121"/>
      <c r="C10" s="122"/>
      <c r="D10" s="123">
        <v>12682</v>
      </c>
      <c r="E10" s="124"/>
      <c r="F10" s="125">
        <v>23914</v>
      </c>
      <c r="G10" s="126"/>
      <c r="H10" s="127"/>
    </row>
    <row r="11" spans="1:8">
      <c r="A11" s="108" t="s">
        <v>511</v>
      </c>
      <c r="B11" s="113"/>
      <c r="C11" s="114"/>
      <c r="D11" s="115">
        <v>58767</v>
      </c>
      <c r="E11" s="116"/>
      <c r="F11" s="117">
        <v>69477</v>
      </c>
      <c r="G11" s="118"/>
      <c r="H11" s="119"/>
    </row>
    <row r="12" spans="1:8">
      <c r="A12" s="120"/>
      <c r="B12" s="121"/>
      <c r="C12" s="128"/>
      <c r="D12" s="123">
        <v>15477</v>
      </c>
      <c r="E12" s="124"/>
      <c r="F12" s="125">
        <v>31528</v>
      </c>
      <c r="G12" s="126"/>
      <c r="H12" s="127"/>
    </row>
    <row r="13" spans="1:8">
      <c r="A13" s="108"/>
      <c r="B13" s="113"/>
      <c r="C13" s="129"/>
      <c r="D13" s="130">
        <v>26996</v>
      </c>
      <c r="E13" s="131"/>
      <c r="F13" s="132">
        <v>56888</v>
      </c>
      <c r="G13" s="133"/>
      <c r="H13" s="119"/>
    </row>
    <row r="14" spans="1:8">
      <c r="A14" s="120"/>
      <c r="B14" s="121"/>
      <c r="C14" s="122"/>
      <c r="D14" s="123">
        <v>13321</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6.28</v>
      </c>
      <c r="C19" s="134">
        <f>ROUND(VALUE(SUBSTITUTE(実質収支比率等に係る経年分析!G$48,"▲","-")),2)</f>
        <v>8.68</v>
      </c>
      <c r="D19" s="134">
        <f>ROUND(VALUE(SUBSTITUTE(実質収支比率等に係る経年分析!H$48,"▲","-")),2)</f>
        <v>9.0299999999999994</v>
      </c>
      <c r="E19" s="134">
        <f>ROUND(VALUE(SUBSTITUTE(実質収支比率等に係る経年分析!I$48,"▲","-")),2)</f>
        <v>10.62</v>
      </c>
      <c r="F19" s="134">
        <f>ROUND(VALUE(SUBSTITUTE(実質収支比率等に係る経年分析!J$48,"▲","-")),2)</f>
        <v>9.66</v>
      </c>
    </row>
    <row r="20" spans="1:11">
      <c r="A20" s="134" t="s">
        <v>43</v>
      </c>
      <c r="B20" s="134">
        <f>ROUND(VALUE(SUBSTITUTE(実質収支比率等に係る経年分析!F$47,"▲","-")),2)</f>
        <v>10.95</v>
      </c>
      <c r="C20" s="134">
        <f>ROUND(VALUE(SUBSTITUTE(実質収支比率等に係る経年分析!G$47,"▲","-")),2)</f>
        <v>14.38</v>
      </c>
      <c r="D20" s="134">
        <f>ROUND(VALUE(SUBSTITUTE(実質収支比率等に係る経年分析!H$47,"▲","-")),2)</f>
        <v>18.61</v>
      </c>
      <c r="E20" s="134">
        <f>ROUND(VALUE(SUBSTITUTE(実質収支比率等に係る経年分析!I$47,"▲","-")),2)</f>
        <v>22.13</v>
      </c>
      <c r="F20" s="134">
        <f>ROUND(VALUE(SUBSTITUTE(実質収支比率等に係る経年分析!J$47,"▲","-")),2)</f>
        <v>18.12</v>
      </c>
    </row>
    <row r="21" spans="1:11">
      <c r="A21" s="134" t="s">
        <v>44</v>
      </c>
      <c r="B21" s="134">
        <f>IF(ISNUMBER(VALUE(SUBSTITUTE(実質収支比率等に係る経年分析!F$49,"▲","-"))),ROUND(VALUE(SUBSTITUTE(実質収支比率等に係る経年分析!F$49,"▲","-")),2),NA())</f>
        <v>0.83</v>
      </c>
      <c r="C21" s="134">
        <f>IF(ISNUMBER(VALUE(SUBSTITUTE(実質収支比率等に係る経年分析!G$49,"▲","-"))),ROUND(VALUE(SUBSTITUTE(実質収支比率等に係る経年分析!G$49,"▲","-")),2),NA())</f>
        <v>6.36</v>
      </c>
      <c r="D21" s="134">
        <f>IF(ISNUMBER(VALUE(SUBSTITUTE(実質収支比率等に係る経年分析!H$49,"▲","-"))),ROUND(VALUE(SUBSTITUTE(実質収支比率等に係る経年分析!H$49,"▲","-")),2),NA())</f>
        <v>4.63</v>
      </c>
      <c r="E21" s="134">
        <f>IF(ISNUMBER(VALUE(SUBSTITUTE(実質収支比率等に係る経年分析!I$49,"▲","-"))),ROUND(VALUE(SUBSTITUTE(実質収支比率等に係る経年分析!I$49,"▲","-")),2),NA())</f>
        <v>4.9800000000000004</v>
      </c>
      <c r="F21" s="134">
        <f>IF(ISNUMBER(VALUE(SUBSTITUTE(実質収支比率等に係る経年分析!J$49,"▲","-"))),ROUND(VALUE(SUBSTITUTE(実質収支比率等に係る経年分析!J$49,"▲","-")),2),NA())</f>
        <v>-4.5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神保原駅南土地区画整理事業特別会計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4.7300000000000004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536</v>
      </c>
      <c r="E42" s="136"/>
      <c r="F42" s="136"/>
      <c r="G42" s="136">
        <f>'実質公債費比率（分子）の構造'!L$52</f>
        <v>573</v>
      </c>
      <c r="H42" s="136"/>
      <c r="I42" s="136"/>
      <c r="J42" s="136">
        <f>'実質公債費比率（分子）の構造'!M$52</f>
        <v>611</v>
      </c>
      <c r="K42" s="136"/>
      <c r="L42" s="136"/>
      <c r="M42" s="136">
        <f>'実質公債費比率（分子）の構造'!N$52</f>
        <v>636</v>
      </c>
      <c r="N42" s="136"/>
      <c r="O42" s="136"/>
      <c r="P42" s="136">
        <f>'実質公債費比率（分子）の構造'!O$52</f>
        <v>669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66</v>
      </c>
      <c r="C44" s="136"/>
      <c r="D44" s="136"/>
      <c r="E44" s="136">
        <f>'実質公債費比率（分子）の構造'!L$50</f>
        <v>66</v>
      </c>
      <c r="F44" s="136"/>
      <c r="G44" s="136"/>
      <c r="H44" s="136">
        <f>'実質公債費比率（分子）の構造'!M$50</f>
        <v>60</v>
      </c>
      <c r="I44" s="136"/>
      <c r="J44" s="136"/>
      <c r="K44" s="136">
        <f>'実質公債費比率（分子）の構造'!N$50</f>
        <v>57</v>
      </c>
      <c r="L44" s="136"/>
      <c r="M44" s="136"/>
      <c r="N44" s="136">
        <f>'実質公債費比率（分子）の構造'!O$50</f>
        <v>474</v>
      </c>
      <c r="O44" s="136"/>
      <c r="P44" s="136"/>
    </row>
    <row r="45" spans="1:16">
      <c r="A45" s="136" t="s">
        <v>54</v>
      </c>
      <c r="B45" s="136">
        <f>'実質公債費比率（分子）の構造'!K$49</f>
        <v>318</v>
      </c>
      <c r="C45" s="136"/>
      <c r="D45" s="136"/>
      <c r="E45" s="136">
        <f>'実質公債費比率（分子）の構造'!L$49</f>
        <v>303</v>
      </c>
      <c r="F45" s="136"/>
      <c r="G45" s="136"/>
      <c r="H45" s="136">
        <f>'実質公債費比率（分子）の構造'!M$49</f>
        <v>299</v>
      </c>
      <c r="I45" s="136"/>
      <c r="J45" s="136"/>
      <c r="K45" s="136">
        <f>'実質公債費比率（分子）の構造'!N$49</f>
        <v>309</v>
      </c>
      <c r="L45" s="136"/>
      <c r="M45" s="136"/>
      <c r="N45" s="136">
        <f>'実質公債費比率（分子）の構造'!O$49</f>
        <v>284</v>
      </c>
      <c r="O45" s="136"/>
      <c r="P45" s="136"/>
    </row>
    <row r="46" spans="1:16">
      <c r="A46" s="136" t="s">
        <v>55</v>
      </c>
      <c r="B46" s="136">
        <f>'実質公債費比率（分子）の構造'!K$48</f>
        <v>69</v>
      </c>
      <c r="C46" s="136"/>
      <c r="D46" s="136"/>
      <c r="E46" s="136">
        <f>'実質公債費比率（分子）の構造'!L$48</f>
        <v>105</v>
      </c>
      <c r="F46" s="136"/>
      <c r="G46" s="136"/>
      <c r="H46" s="136">
        <f>'実質公債費比率（分子）の構造'!M$48</f>
        <v>96</v>
      </c>
      <c r="I46" s="136"/>
      <c r="J46" s="136"/>
      <c r="K46" s="136">
        <f>'実質公債費比率（分子）の構造'!N$48</f>
        <v>94</v>
      </c>
      <c r="L46" s="136"/>
      <c r="M46" s="136"/>
      <c r="N46" s="136">
        <f>'実質公債費比率（分子）の構造'!O$48</f>
        <v>122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671</v>
      </c>
      <c r="C49" s="136"/>
      <c r="D49" s="136"/>
      <c r="E49" s="136">
        <f>'実質公債費比率（分子）の構造'!L$45</f>
        <v>672</v>
      </c>
      <c r="F49" s="136"/>
      <c r="G49" s="136"/>
      <c r="H49" s="136">
        <f>'実質公債費比率（分子）の構造'!M$45</f>
        <v>676</v>
      </c>
      <c r="I49" s="136"/>
      <c r="J49" s="136"/>
      <c r="K49" s="136">
        <f>'実質公債費比率（分子）の構造'!N$45</f>
        <v>662</v>
      </c>
      <c r="L49" s="136"/>
      <c r="M49" s="136"/>
      <c r="N49" s="136">
        <f>'実質公債費比率（分子）の構造'!O$45</f>
        <v>675</v>
      </c>
      <c r="O49" s="136"/>
      <c r="P49" s="136"/>
    </row>
    <row r="50" spans="1:16">
      <c r="A50" s="136" t="s">
        <v>59</v>
      </c>
      <c r="B50" s="136" t="e">
        <f>NA()</f>
        <v>#N/A</v>
      </c>
      <c r="C50" s="136">
        <f>IF(ISNUMBER('実質公債費比率（分子）の構造'!K$53),'実質公債費比率（分子）の構造'!K$53,NA())</f>
        <v>588</v>
      </c>
      <c r="D50" s="136" t="e">
        <f>NA()</f>
        <v>#N/A</v>
      </c>
      <c r="E50" s="136" t="e">
        <f>NA()</f>
        <v>#N/A</v>
      </c>
      <c r="F50" s="136">
        <f>IF(ISNUMBER('実質公債費比率（分子）の構造'!L$53),'実質公債費比率（分子）の構造'!L$53,NA())</f>
        <v>573</v>
      </c>
      <c r="G50" s="136" t="e">
        <f>NA()</f>
        <v>#N/A</v>
      </c>
      <c r="H50" s="136" t="e">
        <f>NA()</f>
        <v>#N/A</v>
      </c>
      <c r="I50" s="136">
        <f>IF(ISNUMBER('実質公債費比率（分子）の構造'!M$53),'実質公債費比率（分子）の構造'!M$53,NA())</f>
        <v>520</v>
      </c>
      <c r="J50" s="136" t="e">
        <f>NA()</f>
        <v>#N/A</v>
      </c>
      <c r="K50" s="136" t="e">
        <f>NA()</f>
        <v>#N/A</v>
      </c>
      <c r="L50" s="136">
        <f>IF(ISNUMBER('実質公債費比率（分子）の構造'!N$53),'実質公債費比率（分子）の構造'!N$53,NA())</f>
        <v>486</v>
      </c>
      <c r="M50" s="136" t="e">
        <f>NA()</f>
        <v>#N/A</v>
      </c>
      <c r="N50" s="136" t="e">
        <f>NA()</f>
        <v>#N/A</v>
      </c>
      <c r="O50" s="136">
        <f>IF(ISNUMBER('実質公債費比率（分子）の構造'!O$53),'実質公債費比率（分子）の構造'!O$53,NA())</f>
        <v>886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6439</v>
      </c>
      <c r="E56" s="135"/>
      <c r="F56" s="135"/>
      <c r="G56" s="135">
        <f>'将来負担比率（分子）の構造'!J$51</f>
        <v>6756</v>
      </c>
      <c r="H56" s="135"/>
      <c r="I56" s="135"/>
      <c r="J56" s="135">
        <f>'将来負担比率（分子）の構造'!K$51</f>
        <v>6921</v>
      </c>
      <c r="K56" s="135"/>
      <c r="L56" s="135"/>
      <c r="M56" s="135">
        <f>'将来負担比率（分子）の構造'!L$51</f>
        <v>7447</v>
      </c>
      <c r="N56" s="135"/>
      <c r="O56" s="135"/>
      <c r="P56" s="135">
        <f>'将来負担比率（分子）の構造'!M$51</f>
        <v>7986</v>
      </c>
    </row>
    <row r="57" spans="1:16">
      <c r="A57" s="135" t="s">
        <v>35</v>
      </c>
      <c r="B57" s="135"/>
      <c r="C57" s="135"/>
      <c r="D57" s="135">
        <f>'将来負担比率（分子）の構造'!I$50</f>
        <v>9</v>
      </c>
      <c r="E57" s="135"/>
      <c r="F57" s="135"/>
      <c r="G57" s="135">
        <f>'将来負担比率（分子）の構造'!J$50</f>
        <v>6</v>
      </c>
      <c r="H57" s="135"/>
      <c r="I57" s="135"/>
      <c r="J57" s="135">
        <f>'将来負担比率（分子）の構造'!K$50</f>
        <v>4</v>
      </c>
      <c r="K57" s="135"/>
      <c r="L57" s="135"/>
      <c r="M57" s="135">
        <f>'将来負担比率（分子）の構造'!L$50</f>
        <v>3</v>
      </c>
      <c r="N57" s="135"/>
      <c r="O57" s="135"/>
      <c r="P57" s="135">
        <f>'将来負担比率（分子）の構造'!M$50</f>
        <v>2</v>
      </c>
    </row>
    <row r="58" spans="1:16">
      <c r="A58" s="135" t="s">
        <v>34</v>
      </c>
      <c r="B58" s="135"/>
      <c r="C58" s="135"/>
      <c r="D58" s="135">
        <f>'将来負担比率（分子）の構造'!I$49</f>
        <v>1203</v>
      </c>
      <c r="E58" s="135"/>
      <c r="F58" s="135"/>
      <c r="G58" s="135">
        <f>'将来負担比率（分子）の構造'!J$49</f>
        <v>1791</v>
      </c>
      <c r="H58" s="135"/>
      <c r="I58" s="135"/>
      <c r="J58" s="135">
        <f>'将来負担比率（分子）の構造'!K$49</f>
        <v>2232</v>
      </c>
      <c r="K58" s="135"/>
      <c r="L58" s="135"/>
      <c r="M58" s="135">
        <f>'将来負担比率（分子）の構造'!L$49</f>
        <v>2701</v>
      </c>
      <c r="N58" s="135"/>
      <c r="O58" s="135"/>
      <c r="P58" s="135">
        <f>'将来負担比率（分子）の構造'!M$49</f>
        <v>2956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373</v>
      </c>
      <c r="C61" s="135"/>
      <c r="D61" s="135"/>
      <c r="E61" s="135">
        <f>'将来負担比率（分子）の構造'!J$46</f>
        <v>373</v>
      </c>
      <c r="F61" s="135"/>
      <c r="G61" s="135"/>
      <c r="H61" s="135">
        <f>'将来負担比率（分子）の構造'!K$46</f>
        <v>415</v>
      </c>
      <c r="I61" s="135"/>
      <c r="J61" s="135"/>
      <c r="K61" s="135">
        <f>'将来負担比率（分子）の構造'!L$46</f>
        <v>92</v>
      </c>
      <c r="L61" s="135"/>
      <c r="M61" s="135"/>
      <c r="N61" s="135">
        <f>'将来負担比率（分子）の構造'!M$46</f>
        <v>0</v>
      </c>
      <c r="O61" s="135"/>
      <c r="P61" s="135"/>
    </row>
    <row r="62" spans="1:16">
      <c r="A62" s="135" t="s">
        <v>29</v>
      </c>
      <c r="B62" s="135">
        <f>'将来負担比率（分子）の構造'!I$45</f>
        <v>1702</v>
      </c>
      <c r="C62" s="135"/>
      <c r="D62" s="135"/>
      <c r="E62" s="135">
        <f>'将来負担比率（分子）の構造'!J$45</f>
        <v>1663</v>
      </c>
      <c r="F62" s="135"/>
      <c r="G62" s="135"/>
      <c r="H62" s="135">
        <f>'将来負担比率（分子）の構造'!K$45</f>
        <v>1847</v>
      </c>
      <c r="I62" s="135"/>
      <c r="J62" s="135"/>
      <c r="K62" s="135">
        <f>'将来負担比率（分子）の構造'!L$45</f>
        <v>1576</v>
      </c>
      <c r="L62" s="135"/>
      <c r="M62" s="135"/>
      <c r="N62" s="135">
        <f>'将来負担比率（分子）の構造'!M$45</f>
        <v>1090</v>
      </c>
      <c r="O62" s="135"/>
      <c r="P62" s="135"/>
    </row>
    <row r="63" spans="1:16">
      <c r="A63" s="135" t="s">
        <v>28</v>
      </c>
      <c r="B63" s="135">
        <f>'将来負担比率（分子）の構造'!I$44</f>
        <v>1532</v>
      </c>
      <c r="C63" s="135"/>
      <c r="D63" s="135"/>
      <c r="E63" s="135">
        <f>'将来負担比率（分子）の構造'!J$44</f>
        <v>1276</v>
      </c>
      <c r="F63" s="135"/>
      <c r="G63" s="135"/>
      <c r="H63" s="135">
        <f>'将来負担比率（分子）の構造'!K$44</f>
        <v>1069</v>
      </c>
      <c r="I63" s="135"/>
      <c r="J63" s="135"/>
      <c r="K63" s="135">
        <f>'将来負担比率（分子）の構造'!L$44</f>
        <v>797</v>
      </c>
      <c r="L63" s="135"/>
      <c r="M63" s="135"/>
      <c r="N63" s="135">
        <f>'将来負担比率（分子）の構造'!M$44</f>
        <v>576</v>
      </c>
      <c r="O63" s="135"/>
      <c r="P63" s="135"/>
    </row>
    <row r="64" spans="1:16">
      <c r="A64" s="135" t="s">
        <v>27</v>
      </c>
      <c r="B64" s="135">
        <f>'将来負担比率（分子）の構造'!I$43</f>
        <v>1450</v>
      </c>
      <c r="C64" s="135"/>
      <c r="D64" s="135"/>
      <c r="E64" s="135">
        <f>'将来負担比率（分子）の構造'!J$43</f>
        <v>1823</v>
      </c>
      <c r="F64" s="135"/>
      <c r="G64" s="135"/>
      <c r="H64" s="135">
        <f>'将来負担比率（分子）の構造'!K$43</f>
        <v>2337</v>
      </c>
      <c r="I64" s="135"/>
      <c r="J64" s="135"/>
      <c r="K64" s="135">
        <f>'将来負担比率（分子）の構造'!L$43</f>
        <v>2871</v>
      </c>
      <c r="L64" s="135"/>
      <c r="M64" s="135"/>
      <c r="N64" s="135">
        <f>'将来負担比率（分子）の構造'!M$43</f>
        <v>2877</v>
      </c>
      <c r="O64" s="135"/>
      <c r="P64" s="135"/>
    </row>
    <row r="65" spans="1:16">
      <c r="A65" s="135" t="s">
        <v>26</v>
      </c>
      <c r="B65" s="135">
        <f>'将来負担比率（分子）の構造'!I$42</f>
        <v>315</v>
      </c>
      <c r="C65" s="135"/>
      <c r="D65" s="135"/>
      <c r="E65" s="135">
        <f>'将来負担比率（分子）の構造'!J$42</f>
        <v>272</v>
      </c>
      <c r="F65" s="135"/>
      <c r="G65" s="135"/>
      <c r="H65" s="135">
        <f>'将来負担比率（分子）の構造'!K$42</f>
        <v>223</v>
      </c>
      <c r="I65" s="135"/>
      <c r="J65" s="135"/>
      <c r="K65" s="135">
        <f>'将来負担比率（分子）の構造'!L$42</f>
        <v>181</v>
      </c>
      <c r="L65" s="135"/>
      <c r="M65" s="135"/>
      <c r="N65" s="135">
        <f>'将来負担比率（分子）の構造'!M$42</f>
        <v>144</v>
      </c>
      <c r="O65" s="135"/>
      <c r="P65" s="135"/>
    </row>
    <row r="66" spans="1:16">
      <c r="A66" s="135" t="s">
        <v>25</v>
      </c>
      <c r="B66" s="135">
        <f>'将来負担比率（分子）の構造'!I$41</f>
        <v>6294</v>
      </c>
      <c r="C66" s="135"/>
      <c r="D66" s="135"/>
      <c r="E66" s="135">
        <f>'将来負担比率（分子）の構造'!J$41</f>
        <v>6498</v>
      </c>
      <c r="F66" s="135"/>
      <c r="G66" s="135"/>
      <c r="H66" s="135">
        <f>'将来負担比率（分子）の構造'!K$41</f>
        <v>6519</v>
      </c>
      <c r="I66" s="135"/>
      <c r="J66" s="135"/>
      <c r="K66" s="135">
        <f>'将来負担比率（分子）の構造'!L$41</f>
        <v>6956</v>
      </c>
      <c r="L66" s="135"/>
      <c r="M66" s="135"/>
      <c r="N66" s="135">
        <f>'将来負担比率（分子）の構造'!M$41</f>
        <v>8087</v>
      </c>
      <c r="O66" s="135"/>
      <c r="P66" s="135"/>
    </row>
    <row r="67" spans="1:16">
      <c r="A67" s="135" t="s">
        <v>63</v>
      </c>
      <c r="B67" s="135" t="e">
        <f>NA()</f>
        <v>#N/A</v>
      </c>
      <c r="C67" s="135">
        <f>IF(ISNUMBER('将来負担比率（分子）の構造'!I$52), IF('将来負担比率（分子）の構造'!I$52 &lt; 0, 0, '将来負担比率（分子）の構造'!I$52), NA())</f>
        <v>4016</v>
      </c>
      <c r="D67" s="135" t="e">
        <f>NA()</f>
        <v>#N/A</v>
      </c>
      <c r="E67" s="135" t="e">
        <f>NA()</f>
        <v>#N/A</v>
      </c>
      <c r="F67" s="135">
        <f>IF(ISNUMBER('将来負担比率（分子）の構造'!J$52), IF('将来負担比率（分子）の構造'!J$52 &lt; 0, 0, '将来負担比率（分子）の構造'!J$52), NA())</f>
        <v>3353</v>
      </c>
      <c r="G67" s="135" t="e">
        <f>NA()</f>
        <v>#N/A</v>
      </c>
      <c r="H67" s="135" t="e">
        <f>NA()</f>
        <v>#N/A</v>
      </c>
      <c r="I67" s="135">
        <f>IF(ISNUMBER('将来負担比率（分子）の構造'!K$52), IF('将来負担比率（分子）の構造'!K$52 &lt; 0, 0, '将来負担比率（分子）の構造'!K$52), NA())</f>
        <v>3254</v>
      </c>
      <c r="J67" s="135" t="e">
        <f>NA()</f>
        <v>#N/A</v>
      </c>
      <c r="K67" s="135" t="e">
        <f>NA()</f>
        <v>#N/A</v>
      </c>
      <c r="L67" s="135">
        <f>IF(ISNUMBER('将来負担比率（分子）の構造'!L$52), IF('将来負担比率（分子）の構造'!L$52 &lt; 0, 0, '将来負担比率（分子）の構造'!L$52), NA())</f>
        <v>2321</v>
      </c>
      <c r="M67" s="135" t="e">
        <f>NA()</f>
        <v>#N/A</v>
      </c>
      <c r="N67" s="135" t="e">
        <f>NA()</f>
        <v>#N/A</v>
      </c>
      <c r="O67" s="135">
        <f>IF(ISNUMBER('将来負担比率（分子）の構造'!M$52), IF('将来負担比率（分子）の構造'!M$52 &lt; 0, 0, '将来負担比率（分子）の構造'!M$52), NA())</f>
        <v>1830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CD34" sqref="CD34:DK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3807295</v>
      </c>
      <c r="S5" s="581"/>
      <c r="T5" s="581"/>
      <c r="U5" s="581"/>
      <c r="V5" s="581"/>
      <c r="W5" s="581"/>
      <c r="X5" s="581"/>
      <c r="Y5" s="582"/>
      <c r="Z5" s="583">
        <v>35.4</v>
      </c>
      <c r="AA5" s="583"/>
      <c r="AB5" s="583"/>
      <c r="AC5" s="583"/>
      <c r="AD5" s="584">
        <v>3807295</v>
      </c>
      <c r="AE5" s="584"/>
      <c r="AF5" s="584"/>
      <c r="AG5" s="584"/>
      <c r="AH5" s="584"/>
      <c r="AI5" s="584"/>
      <c r="AJ5" s="584"/>
      <c r="AK5" s="584"/>
      <c r="AL5" s="585">
        <v>72</v>
      </c>
      <c r="AM5" s="586"/>
      <c r="AN5" s="586"/>
      <c r="AO5" s="587"/>
      <c r="AP5" s="577" t="s">
        <v>207</v>
      </c>
      <c r="AQ5" s="578"/>
      <c r="AR5" s="578"/>
      <c r="AS5" s="578"/>
      <c r="AT5" s="578"/>
      <c r="AU5" s="578"/>
      <c r="AV5" s="578"/>
      <c r="AW5" s="578"/>
      <c r="AX5" s="578"/>
      <c r="AY5" s="578"/>
      <c r="AZ5" s="578"/>
      <c r="BA5" s="578"/>
      <c r="BB5" s="578"/>
      <c r="BC5" s="578"/>
      <c r="BD5" s="578"/>
      <c r="BE5" s="578"/>
      <c r="BF5" s="579"/>
      <c r="BG5" s="591">
        <v>3807295</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123105</v>
      </c>
      <c r="S6" s="592"/>
      <c r="T6" s="592"/>
      <c r="U6" s="592"/>
      <c r="V6" s="592"/>
      <c r="W6" s="592"/>
      <c r="X6" s="592"/>
      <c r="Y6" s="593"/>
      <c r="Z6" s="594">
        <v>1.1000000000000001</v>
      </c>
      <c r="AA6" s="594"/>
      <c r="AB6" s="594"/>
      <c r="AC6" s="594"/>
      <c r="AD6" s="595">
        <v>123105</v>
      </c>
      <c r="AE6" s="595"/>
      <c r="AF6" s="595"/>
      <c r="AG6" s="595"/>
      <c r="AH6" s="595"/>
      <c r="AI6" s="595"/>
      <c r="AJ6" s="595"/>
      <c r="AK6" s="595"/>
      <c r="AL6" s="596">
        <v>2.2999999999999998</v>
      </c>
      <c r="AM6" s="597"/>
      <c r="AN6" s="597"/>
      <c r="AO6" s="598"/>
      <c r="AP6" s="588" t="s">
        <v>213</v>
      </c>
      <c r="AQ6" s="589"/>
      <c r="AR6" s="589"/>
      <c r="AS6" s="589"/>
      <c r="AT6" s="589"/>
      <c r="AU6" s="589"/>
      <c r="AV6" s="589"/>
      <c r="AW6" s="589"/>
      <c r="AX6" s="589"/>
      <c r="AY6" s="589"/>
      <c r="AZ6" s="589"/>
      <c r="BA6" s="589"/>
      <c r="BB6" s="589"/>
      <c r="BC6" s="589"/>
      <c r="BD6" s="589"/>
      <c r="BE6" s="589"/>
      <c r="BF6" s="590"/>
      <c r="BG6" s="591">
        <v>3807295</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94845</v>
      </c>
      <c r="CS6" s="592"/>
      <c r="CT6" s="592"/>
      <c r="CU6" s="592"/>
      <c r="CV6" s="592"/>
      <c r="CW6" s="592"/>
      <c r="CX6" s="592"/>
      <c r="CY6" s="593"/>
      <c r="CZ6" s="594">
        <v>0.9</v>
      </c>
      <c r="DA6" s="594"/>
      <c r="DB6" s="594"/>
      <c r="DC6" s="594"/>
      <c r="DD6" s="600" t="s">
        <v>208</v>
      </c>
      <c r="DE6" s="592"/>
      <c r="DF6" s="592"/>
      <c r="DG6" s="592"/>
      <c r="DH6" s="592"/>
      <c r="DI6" s="592"/>
      <c r="DJ6" s="592"/>
      <c r="DK6" s="592"/>
      <c r="DL6" s="592"/>
      <c r="DM6" s="592"/>
      <c r="DN6" s="592"/>
      <c r="DO6" s="592"/>
      <c r="DP6" s="593"/>
      <c r="DQ6" s="600">
        <v>94845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6126</v>
      </c>
      <c r="S7" s="592"/>
      <c r="T7" s="592"/>
      <c r="U7" s="592"/>
      <c r="V7" s="592"/>
      <c r="W7" s="592"/>
      <c r="X7" s="592"/>
      <c r="Y7" s="593"/>
      <c r="Z7" s="594">
        <v>0.1</v>
      </c>
      <c r="AA7" s="594"/>
      <c r="AB7" s="594"/>
      <c r="AC7" s="594"/>
      <c r="AD7" s="595">
        <v>6126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1678917</v>
      </c>
      <c r="BH7" s="592"/>
      <c r="BI7" s="592"/>
      <c r="BJ7" s="592"/>
      <c r="BK7" s="592"/>
      <c r="BL7" s="592"/>
      <c r="BM7" s="592"/>
      <c r="BN7" s="593"/>
      <c r="BO7" s="594">
        <v>44.1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1561086</v>
      </c>
      <c r="CS7" s="592"/>
      <c r="CT7" s="592"/>
      <c r="CU7" s="592"/>
      <c r="CV7" s="592"/>
      <c r="CW7" s="592"/>
      <c r="CX7" s="592"/>
      <c r="CY7" s="593"/>
      <c r="CZ7" s="594">
        <v>15.4</v>
      </c>
      <c r="DA7" s="594"/>
      <c r="DB7" s="594"/>
      <c r="DC7" s="594"/>
      <c r="DD7" s="600">
        <v>17841</v>
      </c>
      <c r="DE7" s="592"/>
      <c r="DF7" s="592"/>
      <c r="DG7" s="592"/>
      <c r="DH7" s="592"/>
      <c r="DI7" s="592"/>
      <c r="DJ7" s="592"/>
      <c r="DK7" s="592"/>
      <c r="DL7" s="592"/>
      <c r="DM7" s="592"/>
      <c r="DN7" s="592"/>
      <c r="DO7" s="592"/>
      <c r="DP7" s="593"/>
      <c r="DQ7" s="600">
        <v>1472703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12966</v>
      </c>
      <c r="S8" s="592"/>
      <c r="T8" s="592"/>
      <c r="U8" s="592"/>
      <c r="V8" s="592"/>
      <c r="W8" s="592"/>
      <c r="X8" s="592"/>
      <c r="Y8" s="593"/>
      <c r="Z8" s="594">
        <v>0.1</v>
      </c>
      <c r="AA8" s="594"/>
      <c r="AB8" s="594"/>
      <c r="AC8" s="594"/>
      <c r="AD8" s="595">
        <v>12966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45254</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2872685</v>
      </c>
      <c r="CS8" s="592"/>
      <c r="CT8" s="592"/>
      <c r="CU8" s="592"/>
      <c r="CV8" s="592"/>
      <c r="CW8" s="592"/>
      <c r="CX8" s="592"/>
      <c r="CY8" s="593"/>
      <c r="CZ8" s="594">
        <v>28.3</v>
      </c>
      <c r="DA8" s="594"/>
      <c r="DB8" s="594"/>
      <c r="DC8" s="594"/>
      <c r="DD8" s="600">
        <v>37575</v>
      </c>
      <c r="DE8" s="592"/>
      <c r="DF8" s="592"/>
      <c r="DG8" s="592"/>
      <c r="DH8" s="592"/>
      <c r="DI8" s="592"/>
      <c r="DJ8" s="592"/>
      <c r="DK8" s="592"/>
      <c r="DL8" s="592"/>
      <c r="DM8" s="592"/>
      <c r="DN8" s="592"/>
      <c r="DO8" s="592"/>
      <c r="DP8" s="593"/>
      <c r="DQ8" s="600">
        <v>1545819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21290</v>
      </c>
      <c r="S9" s="592"/>
      <c r="T9" s="592"/>
      <c r="U9" s="592"/>
      <c r="V9" s="592"/>
      <c r="W9" s="592"/>
      <c r="X9" s="592"/>
      <c r="Y9" s="593"/>
      <c r="Z9" s="594">
        <v>0.2</v>
      </c>
      <c r="AA9" s="594"/>
      <c r="AB9" s="594"/>
      <c r="AC9" s="594"/>
      <c r="AD9" s="595">
        <v>21290</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1309418</v>
      </c>
      <c r="BH9" s="592"/>
      <c r="BI9" s="592"/>
      <c r="BJ9" s="592"/>
      <c r="BK9" s="592"/>
      <c r="BL9" s="592"/>
      <c r="BM9" s="592"/>
      <c r="BN9" s="593"/>
      <c r="BO9" s="594">
        <v>34.4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739212</v>
      </c>
      <c r="CS9" s="592"/>
      <c r="CT9" s="592"/>
      <c r="CU9" s="592"/>
      <c r="CV9" s="592"/>
      <c r="CW9" s="592"/>
      <c r="CX9" s="592"/>
      <c r="CY9" s="593"/>
      <c r="CZ9" s="594">
        <v>7.3</v>
      </c>
      <c r="DA9" s="594"/>
      <c r="DB9" s="594"/>
      <c r="DC9" s="594"/>
      <c r="DD9" s="600">
        <v>4690</v>
      </c>
      <c r="DE9" s="592"/>
      <c r="DF9" s="592"/>
      <c r="DG9" s="592"/>
      <c r="DH9" s="592"/>
      <c r="DI9" s="592"/>
      <c r="DJ9" s="592"/>
      <c r="DK9" s="592"/>
      <c r="DL9" s="592"/>
      <c r="DM9" s="592"/>
      <c r="DN9" s="592"/>
      <c r="DO9" s="592"/>
      <c r="DP9" s="593"/>
      <c r="DQ9" s="600">
        <v>727462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268149</v>
      </c>
      <c r="S10" s="592"/>
      <c r="T10" s="592"/>
      <c r="U10" s="592"/>
      <c r="V10" s="592"/>
      <c r="W10" s="592"/>
      <c r="X10" s="592"/>
      <c r="Y10" s="593"/>
      <c r="Z10" s="594">
        <v>2.5</v>
      </c>
      <c r="AA10" s="594"/>
      <c r="AB10" s="594"/>
      <c r="AC10" s="594"/>
      <c r="AD10" s="595">
        <v>268149</v>
      </c>
      <c r="AE10" s="595"/>
      <c r="AF10" s="595"/>
      <c r="AG10" s="595"/>
      <c r="AH10" s="595"/>
      <c r="AI10" s="595"/>
      <c r="AJ10" s="595"/>
      <c r="AK10" s="595"/>
      <c r="AL10" s="596">
        <v>5.0999999999999996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98781</v>
      </c>
      <c r="BH10" s="592"/>
      <c r="BI10" s="592"/>
      <c r="BJ10" s="592"/>
      <c r="BK10" s="592"/>
      <c r="BL10" s="592"/>
      <c r="BM10" s="592"/>
      <c r="BN10" s="593"/>
      <c r="BO10" s="594">
        <v>2.6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79</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79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9143</v>
      </c>
      <c r="S11" s="592"/>
      <c r="T11" s="592"/>
      <c r="U11" s="592"/>
      <c r="V11" s="592"/>
      <c r="W11" s="592"/>
      <c r="X11" s="592"/>
      <c r="Y11" s="593"/>
      <c r="Z11" s="594">
        <v>0.1</v>
      </c>
      <c r="AA11" s="594"/>
      <c r="AB11" s="594"/>
      <c r="AC11" s="594"/>
      <c r="AD11" s="595">
        <v>9143</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225464</v>
      </c>
      <c r="BH11" s="592"/>
      <c r="BI11" s="592"/>
      <c r="BJ11" s="592"/>
      <c r="BK11" s="592"/>
      <c r="BL11" s="592"/>
      <c r="BM11" s="592"/>
      <c r="BN11" s="593"/>
      <c r="BO11" s="594">
        <v>5.9</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828386</v>
      </c>
      <c r="CS11" s="592"/>
      <c r="CT11" s="592"/>
      <c r="CU11" s="592"/>
      <c r="CV11" s="592"/>
      <c r="CW11" s="592"/>
      <c r="CX11" s="592"/>
      <c r="CY11" s="593"/>
      <c r="CZ11" s="594">
        <v>8.1999999999999993</v>
      </c>
      <c r="DA11" s="594"/>
      <c r="DB11" s="594"/>
      <c r="DC11" s="594"/>
      <c r="DD11" s="600">
        <v>1461</v>
      </c>
      <c r="DE11" s="592"/>
      <c r="DF11" s="592"/>
      <c r="DG11" s="592"/>
      <c r="DH11" s="592"/>
      <c r="DI11" s="592"/>
      <c r="DJ11" s="592"/>
      <c r="DK11" s="592"/>
      <c r="DL11" s="592"/>
      <c r="DM11" s="592"/>
      <c r="DN11" s="592"/>
      <c r="DO11" s="592"/>
      <c r="DP11" s="593"/>
      <c r="DQ11" s="600">
        <v>569560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1774527</v>
      </c>
      <c r="BH12" s="592"/>
      <c r="BI12" s="592"/>
      <c r="BJ12" s="592"/>
      <c r="BK12" s="592"/>
      <c r="BL12" s="592"/>
      <c r="BM12" s="592"/>
      <c r="BN12" s="593"/>
      <c r="BO12" s="594">
        <v>46.6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22067</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19998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48642</v>
      </c>
      <c r="S13" s="592"/>
      <c r="T13" s="592"/>
      <c r="U13" s="592"/>
      <c r="V13" s="592"/>
      <c r="W13" s="592"/>
      <c r="X13" s="592"/>
      <c r="Y13" s="593"/>
      <c r="Z13" s="594">
        <v>0.5</v>
      </c>
      <c r="AA13" s="594"/>
      <c r="AB13" s="594"/>
      <c r="AC13" s="594"/>
      <c r="AD13" s="595">
        <v>48642</v>
      </c>
      <c r="AE13" s="595"/>
      <c r="AF13" s="595"/>
      <c r="AG13" s="595"/>
      <c r="AH13" s="595"/>
      <c r="AI13" s="595"/>
      <c r="AJ13" s="595"/>
      <c r="AK13" s="595"/>
      <c r="AL13" s="596">
        <v>0.9</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1772845</v>
      </c>
      <c r="BH13" s="592"/>
      <c r="BI13" s="592"/>
      <c r="BJ13" s="592"/>
      <c r="BK13" s="592"/>
      <c r="BL13" s="592"/>
      <c r="BM13" s="592"/>
      <c r="BN13" s="593"/>
      <c r="BO13" s="594">
        <v>46.6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742723</v>
      </c>
      <c r="CS13" s="592"/>
      <c r="CT13" s="592"/>
      <c r="CU13" s="592"/>
      <c r="CV13" s="592"/>
      <c r="CW13" s="592"/>
      <c r="CX13" s="592"/>
      <c r="CY13" s="593"/>
      <c r="CZ13" s="594">
        <v>7.3</v>
      </c>
      <c r="DA13" s="594"/>
      <c r="DB13" s="594"/>
      <c r="DC13" s="594"/>
      <c r="DD13" s="600">
        <v>340458</v>
      </c>
      <c r="DE13" s="592"/>
      <c r="DF13" s="592"/>
      <c r="DG13" s="592"/>
      <c r="DH13" s="592"/>
      <c r="DI13" s="592"/>
      <c r="DJ13" s="592"/>
      <c r="DK13" s="592"/>
      <c r="DL13" s="592"/>
      <c r="DM13" s="592"/>
      <c r="DN13" s="592"/>
      <c r="DO13" s="592"/>
      <c r="DP13" s="593"/>
      <c r="DQ13" s="600">
        <v>458577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66544</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423202</v>
      </c>
      <c r="CS14" s="592"/>
      <c r="CT14" s="592"/>
      <c r="CU14" s="592"/>
      <c r="CV14" s="592"/>
      <c r="CW14" s="592"/>
      <c r="CX14" s="592"/>
      <c r="CY14" s="593"/>
      <c r="CZ14" s="594">
        <v>4.2</v>
      </c>
      <c r="DA14" s="594"/>
      <c r="DB14" s="594"/>
      <c r="DC14" s="594"/>
      <c r="DD14" s="600">
        <v>6477</v>
      </c>
      <c r="DE14" s="592"/>
      <c r="DF14" s="592"/>
      <c r="DG14" s="592"/>
      <c r="DH14" s="592"/>
      <c r="DI14" s="592"/>
      <c r="DJ14" s="592"/>
      <c r="DK14" s="592"/>
      <c r="DL14" s="592"/>
      <c r="DM14" s="592"/>
      <c r="DN14" s="592"/>
      <c r="DO14" s="592"/>
      <c r="DP14" s="593"/>
      <c r="DQ14" s="600">
        <v>419728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21701</v>
      </c>
      <c r="S15" s="592"/>
      <c r="T15" s="592"/>
      <c r="U15" s="592"/>
      <c r="V15" s="592"/>
      <c r="W15" s="592"/>
      <c r="X15" s="592"/>
      <c r="Y15" s="593"/>
      <c r="Z15" s="594">
        <v>0.2</v>
      </c>
      <c r="AA15" s="594"/>
      <c r="AB15" s="594"/>
      <c r="AC15" s="594"/>
      <c r="AD15" s="595">
        <v>21701</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287307</v>
      </c>
      <c r="BH15" s="592"/>
      <c r="BI15" s="592"/>
      <c r="BJ15" s="592"/>
      <c r="BK15" s="592"/>
      <c r="BL15" s="592"/>
      <c r="BM15" s="592"/>
      <c r="BN15" s="593"/>
      <c r="BO15" s="594">
        <v>7.5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2180913</v>
      </c>
      <c r="CS15" s="592"/>
      <c r="CT15" s="592"/>
      <c r="CU15" s="592"/>
      <c r="CV15" s="592"/>
      <c r="CW15" s="592"/>
      <c r="CX15" s="592"/>
      <c r="CY15" s="593"/>
      <c r="CZ15" s="594">
        <v>21.5</v>
      </c>
      <c r="DA15" s="594"/>
      <c r="DB15" s="594"/>
      <c r="DC15" s="594"/>
      <c r="DD15" s="600">
        <v>1447939</v>
      </c>
      <c r="DE15" s="592"/>
      <c r="DF15" s="592"/>
      <c r="DG15" s="592"/>
      <c r="DH15" s="592"/>
      <c r="DI15" s="592"/>
      <c r="DJ15" s="592"/>
      <c r="DK15" s="592"/>
      <c r="DL15" s="592"/>
      <c r="DM15" s="592"/>
      <c r="DN15" s="592"/>
      <c r="DO15" s="592"/>
      <c r="DP15" s="593"/>
      <c r="DQ15" s="600">
        <v>744601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1082791</v>
      </c>
      <c r="S16" s="592"/>
      <c r="T16" s="592"/>
      <c r="U16" s="592"/>
      <c r="V16" s="592"/>
      <c r="W16" s="592"/>
      <c r="X16" s="592"/>
      <c r="Y16" s="593"/>
      <c r="Z16" s="594">
        <v>10.1</v>
      </c>
      <c r="AA16" s="594"/>
      <c r="AB16" s="594"/>
      <c r="AC16" s="594"/>
      <c r="AD16" s="595">
        <v>951788</v>
      </c>
      <c r="AE16" s="595"/>
      <c r="AF16" s="595"/>
      <c r="AG16" s="595"/>
      <c r="AH16" s="595"/>
      <c r="AI16" s="595"/>
      <c r="AJ16" s="595"/>
      <c r="AK16" s="595"/>
      <c r="AL16" s="596">
        <v>18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951788</v>
      </c>
      <c r="S17" s="592"/>
      <c r="T17" s="592"/>
      <c r="U17" s="592"/>
      <c r="V17" s="592"/>
      <c r="W17" s="592"/>
      <c r="X17" s="592"/>
      <c r="Y17" s="593"/>
      <c r="Z17" s="594">
        <v>8.9</v>
      </c>
      <c r="AA17" s="594"/>
      <c r="AB17" s="594"/>
      <c r="AC17" s="594"/>
      <c r="AD17" s="595">
        <v>951788</v>
      </c>
      <c r="AE17" s="595"/>
      <c r="AF17" s="595"/>
      <c r="AG17" s="595"/>
      <c r="AH17" s="595"/>
      <c r="AI17" s="595"/>
      <c r="AJ17" s="595"/>
      <c r="AK17" s="595"/>
      <c r="AL17" s="596">
        <v>18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675207</v>
      </c>
      <c r="CS17" s="592"/>
      <c r="CT17" s="592"/>
      <c r="CU17" s="592"/>
      <c r="CV17" s="592"/>
      <c r="CW17" s="592"/>
      <c r="CX17" s="592"/>
      <c r="CY17" s="593"/>
      <c r="CZ17" s="594">
        <v>6.7</v>
      </c>
      <c r="DA17" s="594"/>
      <c r="DB17" s="594"/>
      <c r="DC17" s="594"/>
      <c r="DD17" s="600" t="s">
        <v>111</v>
      </c>
      <c r="DE17" s="592"/>
      <c r="DF17" s="592"/>
      <c r="DG17" s="592"/>
      <c r="DH17" s="592"/>
      <c r="DI17" s="592"/>
      <c r="DJ17" s="592"/>
      <c r="DK17" s="592"/>
      <c r="DL17" s="592"/>
      <c r="DM17" s="592"/>
      <c r="DN17" s="592"/>
      <c r="DO17" s="592"/>
      <c r="DP17" s="593"/>
      <c r="DQ17" s="600">
        <v>651012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130997</v>
      </c>
      <c r="S18" s="592"/>
      <c r="T18" s="592"/>
      <c r="U18" s="592"/>
      <c r="V18" s="592"/>
      <c r="W18" s="592"/>
      <c r="X18" s="592"/>
      <c r="Y18" s="593"/>
      <c r="Z18" s="594">
        <v>1.2</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5401208</v>
      </c>
      <c r="S20" s="592"/>
      <c r="T20" s="592"/>
      <c r="U20" s="592"/>
      <c r="V20" s="592"/>
      <c r="W20" s="592"/>
      <c r="X20" s="592"/>
      <c r="Y20" s="593"/>
      <c r="Z20" s="594">
        <v>50.2</v>
      </c>
      <c r="AA20" s="594"/>
      <c r="AB20" s="594"/>
      <c r="AC20" s="594"/>
      <c r="AD20" s="595">
        <v>5270205</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10140405</v>
      </c>
      <c r="CS20" s="592"/>
      <c r="CT20" s="592"/>
      <c r="CU20" s="592"/>
      <c r="CV20" s="592"/>
      <c r="CW20" s="592"/>
      <c r="CX20" s="592"/>
      <c r="CY20" s="593"/>
      <c r="CZ20" s="594">
        <v>100</v>
      </c>
      <c r="DA20" s="594"/>
      <c r="DB20" s="594"/>
      <c r="DC20" s="594"/>
      <c r="DD20" s="600">
        <v>1856441</v>
      </c>
      <c r="DE20" s="592"/>
      <c r="DF20" s="592"/>
      <c r="DG20" s="592"/>
      <c r="DH20" s="592"/>
      <c r="DI20" s="592"/>
      <c r="DJ20" s="592"/>
      <c r="DK20" s="592"/>
      <c r="DL20" s="592"/>
      <c r="DM20" s="592"/>
      <c r="DN20" s="592"/>
      <c r="DO20" s="592"/>
      <c r="DP20" s="593"/>
      <c r="DQ20" s="600">
        <v>6704384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7262</v>
      </c>
      <c r="S21" s="592"/>
      <c r="T21" s="592"/>
      <c r="U21" s="592"/>
      <c r="V21" s="592"/>
      <c r="W21" s="592"/>
      <c r="X21" s="592"/>
      <c r="Y21" s="593"/>
      <c r="Z21" s="594">
        <v>0.1</v>
      </c>
      <c r="AA21" s="594"/>
      <c r="AB21" s="594"/>
      <c r="AC21" s="594"/>
      <c r="AD21" s="595">
        <v>7262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139711</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171182</v>
      </c>
      <c r="S23" s="592"/>
      <c r="T23" s="592"/>
      <c r="U23" s="592"/>
      <c r="V23" s="592"/>
      <c r="W23" s="592"/>
      <c r="X23" s="592"/>
      <c r="Y23" s="593"/>
      <c r="Z23" s="594">
        <v>1.6</v>
      </c>
      <c r="AA23" s="594"/>
      <c r="AB23" s="594"/>
      <c r="AC23" s="594"/>
      <c r="AD23" s="595">
        <v>13262</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11898</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3487614</v>
      </c>
      <c r="CS24" s="581"/>
      <c r="CT24" s="581"/>
      <c r="CU24" s="581"/>
      <c r="CV24" s="581"/>
      <c r="CW24" s="581"/>
      <c r="CX24" s="581"/>
      <c r="CY24" s="582"/>
      <c r="CZ24" s="620">
        <v>34.4</v>
      </c>
      <c r="DA24" s="621"/>
      <c r="DB24" s="621"/>
      <c r="DC24" s="622"/>
      <c r="DD24" s="619">
        <v>2280699</v>
      </c>
      <c r="DE24" s="581"/>
      <c r="DF24" s="581"/>
      <c r="DG24" s="581"/>
      <c r="DH24" s="581"/>
      <c r="DI24" s="581"/>
      <c r="DJ24" s="581"/>
      <c r="DK24" s="582"/>
      <c r="DL24" s="619">
        <v>2277370</v>
      </c>
      <c r="DM24" s="581"/>
      <c r="DN24" s="581"/>
      <c r="DO24" s="581"/>
      <c r="DP24" s="581"/>
      <c r="DQ24" s="581"/>
      <c r="DR24" s="581"/>
      <c r="DS24" s="581"/>
      <c r="DT24" s="581"/>
      <c r="DU24" s="581"/>
      <c r="DV24" s="582"/>
      <c r="DW24" s="585">
        <v>39.1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1455447</v>
      </c>
      <c r="S25" s="592"/>
      <c r="T25" s="592"/>
      <c r="U25" s="592"/>
      <c r="V25" s="592"/>
      <c r="W25" s="592"/>
      <c r="X25" s="592"/>
      <c r="Y25" s="593"/>
      <c r="Z25" s="594">
        <v>13.5</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1180602</v>
      </c>
      <c r="CS25" s="611"/>
      <c r="CT25" s="611"/>
      <c r="CU25" s="611"/>
      <c r="CV25" s="611"/>
      <c r="CW25" s="611"/>
      <c r="CX25" s="611"/>
      <c r="CY25" s="612"/>
      <c r="CZ25" s="625">
        <v>11.6</v>
      </c>
      <c r="DA25" s="626"/>
      <c r="DB25" s="626"/>
      <c r="DC25" s="627"/>
      <c r="DD25" s="600">
        <v>1117258</v>
      </c>
      <c r="DE25" s="611"/>
      <c r="DF25" s="611"/>
      <c r="DG25" s="611"/>
      <c r="DH25" s="611"/>
      <c r="DI25" s="611"/>
      <c r="DJ25" s="611"/>
      <c r="DK25" s="612"/>
      <c r="DL25" s="600">
        <v>1115989</v>
      </c>
      <c r="DM25" s="611"/>
      <c r="DN25" s="611"/>
      <c r="DO25" s="611"/>
      <c r="DP25" s="611"/>
      <c r="DQ25" s="611"/>
      <c r="DR25" s="611"/>
      <c r="DS25" s="611"/>
      <c r="DT25" s="611"/>
      <c r="DU25" s="611"/>
      <c r="DV25" s="612"/>
      <c r="DW25" s="596">
        <v>19.100000000000001</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713339</v>
      </c>
      <c r="CS26" s="592"/>
      <c r="CT26" s="592"/>
      <c r="CU26" s="592"/>
      <c r="CV26" s="592"/>
      <c r="CW26" s="592"/>
      <c r="CX26" s="592"/>
      <c r="CY26" s="593"/>
      <c r="CZ26" s="625">
        <v>7</v>
      </c>
      <c r="DA26" s="626"/>
      <c r="DB26" s="626"/>
      <c r="DC26" s="627"/>
      <c r="DD26" s="600">
        <v>656570</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580145</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3807295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1631805</v>
      </c>
      <c r="CS27" s="611"/>
      <c r="CT27" s="611"/>
      <c r="CU27" s="611"/>
      <c r="CV27" s="611"/>
      <c r="CW27" s="611"/>
      <c r="CX27" s="611"/>
      <c r="CY27" s="612"/>
      <c r="CZ27" s="625">
        <v>16.100000000000001</v>
      </c>
      <c r="DA27" s="626"/>
      <c r="DB27" s="626"/>
      <c r="DC27" s="627"/>
      <c r="DD27" s="600">
        <v>512429</v>
      </c>
      <c r="DE27" s="611"/>
      <c r="DF27" s="611"/>
      <c r="DG27" s="611"/>
      <c r="DH27" s="611"/>
      <c r="DI27" s="611"/>
      <c r="DJ27" s="611"/>
      <c r="DK27" s="612"/>
      <c r="DL27" s="600">
        <v>510369</v>
      </c>
      <c r="DM27" s="611"/>
      <c r="DN27" s="611"/>
      <c r="DO27" s="611"/>
      <c r="DP27" s="611"/>
      <c r="DQ27" s="611"/>
      <c r="DR27" s="611"/>
      <c r="DS27" s="611"/>
      <c r="DT27" s="611"/>
      <c r="DU27" s="611"/>
      <c r="DV27" s="612"/>
      <c r="DW27" s="596">
        <v>8.8000000000000007</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9066</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675207</v>
      </c>
      <c r="CS28" s="592"/>
      <c r="CT28" s="592"/>
      <c r="CU28" s="592"/>
      <c r="CV28" s="592"/>
      <c r="CW28" s="592"/>
      <c r="CX28" s="592"/>
      <c r="CY28" s="593"/>
      <c r="CZ28" s="625">
        <v>6.7</v>
      </c>
      <c r="DA28" s="626"/>
      <c r="DB28" s="626"/>
      <c r="DC28" s="627"/>
      <c r="DD28" s="600">
        <v>651012</v>
      </c>
      <c r="DE28" s="592"/>
      <c r="DF28" s="592"/>
      <c r="DG28" s="592"/>
      <c r="DH28" s="592"/>
      <c r="DI28" s="592"/>
      <c r="DJ28" s="592"/>
      <c r="DK28" s="593"/>
      <c r="DL28" s="600">
        <v>651012</v>
      </c>
      <c r="DM28" s="592"/>
      <c r="DN28" s="592"/>
      <c r="DO28" s="592"/>
      <c r="DP28" s="592"/>
      <c r="DQ28" s="592"/>
      <c r="DR28" s="592"/>
      <c r="DS28" s="592"/>
      <c r="DT28" s="592"/>
      <c r="DU28" s="592"/>
      <c r="DV28" s="593"/>
      <c r="DW28" s="596">
        <v>11.2</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2952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675207</v>
      </c>
      <c r="CS29" s="611"/>
      <c r="CT29" s="611"/>
      <c r="CU29" s="611"/>
      <c r="CV29" s="611"/>
      <c r="CW29" s="611"/>
      <c r="CX29" s="611"/>
      <c r="CY29" s="612"/>
      <c r="CZ29" s="625">
        <v>6.7</v>
      </c>
      <c r="DA29" s="626"/>
      <c r="DB29" s="626"/>
      <c r="DC29" s="627"/>
      <c r="DD29" s="600">
        <v>651012</v>
      </c>
      <c r="DE29" s="611"/>
      <c r="DF29" s="611"/>
      <c r="DG29" s="611"/>
      <c r="DH29" s="611"/>
      <c r="DI29" s="611"/>
      <c r="DJ29" s="611"/>
      <c r="DK29" s="612"/>
      <c r="DL29" s="600">
        <v>651012</v>
      </c>
      <c r="DM29" s="611"/>
      <c r="DN29" s="611"/>
      <c r="DO29" s="611"/>
      <c r="DP29" s="611"/>
      <c r="DQ29" s="611"/>
      <c r="DR29" s="611"/>
      <c r="DS29" s="611"/>
      <c r="DT29" s="611"/>
      <c r="DU29" s="611"/>
      <c r="DV29" s="612"/>
      <c r="DW29" s="596">
        <v>11.2</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466204</v>
      </c>
      <c r="S30" s="592"/>
      <c r="T30" s="592"/>
      <c r="U30" s="592"/>
      <c r="V30" s="592"/>
      <c r="W30" s="592"/>
      <c r="X30" s="592"/>
      <c r="Y30" s="593"/>
      <c r="Z30" s="594">
        <v>4.3</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98.3</v>
      </c>
      <c r="BH30" s="650"/>
      <c r="BI30" s="650"/>
      <c r="BJ30" s="650"/>
      <c r="BK30" s="650"/>
      <c r="BL30" s="650"/>
      <c r="BM30" s="586">
        <v>90.7</v>
      </c>
      <c r="BN30" s="650"/>
      <c r="BO30" s="650"/>
      <c r="BP30" s="650"/>
      <c r="BQ30" s="651"/>
      <c r="BR30" s="649">
        <v>98.3</v>
      </c>
      <c r="BS30" s="650"/>
      <c r="BT30" s="650"/>
      <c r="BU30" s="650"/>
      <c r="BV30" s="650"/>
      <c r="BW30" s="650"/>
      <c r="BX30" s="586">
        <v>89.8</v>
      </c>
      <c r="BY30" s="650"/>
      <c r="BZ30" s="650"/>
      <c r="CA30" s="650"/>
      <c r="CB30" s="651"/>
      <c r="CD30" s="654"/>
      <c r="CE30" s="655"/>
      <c r="CF30" s="605" t="s">
        <v>290</v>
      </c>
      <c r="CG30" s="606"/>
      <c r="CH30" s="606"/>
      <c r="CI30" s="606"/>
      <c r="CJ30" s="606"/>
      <c r="CK30" s="606"/>
      <c r="CL30" s="606"/>
      <c r="CM30" s="606"/>
      <c r="CN30" s="606"/>
      <c r="CO30" s="606"/>
      <c r="CP30" s="606"/>
      <c r="CQ30" s="607"/>
      <c r="CR30" s="591">
        <v>592561</v>
      </c>
      <c r="CS30" s="592"/>
      <c r="CT30" s="592"/>
      <c r="CU30" s="592"/>
      <c r="CV30" s="592"/>
      <c r="CW30" s="592"/>
      <c r="CX30" s="592"/>
      <c r="CY30" s="593"/>
      <c r="CZ30" s="625">
        <v>5.8</v>
      </c>
      <c r="DA30" s="626"/>
      <c r="DB30" s="626"/>
      <c r="DC30" s="627"/>
      <c r="DD30" s="600">
        <v>568471</v>
      </c>
      <c r="DE30" s="592"/>
      <c r="DF30" s="592"/>
      <c r="DG30" s="592"/>
      <c r="DH30" s="592"/>
      <c r="DI30" s="592"/>
      <c r="DJ30" s="592"/>
      <c r="DK30" s="593"/>
      <c r="DL30" s="600">
        <v>568471</v>
      </c>
      <c r="DM30" s="592"/>
      <c r="DN30" s="592"/>
      <c r="DO30" s="592"/>
      <c r="DP30" s="592"/>
      <c r="DQ30" s="592"/>
      <c r="DR30" s="592"/>
      <c r="DS30" s="592"/>
      <c r="DT30" s="592"/>
      <c r="DU30" s="592"/>
      <c r="DV30" s="593"/>
      <c r="DW30" s="596">
        <v>9.6999999999999993</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672840</v>
      </c>
      <c r="S31" s="592"/>
      <c r="T31" s="592"/>
      <c r="U31" s="592"/>
      <c r="V31" s="592"/>
      <c r="W31" s="592"/>
      <c r="X31" s="592"/>
      <c r="Y31" s="593"/>
      <c r="Z31" s="594">
        <v>6.3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v>
      </c>
      <c r="BH31" s="611"/>
      <c r="BI31" s="611"/>
      <c r="BJ31" s="611"/>
      <c r="BK31" s="611"/>
      <c r="BL31" s="611"/>
      <c r="BM31" s="597">
        <v>90.3</v>
      </c>
      <c r="BN31" s="647"/>
      <c r="BO31" s="647"/>
      <c r="BP31" s="647"/>
      <c r="BQ31" s="648"/>
      <c r="BR31" s="646">
        <v>97.9</v>
      </c>
      <c r="BS31" s="611"/>
      <c r="BT31" s="611"/>
      <c r="BU31" s="611"/>
      <c r="BV31" s="611"/>
      <c r="BW31" s="611"/>
      <c r="BX31" s="597">
        <v>89.9</v>
      </c>
      <c r="BY31" s="647"/>
      <c r="BZ31" s="647"/>
      <c r="CA31" s="647"/>
      <c r="CB31" s="648"/>
      <c r="CD31" s="654"/>
      <c r="CE31" s="655"/>
      <c r="CF31" s="605" t="s">
        <v>294</v>
      </c>
      <c r="CG31" s="606"/>
      <c r="CH31" s="606"/>
      <c r="CI31" s="606"/>
      <c r="CJ31" s="606"/>
      <c r="CK31" s="606"/>
      <c r="CL31" s="606"/>
      <c r="CM31" s="606"/>
      <c r="CN31" s="606"/>
      <c r="CO31" s="606"/>
      <c r="CP31" s="606"/>
      <c r="CQ31" s="607"/>
      <c r="CR31" s="591">
        <v>82646</v>
      </c>
      <c r="CS31" s="611"/>
      <c r="CT31" s="611"/>
      <c r="CU31" s="611"/>
      <c r="CV31" s="611"/>
      <c r="CW31" s="611"/>
      <c r="CX31" s="611"/>
      <c r="CY31" s="612"/>
      <c r="CZ31" s="625">
        <v>0.8</v>
      </c>
      <c r="DA31" s="626"/>
      <c r="DB31" s="626"/>
      <c r="DC31" s="627"/>
      <c r="DD31" s="600">
        <v>82541</v>
      </c>
      <c r="DE31" s="611"/>
      <c r="DF31" s="611"/>
      <c r="DG31" s="611"/>
      <c r="DH31" s="611"/>
      <c r="DI31" s="611"/>
      <c r="DJ31" s="611"/>
      <c r="DK31" s="612"/>
      <c r="DL31" s="600">
        <v>82541</v>
      </c>
      <c r="DM31" s="611"/>
      <c r="DN31" s="611"/>
      <c r="DO31" s="611"/>
      <c r="DP31" s="611"/>
      <c r="DQ31" s="611"/>
      <c r="DR31" s="611"/>
      <c r="DS31" s="611"/>
      <c r="DT31" s="611"/>
      <c r="DU31" s="611"/>
      <c r="DV31" s="612"/>
      <c r="DW31" s="596">
        <v>1.4</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109083</v>
      </c>
      <c r="S32" s="592"/>
      <c r="T32" s="592"/>
      <c r="U32" s="592"/>
      <c r="V32" s="592"/>
      <c r="W32" s="592"/>
      <c r="X32" s="592"/>
      <c r="Y32" s="593"/>
      <c r="Z32" s="594">
        <v>1</v>
      </c>
      <c r="AA32" s="594"/>
      <c r="AB32" s="594"/>
      <c r="AC32" s="594"/>
      <c r="AD32" s="595">
        <v>86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98.4</v>
      </c>
      <c r="BH32" s="659"/>
      <c r="BI32" s="659"/>
      <c r="BJ32" s="659"/>
      <c r="BK32" s="659"/>
      <c r="BL32" s="659"/>
      <c r="BM32" s="660">
        <v>89.9</v>
      </c>
      <c r="BN32" s="659"/>
      <c r="BO32" s="659"/>
      <c r="BP32" s="659"/>
      <c r="BQ32" s="661"/>
      <c r="BR32" s="658">
        <v>98.4</v>
      </c>
      <c r="BS32" s="659"/>
      <c r="BT32" s="659"/>
      <c r="BU32" s="659"/>
      <c r="BV32" s="659"/>
      <c r="BW32" s="659"/>
      <c r="BX32" s="660">
        <v>88.6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1723500</v>
      </c>
      <c r="S33" s="592"/>
      <c r="T33" s="592"/>
      <c r="U33" s="592"/>
      <c r="V33" s="592"/>
      <c r="W33" s="592"/>
      <c r="X33" s="592"/>
      <c r="Y33" s="593"/>
      <c r="Z33" s="594">
        <v>16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4796350</v>
      </c>
      <c r="CS33" s="611"/>
      <c r="CT33" s="611"/>
      <c r="CU33" s="611"/>
      <c r="CV33" s="611"/>
      <c r="CW33" s="611"/>
      <c r="CX33" s="611"/>
      <c r="CY33" s="612"/>
      <c r="CZ33" s="625">
        <v>47.3</v>
      </c>
      <c r="DA33" s="626"/>
      <c r="DB33" s="626"/>
      <c r="DC33" s="627"/>
      <c r="DD33" s="600">
        <v>4154243</v>
      </c>
      <c r="DE33" s="611"/>
      <c r="DF33" s="611"/>
      <c r="DG33" s="611"/>
      <c r="DH33" s="611"/>
      <c r="DI33" s="611"/>
      <c r="DJ33" s="611"/>
      <c r="DK33" s="612"/>
      <c r="DL33" s="600">
        <v>2515674</v>
      </c>
      <c r="DM33" s="611"/>
      <c r="DN33" s="611"/>
      <c r="DO33" s="611"/>
      <c r="DP33" s="611"/>
      <c r="DQ33" s="611"/>
      <c r="DR33" s="611"/>
      <c r="DS33" s="611"/>
      <c r="DT33" s="611"/>
      <c r="DU33" s="611"/>
      <c r="DV33" s="612"/>
      <c r="DW33" s="596">
        <v>43.1</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1030208</v>
      </c>
      <c r="CS34" s="592"/>
      <c r="CT34" s="592"/>
      <c r="CU34" s="592"/>
      <c r="CV34" s="592"/>
      <c r="CW34" s="592"/>
      <c r="CX34" s="592"/>
      <c r="CY34" s="593"/>
      <c r="CZ34" s="625">
        <v>10.199999999999999</v>
      </c>
      <c r="DA34" s="626"/>
      <c r="DB34" s="626"/>
      <c r="DC34" s="627"/>
      <c r="DD34" s="600">
        <v>801903</v>
      </c>
      <c r="DE34" s="592"/>
      <c r="DF34" s="592"/>
      <c r="DG34" s="592"/>
      <c r="DH34" s="592"/>
      <c r="DI34" s="592"/>
      <c r="DJ34" s="592"/>
      <c r="DK34" s="593"/>
      <c r="DL34" s="600">
        <v>625097</v>
      </c>
      <c r="DM34" s="592"/>
      <c r="DN34" s="592"/>
      <c r="DO34" s="592"/>
      <c r="DP34" s="592"/>
      <c r="DQ34" s="592"/>
      <c r="DR34" s="592"/>
      <c r="DS34" s="592"/>
      <c r="DT34" s="592"/>
      <c r="DU34" s="592"/>
      <c r="DV34" s="593"/>
      <c r="DW34" s="596">
        <v>10.7</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540000</v>
      </c>
      <c r="S35" s="592"/>
      <c r="T35" s="592"/>
      <c r="U35" s="592"/>
      <c r="V35" s="592"/>
      <c r="W35" s="592"/>
      <c r="X35" s="592"/>
      <c r="Y35" s="593"/>
      <c r="Z35" s="594">
        <v>5</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860284</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249355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57439</v>
      </c>
      <c r="CS35" s="611"/>
      <c r="CT35" s="611"/>
      <c r="CU35" s="611"/>
      <c r="CV35" s="611"/>
      <c r="CW35" s="611"/>
      <c r="CX35" s="611"/>
      <c r="CY35" s="612"/>
      <c r="CZ35" s="625">
        <v>0.6</v>
      </c>
      <c r="DA35" s="626"/>
      <c r="DB35" s="626"/>
      <c r="DC35" s="627"/>
      <c r="DD35" s="600">
        <v>57274</v>
      </c>
      <c r="DE35" s="611"/>
      <c r="DF35" s="611"/>
      <c r="DG35" s="611"/>
      <c r="DH35" s="611"/>
      <c r="DI35" s="611"/>
      <c r="DJ35" s="611"/>
      <c r="DK35" s="612"/>
      <c r="DL35" s="600">
        <v>49072</v>
      </c>
      <c r="DM35" s="611"/>
      <c r="DN35" s="611"/>
      <c r="DO35" s="611"/>
      <c r="DP35" s="611"/>
      <c r="DQ35" s="611"/>
      <c r="DR35" s="611"/>
      <c r="DS35" s="611"/>
      <c r="DT35" s="611"/>
      <c r="DU35" s="611"/>
      <c r="DV35" s="612"/>
      <c r="DW35" s="596">
        <v>0.8</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10750498</v>
      </c>
      <c r="S36" s="664"/>
      <c r="T36" s="664"/>
      <c r="U36" s="664"/>
      <c r="V36" s="664"/>
      <c r="W36" s="664"/>
      <c r="X36" s="664"/>
      <c r="Y36" s="665"/>
      <c r="Z36" s="666">
        <v>100</v>
      </c>
      <c r="AA36" s="666"/>
      <c r="AB36" s="666"/>
      <c r="AC36" s="666"/>
      <c r="AD36" s="667">
        <v>5290815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131870</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223243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2090327</v>
      </c>
      <c r="CS36" s="592"/>
      <c r="CT36" s="592"/>
      <c r="CU36" s="592"/>
      <c r="CV36" s="592"/>
      <c r="CW36" s="592"/>
      <c r="CX36" s="592"/>
      <c r="CY36" s="593"/>
      <c r="CZ36" s="625">
        <v>20.6</v>
      </c>
      <c r="DA36" s="626"/>
      <c r="DB36" s="626"/>
      <c r="DC36" s="627"/>
      <c r="DD36" s="600">
        <v>1762402</v>
      </c>
      <c r="DE36" s="592"/>
      <c r="DF36" s="592"/>
      <c r="DG36" s="592"/>
      <c r="DH36" s="592"/>
      <c r="DI36" s="592"/>
      <c r="DJ36" s="592"/>
      <c r="DK36" s="593"/>
      <c r="DL36" s="600">
        <v>1211052</v>
      </c>
      <c r="DM36" s="592"/>
      <c r="DN36" s="592"/>
      <c r="DO36" s="592"/>
      <c r="DP36" s="592"/>
      <c r="DQ36" s="592"/>
      <c r="DR36" s="592"/>
      <c r="DS36" s="592"/>
      <c r="DT36" s="592"/>
      <c r="DU36" s="592"/>
      <c r="DV36" s="593"/>
      <c r="DW36" s="596">
        <v>20.8</v>
      </c>
      <c r="DX36" s="623"/>
      <c r="DY36" s="623"/>
      <c r="DZ36" s="623"/>
      <c r="EA36" s="623"/>
      <c r="EB36" s="623"/>
      <c r="EC36" s="624"/>
    </row>
    <row r="37" spans="2:133" ht="11.25" customHeight="1">
      <c r="AQ37" s="670" t="s">
        <v>312</v>
      </c>
      <c r="AR37" s="671"/>
      <c r="AS37" s="671"/>
      <c r="AT37" s="671"/>
      <c r="AU37" s="671"/>
      <c r="AV37" s="671"/>
      <c r="AW37" s="671"/>
      <c r="AX37" s="671"/>
      <c r="AY37" s="672"/>
      <c r="AZ37" s="591">
        <v>22028</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4835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990646</v>
      </c>
      <c r="CS37" s="611"/>
      <c r="CT37" s="611"/>
      <c r="CU37" s="611"/>
      <c r="CV37" s="611"/>
      <c r="CW37" s="611"/>
      <c r="CX37" s="611"/>
      <c r="CY37" s="612"/>
      <c r="CZ37" s="625">
        <v>9.8000000000000007</v>
      </c>
      <c r="DA37" s="626"/>
      <c r="DB37" s="626"/>
      <c r="DC37" s="627"/>
      <c r="DD37" s="600">
        <v>990646</v>
      </c>
      <c r="DE37" s="611"/>
      <c r="DF37" s="611"/>
      <c r="DG37" s="611"/>
      <c r="DH37" s="611"/>
      <c r="DI37" s="611"/>
      <c r="DJ37" s="611"/>
      <c r="DK37" s="612"/>
      <c r="DL37" s="600">
        <v>923518</v>
      </c>
      <c r="DM37" s="611"/>
      <c r="DN37" s="611"/>
      <c r="DO37" s="611"/>
      <c r="DP37" s="611"/>
      <c r="DQ37" s="611"/>
      <c r="DR37" s="611"/>
      <c r="DS37" s="611"/>
      <c r="DT37" s="611"/>
      <c r="DU37" s="611"/>
      <c r="DV37" s="612"/>
      <c r="DW37" s="596">
        <v>15.8</v>
      </c>
      <c r="DX37" s="623"/>
      <c r="DY37" s="623"/>
      <c r="DZ37" s="623"/>
      <c r="EA37" s="623"/>
      <c r="EB37" s="623"/>
      <c r="EC37" s="624"/>
    </row>
    <row r="38" spans="2:133" ht="11.25" customHeight="1">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9032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838256</v>
      </c>
      <c r="CS38" s="592"/>
      <c r="CT38" s="592"/>
      <c r="CU38" s="592"/>
      <c r="CV38" s="592"/>
      <c r="CW38" s="592"/>
      <c r="CX38" s="592"/>
      <c r="CY38" s="593"/>
      <c r="CZ38" s="625">
        <v>8.3000000000000007</v>
      </c>
      <c r="DA38" s="626"/>
      <c r="DB38" s="626"/>
      <c r="DC38" s="627"/>
      <c r="DD38" s="600">
        <v>757736</v>
      </c>
      <c r="DE38" s="592"/>
      <c r="DF38" s="592"/>
      <c r="DG38" s="592"/>
      <c r="DH38" s="592"/>
      <c r="DI38" s="592"/>
      <c r="DJ38" s="592"/>
      <c r="DK38" s="593"/>
      <c r="DL38" s="600">
        <v>630453</v>
      </c>
      <c r="DM38" s="592"/>
      <c r="DN38" s="592"/>
      <c r="DO38" s="592"/>
      <c r="DP38" s="592"/>
      <c r="DQ38" s="592"/>
      <c r="DR38" s="592"/>
      <c r="DS38" s="592"/>
      <c r="DT38" s="592"/>
      <c r="DU38" s="592"/>
      <c r="DV38" s="593"/>
      <c r="DW38" s="596">
        <v>10.8</v>
      </c>
      <c r="DX38" s="623"/>
      <c r="DY38" s="623"/>
      <c r="DZ38" s="623"/>
      <c r="EA38" s="623"/>
      <c r="EB38" s="623"/>
      <c r="EC38" s="624"/>
    </row>
    <row r="39" spans="2:133" ht="11.25" customHeight="1">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77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780120</v>
      </c>
      <c r="CS39" s="611"/>
      <c r="CT39" s="611"/>
      <c r="CU39" s="611"/>
      <c r="CV39" s="611"/>
      <c r="CW39" s="611"/>
      <c r="CX39" s="611"/>
      <c r="CY39" s="612"/>
      <c r="CZ39" s="625">
        <v>7.7</v>
      </c>
      <c r="DA39" s="626"/>
      <c r="DB39" s="626"/>
      <c r="DC39" s="627"/>
      <c r="DD39" s="600">
        <v>774928</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185797</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94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520589</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247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1856441</v>
      </c>
      <c r="CS42" s="592"/>
      <c r="CT42" s="592"/>
      <c r="CU42" s="592"/>
      <c r="CV42" s="592"/>
      <c r="CW42" s="592"/>
      <c r="CX42" s="592"/>
      <c r="CY42" s="593"/>
      <c r="CZ42" s="625">
        <v>18.3</v>
      </c>
      <c r="DA42" s="674"/>
      <c r="DB42" s="674"/>
      <c r="DC42" s="675"/>
      <c r="DD42" s="600">
        <v>269442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24598</v>
      </c>
      <c r="CS43" s="611"/>
      <c r="CT43" s="611"/>
      <c r="CU43" s="611"/>
      <c r="CV43" s="611"/>
      <c r="CW43" s="611"/>
      <c r="CX43" s="611"/>
      <c r="CY43" s="612"/>
      <c r="CZ43" s="625">
        <v>0.2</v>
      </c>
      <c r="DA43" s="626"/>
      <c r="DB43" s="626"/>
      <c r="DC43" s="627"/>
      <c r="DD43" s="600">
        <v>24188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1856441</v>
      </c>
      <c r="CS44" s="592"/>
      <c r="CT44" s="592"/>
      <c r="CU44" s="592"/>
      <c r="CV44" s="592"/>
      <c r="CW44" s="592"/>
      <c r="CX44" s="592"/>
      <c r="CY44" s="593"/>
      <c r="CZ44" s="625">
        <v>18.3</v>
      </c>
      <c r="DA44" s="674"/>
      <c r="DB44" s="674"/>
      <c r="DC44" s="675"/>
      <c r="DD44" s="600">
        <v>269442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1366062</v>
      </c>
      <c r="CS45" s="611"/>
      <c r="CT45" s="611"/>
      <c r="CU45" s="611"/>
      <c r="CV45" s="611"/>
      <c r="CW45" s="611"/>
      <c r="CX45" s="611"/>
      <c r="CY45" s="612"/>
      <c r="CZ45" s="625">
        <v>13.5</v>
      </c>
      <c r="DA45" s="626"/>
      <c r="DB45" s="626"/>
      <c r="DC45" s="627"/>
      <c r="DD45" s="600">
        <v>24982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488918</v>
      </c>
      <c r="CS46" s="592"/>
      <c r="CT46" s="592"/>
      <c r="CU46" s="592"/>
      <c r="CV46" s="592"/>
      <c r="CW46" s="592"/>
      <c r="CX46" s="592"/>
      <c r="CY46" s="593"/>
      <c r="CZ46" s="625">
        <v>4.8</v>
      </c>
      <c r="DA46" s="674"/>
      <c r="DB46" s="674"/>
      <c r="DC46" s="675"/>
      <c r="DD46" s="600">
        <v>242999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316</v>
      </c>
      <c r="CS47" s="611"/>
      <c r="CT47" s="611"/>
      <c r="CU47" s="611"/>
      <c r="CV47" s="611"/>
      <c r="CW47" s="611"/>
      <c r="CX47" s="611"/>
      <c r="CY47" s="612"/>
      <c r="CZ47" s="625" t="s">
        <v>316</v>
      </c>
      <c r="DA47" s="626"/>
      <c r="DB47" s="626"/>
      <c r="DC47" s="627"/>
      <c r="DD47" s="600" t="s">
        <v>316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10140405</v>
      </c>
      <c r="CS49" s="659"/>
      <c r="CT49" s="659"/>
      <c r="CU49" s="659"/>
      <c r="CV49" s="659"/>
      <c r="CW49" s="659"/>
      <c r="CX49" s="659"/>
      <c r="CY49" s="686"/>
      <c r="CZ49" s="687">
        <v>100</v>
      </c>
      <c r="DA49" s="688"/>
      <c r="DB49" s="688"/>
      <c r="DC49" s="689"/>
      <c r="DD49" s="690">
        <v>6704384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F63" sqref="AF63:AJ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10714</v>
      </c>
      <c r="R7" s="721"/>
      <c r="S7" s="721"/>
      <c r="T7" s="721"/>
      <c r="U7" s="721"/>
      <c r="V7" s="721">
        <v>10108</v>
      </c>
      <c r="W7" s="721"/>
      <c r="X7" s="721"/>
      <c r="Y7" s="721"/>
      <c r="Z7" s="721"/>
      <c r="AA7" s="721">
        <v>606</v>
      </c>
      <c r="AB7" s="721"/>
      <c r="AC7" s="721"/>
      <c r="AD7" s="721"/>
      <c r="AE7" s="722"/>
      <c r="AF7" s="723">
        <v>569</v>
      </c>
      <c r="AG7" s="724"/>
      <c r="AH7" s="724"/>
      <c r="AI7" s="724"/>
      <c r="AJ7" s="725"/>
      <c r="AK7" s="760">
        <v>479</v>
      </c>
      <c r="AL7" s="761"/>
      <c r="AM7" s="761"/>
      <c r="AN7" s="761"/>
      <c r="AO7" s="761"/>
      <c r="AP7" s="761">
        <v>8087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0</v>
      </c>
      <c r="CI7" s="758"/>
      <c r="CJ7" s="758"/>
      <c r="CK7" s="758"/>
      <c r="CL7" s="759"/>
      <c r="CM7" s="757">
        <v>948068</v>
      </c>
      <c r="CN7" s="758"/>
      <c r="CO7" s="758"/>
      <c r="CP7" s="758"/>
      <c r="CQ7" s="759"/>
      <c r="CR7" s="757">
        <v>5</v>
      </c>
      <c r="CS7" s="758"/>
      <c r="CT7" s="758"/>
      <c r="CU7" s="758"/>
      <c r="CV7" s="759"/>
      <c r="CW7" s="757" t="s">
        <v>534</v>
      </c>
      <c r="CX7" s="758"/>
      <c r="CY7" s="758"/>
      <c r="CZ7" s="758"/>
      <c r="DA7" s="759"/>
      <c r="DB7" s="757">
        <v>21</v>
      </c>
      <c r="DC7" s="758"/>
      <c r="DD7" s="758"/>
      <c r="DE7" s="758"/>
      <c r="DF7" s="759"/>
      <c r="DG7" s="757">
        <v>0</v>
      </c>
      <c r="DH7" s="758"/>
      <c r="DI7" s="758"/>
      <c r="DJ7" s="758"/>
      <c r="DK7" s="759"/>
      <c r="DL7" s="757" t="s">
        <v>534</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86</v>
      </c>
      <c r="R8" s="745"/>
      <c r="S8" s="745"/>
      <c r="T8" s="745"/>
      <c r="U8" s="745"/>
      <c r="V8" s="745">
        <v>81</v>
      </c>
      <c r="W8" s="745"/>
      <c r="X8" s="745"/>
      <c r="Y8" s="745"/>
      <c r="Z8" s="745"/>
      <c r="AA8" s="745">
        <v>4</v>
      </c>
      <c r="AB8" s="745"/>
      <c r="AC8" s="745"/>
      <c r="AD8" s="745"/>
      <c r="AE8" s="746"/>
      <c r="AF8" s="747">
        <v>4</v>
      </c>
      <c r="AG8" s="748"/>
      <c r="AH8" s="748"/>
      <c r="AI8" s="748"/>
      <c r="AJ8" s="749"/>
      <c r="AK8" s="750">
        <v>28</v>
      </c>
      <c r="AL8" s="751"/>
      <c r="AM8" s="751"/>
      <c r="AN8" s="751"/>
      <c r="AO8" s="751"/>
      <c r="AP8" s="751" t="s">
        <v>530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0</v>
      </c>
      <c r="CI8" s="768"/>
      <c r="CJ8" s="768"/>
      <c r="CK8" s="768"/>
      <c r="CL8" s="769"/>
      <c r="CM8" s="767">
        <v>52651</v>
      </c>
      <c r="CN8" s="768"/>
      <c r="CO8" s="768"/>
      <c r="CP8" s="768"/>
      <c r="CQ8" s="769"/>
      <c r="CR8" s="767">
        <v>30</v>
      </c>
      <c r="CS8" s="768"/>
      <c r="CT8" s="768"/>
      <c r="CU8" s="768"/>
      <c r="CV8" s="769"/>
      <c r="CW8" s="767">
        <v>14953</v>
      </c>
      <c r="CX8" s="768"/>
      <c r="CY8" s="768"/>
      <c r="CZ8" s="768"/>
      <c r="DA8" s="769"/>
      <c r="DB8" s="767" t="s">
        <v>533</v>
      </c>
      <c r="DC8" s="768"/>
      <c r="DD8" s="768"/>
      <c r="DE8" s="768"/>
      <c r="DF8" s="769"/>
      <c r="DG8" s="767" t="s">
        <v>533</v>
      </c>
      <c r="DH8" s="768"/>
      <c r="DI8" s="768"/>
      <c r="DJ8" s="768"/>
      <c r="DK8" s="769"/>
      <c r="DL8" s="767" t="s">
        <v>533</v>
      </c>
      <c r="DM8" s="768"/>
      <c r="DN8" s="768"/>
      <c r="DO8" s="768"/>
      <c r="DP8" s="769"/>
      <c r="DQ8" s="767" t="s">
        <v>533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10765</v>
      </c>
      <c r="R23" s="780"/>
      <c r="S23" s="780"/>
      <c r="T23" s="780"/>
      <c r="U23" s="780"/>
      <c r="V23" s="780">
        <v>10155</v>
      </c>
      <c r="W23" s="780"/>
      <c r="X23" s="780"/>
      <c r="Y23" s="780"/>
      <c r="Z23" s="780"/>
      <c r="AA23" s="780">
        <v>610</v>
      </c>
      <c r="AB23" s="780"/>
      <c r="AC23" s="780"/>
      <c r="AD23" s="780"/>
      <c r="AE23" s="781"/>
      <c r="AF23" s="782">
        <v>573</v>
      </c>
      <c r="AG23" s="780"/>
      <c r="AH23" s="780"/>
      <c r="AI23" s="780"/>
      <c r="AJ23" s="783"/>
      <c r="AK23" s="784"/>
      <c r="AL23" s="785"/>
      <c r="AM23" s="785"/>
      <c r="AN23" s="785"/>
      <c r="AO23" s="785"/>
      <c r="AP23" s="780">
        <v>8087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7">
        <v>3682</v>
      </c>
      <c r="R28" s="808"/>
      <c r="S28" s="808"/>
      <c r="T28" s="808"/>
      <c r="U28" s="808"/>
      <c r="V28" s="808">
        <v>3432</v>
      </c>
      <c r="W28" s="808"/>
      <c r="X28" s="808"/>
      <c r="Y28" s="808"/>
      <c r="Z28" s="808"/>
      <c r="AA28" s="808">
        <v>250</v>
      </c>
      <c r="AB28" s="808"/>
      <c r="AC28" s="808"/>
      <c r="AD28" s="808"/>
      <c r="AE28" s="809"/>
      <c r="AF28" s="810">
        <v>250</v>
      </c>
      <c r="AG28" s="808"/>
      <c r="AH28" s="808"/>
      <c r="AI28" s="808"/>
      <c r="AJ28" s="811"/>
      <c r="AK28" s="812">
        <v>186</v>
      </c>
      <c r="AL28" s="813"/>
      <c r="AM28" s="813"/>
      <c r="AN28" s="813"/>
      <c r="AO28" s="813"/>
      <c r="AP28" s="804" t="s">
        <v>534</v>
      </c>
      <c r="AQ28" s="804"/>
      <c r="AR28" s="804"/>
      <c r="AS28" s="804"/>
      <c r="AT28" s="804"/>
      <c r="AU28" s="804" t="s">
        <v>534</v>
      </c>
      <c r="AV28" s="804"/>
      <c r="AW28" s="804"/>
      <c r="AX28" s="804"/>
      <c r="AY28" s="804"/>
      <c r="AZ28" s="804" t="s">
        <v>534</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1533</v>
      </c>
      <c r="R29" s="745"/>
      <c r="S29" s="745"/>
      <c r="T29" s="745"/>
      <c r="U29" s="745"/>
      <c r="V29" s="745">
        <v>1504</v>
      </c>
      <c r="W29" s="745"/>
      <c r="X29" s="745"/>
      <c r="Y29" s="745"/>
      <c r="Z29" s="745"/>
      <c r="AA29" s="745">
        <v>29</v>
      </c>
      <c r="AB29" s="745"/>
      <c r="AC29" s="745"/>
      <c r="AD29" s="745"/>
      <c r="AE29" s="746"/>
      <c r="AF29" s="747">
        <v>29</v>
      </c>
      <c r="AG29" s="748"/>
      <c r="AH29" s="748"/>
      <c r="AI29" s="748"/>
      <c r="AJ29" s="749"/>
      <c r="AK29" s="816">
        <v>262</v>
      </c>
      <c r="AL29" s="817"/>
      <c r="AM29" s="817"/>
      <c r="AN29" s="817"/>
      <c r="AO29" s="817"/>
      <c r="AP29" s="804" t="s">
        <v>534</v>
      </c>
      <c r="AQ29" s="804"/>
      <c r="AR29" s="804"/>
      <c r="AS29" s="804"/>
      <c r="AT29" s="804"/>
      <c r="AU29" s="804" t="s">
        <v>534</v>
      </c>
      <c r="AV29" s="804"/>
      <c r="AW29" s="804"/>
      <c r="AX29" s="804"/>
      <c r="AY29" s="804"/>
      <c r="AZ29" s="804" t="s">
        <v>534</v>
      </c>
      <c r="BA29" s="804"/>
      <c r="BB29" s="804"/>
      <c r="BC29" s="804"/>
      <c r="BD29" s="804"/>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201</v>
      </c>
      <c r="R30" s="745"/>
      <c r="S30" s="745"/>
      <c r="T30" s="745"/>
      <c r="U30" s="745"/>
      <c r="V30" s="745">
        <v>199</v>
      </c>
      <c r="W30" s="745"/>
      <c r="X30" s="745"/>
      <c r="Y30" s="745"/>
      <c r="Z30" s="745"/>
      <c r="AA30" s="745">
        <v>2</v>
      </c>
      <c r="AB30" s="745"/>
      <c r="AC30" s="745"/>
      <c r="AD30" s="745"/>
      <c r="AE30" s="746"/>
      <c r="AF30" s="747">
        <v>2</v>
      </c>
      <c r="AG30" s="748"/>
      <c r="AH30" s="748"/>
      <c r="AI30" s="748"/>
      <c r="AJ30" s="749"/>
      <c r="AK30" s="816">
        <v>57</v>
      </c>
      <c r="AL30" s="817"/>
      <c r="AM30" s="817"/>
      <c r="AN30" s="817"/>
      <c r="AO30" s="817"/>
      <c r="AP30" s="804" t="s">
        <v>534</v>
      </c>
      <c r="AQ30" s="804"/>
      <c r="AR30" s="804"/>
      <c r="AS30" s="804"/>
      <c r="AT30" s="804"/>
      <c r="AU30" s="804" t="s">
        <v>534</v>
      </c>
      <c r="AV30" s="804"/>
      <c r="AW30" s="804"/>
      <c r="AX30" s="804"/>
      <c r="AY30" s="804"/>
      <c r="AZ30" s="804" t="s">
        <v>534</v>
      </c>
      <c r="BA30" s="804"/>
      <c r="BB30" s="804"/>
      <c r="BC30" s="804"/>
      <c r="BD30" s="804"/>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552</v>
      </c>
      <c r="R31" s="745"/>
      <c r="S31" s="745"/>
      <c r="T31" s="745"/>
      <c r="U31" s="745"/>
      <c r="V31" s="745">
        <v>485</v>
      </c>
      <c r="W31" s="745"/>
      <c r="X31" s="745"/>
      <c r="Y31" s="745"/>
      <c r="Z31" s="745"/>
      <c r="AA31" s="745">
        <v>67</v>
      </c>
      <c r="AB31" s="745"/>
      <c r="AC31" s="745"/>
      <c r="AD31" s="745"/>
      <c r="AE31" s="746"/>
      <c r="AF31" s="747">
        <v>724</v>
      </c>
      <c r="AG31" s="748"/>
      <c r="AH31" s="748"/>
      <c r="AI31" s="748"/>
      <c r="AJ31" s="749"/>
      <c r="AK31" s="816">
        <v>20</v>
      </c>
      <c r="AL31" s="817"/>
      <c r="AM31" s="817"/>
      <c r="AN31" s="817"/>
      <c r="AO31" s="817"/>
      <c r="AP31" s="817">
        <v>2853</v>
      </c>
      <c r="AQ31" s="817"/>
      <c r="AR31" s="817"/>
      <c r="AS31" s="817"/>
      <c r="AT31" s="817"/>
      <c r="AU31" s="817">
        <v>243</v>
      </c>
      <c r="AV31" s="817"/>
      <c r="AW31" s="817"/>
      <c r="AX31" s="817"/>
      <c r="AY31" s="817"/>
      <c r="AZ31" s="804" t="s">
        <v>534</v>
      </c>
      <c r="BA31" s="804"/>
      <c r="BB31" s="804"/>
      <c r="BC31" s="804"/>
      <c r="BD31" s="804"/>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308</v>
      </c>
      <c r="R32" s="745"/>
      <c r="S32" s="745"/>
      <c r="T32" s="745"/>
      <c r="U32" s="745"/>
      <c r="V32" s="745">
        <v>238</v>
      </c>
      <c r="W32" s="745"/>
      <c r="X32" s="745"/>
      <c r="Y32" s="745"/>
      <c r="Z32" s="745"/>
      <c r="AA32" s="745">
        <v>70</v>
      </c>
      <c r="AB32" s="745"/>
      <c r="AC32" s="745"/>
      <c r="AD32" s="745"/>
      <c r="AE32" s="746"/>
      <c r="AF32" s="747">
        <v>70</v>
      </c>
      <c r="AG32" s="748"/>
      <c r="AH32" s="748"/>
      <c r="AI32" s="748"/>
      <c r="AJ32" s="749"/>
      <c r="AK32" s="816">
        <v>123</v>
      </c>
      <c r="AL32" s="817"/>
      <c r="AM32" s="817"/>
      <c r="AN32" s="817"/>
      <c r="AO32" s="817"/>
      <c r="AP32" s="817">
        <v>2553</v>
      </c>
      <c r="AQ32" s="817"/>
      <c r="AR32" s="817"/>
      <c r="AS32" s="817"/>
      <c r="AT32" s="817"/>
      <c r="AU32" s="817">
        <v>2553</v>
      </c>
      <c r="AV32" s="817"/>
      <c r="AW32" s="817"/>
      <c r="AX32" s="817"/>
      <c r="AY32" s="817"/>
      <c r="AZ32" s="804" t="s">
        <v>534</v>
      </c>
      <c r="BA32" s="804"/>
      <c r="BB32" s="804"/>
      <c r="BC32" s="804"/>
      <c r="BD32" s="804"/>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15</v>
      </c>
      <c r="R33" s="745"/>
      <c r="S33" s="745"/>
      <c r="T33" s="745"/>
      <c r="U33" s="745"/>
      <c r="V33" s="745">
        <v>14</v>
      </c>
      <c r="W33" s="745"/>
      <c r="X33" s="745"/>
      <c r="Y33" s="745"/>
      <c r="Z33" s="745"/>
      <c r="AA33" s="745">
        <v>1</v>
      </c>
      <c r="AB33" s="745"/>
      <c r="AC33" s="745"/>
      <c r="AD33" s="745"/>
      <c r="AE33" s="746"/>
      <c r="AF33" s="747">
        <v>1</v>
      </c>
      <c r="AG33" s="748"/>
      <c r="AH33" s="748"/>
      <c r="AI33" s="748"/>
      <c r="AJ33" s="749"/>
      <c r="AK33" s="816">
        <v>9</v>
      </c>
      <c r="AL33" s="817"/>
      <c r="AM33" s="817"/>
      <c r="AN33" s="817"/>
      <c r="AO33" s="817"/>
      <c r="AP33" s="817">
        <v>82</v>
      </c>
      <c r="AQ33" s="817"/>
      <c r="AR33" s="817"/>
      <c r="AS33" s="817"/>
      <c r="AT33" s="817"/>
      <c r="AU33" s="817">
        <v>82</v>
      </c>
      <c r="AV33" s="817"/>
      <c r="AW33" s="817"/>
      <c r="AX33" s="817"/>
      <c r="AY33" s="817"/>
      <c r="AZ33" s="804" t="s">
        <v>534</v>
      </c>
      <c r="BA33" s="804"/>
      <c r="BB33" s="804"/>
      <c r="BC33" s="804"/>
      <c r="BD33" s="804"/>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04"/>
      <c r="BA34" s="804"/>
      <c r="BB34" s="804"/>
      <c r="BC34" s="804"/>
      <c r="BD34" s="804"/>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04"/>
      <c r="BA35" s="804"/>
      <c r="BB35" s="804"/>
      <c r="BC35" s="804"/>
      <c r="BD35" s="804"/>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04"/>
      <c r="BA36" s="804"/>
      <c r="BB36" s="804"/>
      <c r="BC36" s="804"/>
      <c r="BD36" s="804"/>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04"/>
      <c r="BA37" s="804"/>
      <c r="BB37" s="804"/>
      <c r="BC37" s="804"/>
      <c r="BD37" s="804"/>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04"/>
      <c r="BA38" s="804"/>
      <c r="BB38" s="804"/>
      <c r="BC38" s="804"/>
      <c r="BD38" s="804"/>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04"/>
      <c r="BA39" s="804"/>
      <c r="BB39" s="804"/>
      <c r="BC39" s="804"/>
      <c r="BD39" s="804"/>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04"/>
      <c r="BA40" s="804"/>
      <c r="BB40" s="804"/>
      <c r="BC40" s="804"/>
      <c r="BD40" s="804"/>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04"/>
      <c r="BA41" s="804"/>
      <c r="BB41" s="804"/>
      <c r="BC41" s="804"/>
      <c r="BD41" s="804"/>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04"/>
      <c r="BA42" s="804"/>
      <c r="BB42" s="804"/>
      <c r="BC42" s="804"/>
      <c r="BD42" s="804"/>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04"/>
      <c r="BA43" s="804"/>
      <c r="BB43" s="804"/>
      <c r="BC43" s="804"/>
      <c r="BD43" s="804"/>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04"/>
      <c r="BA44" s="804"/>
      <c r="BB44" s="804"/>
      <c r="BC44" s="804"/>
      <c r="BD44" s="804"/>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04"/>
      <c r="BA45" s="804"/>
      <c r="BB45" s="804"/>
      <c r="BC45" s="804"/>
      <c r="BD45" s="804"/>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04"/>
      <c r="BA46" s="804"/>
      <c r="BB46" s="804"/>
      <c r="BC46" s="804"/>
      <c r="BD46" s="804"/>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04"/>
      <c r="BA47" s="804"/>
      <c r="BB47" s="804"/>
      <c r="BC47" s="804"/>
      <c r="BD47" s="804"/>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04"/>
      <c r="BA48" s="804"/>
      <c r="BB48" s="804"/>
      <c r="BC48" s="804"/>
      <c r="BD48" s="804"/>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04"/>
      <c r="BA49" s="804"/>
      <c r="BB49" s="804"/>
      <c r="BC49" s="804"/>
      <c r="BD49" s="804"/>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4"/>
      <c r="BF62" s="814"/>
      <c r="BG62" s="814"/>
      <c r="BH62" s="814"/>
      <c r="BI62" s="815"/>
      <c r="BJ62" s="830"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1077</v>
      </c>
      <c r="AG63" s="827"/>
      <c r="AH63" s="827"/>
      <c r="AI63" s="827"/>
      <c r="AJ63" s="828"/>
      <c r="AK63" s="829"/>
      <c r="AL63" s="824"/>
      <c r="AM63" s="824"/>
      <c r="AN63" s="824"/>
      <c r="AO63" s="824"/>
      <c r="AP63" s="827">
        <f>AP31+AP32+AP33</f>
        <v>5488</v>
      </c>
      <c r="AQ63" s="827"/>
      <c r="AR63" s="827"/>
      <c r="AS63" s="827"/>
      <c r="AT63" s="827"/>
      <c r="AU63" s="827">
        <f>AU31+AU32+AU33</f>
        <v>2878</v>
      </c>
      <c r="AV63" s="827"/>
      <c r="AW63" s="827"/>
      <c r="AX63" s="827"/>
      <c r="AY63" s="827"/>
      <c r="AZ63" s="831"/>
      <c r="BA63" s="831"/>
      <c r="BB63" s="831"/>
      <c r="BC63" s="831"/>
      <c r="BD63" s="831"/>
      <c r="BE63" s="832"/>
      <c r="BF63" s="832"/>
      <c r="BG63" s="832"/>
      <c r="BH63" s="832"/>
      <c r="BI63" s="833"/>
      <c r="BJ63" s="834"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7" t="s">
        <v>373</v>
      </c>
      <c r="AG66" s="799"/>
      <c r="AH66" s="799"/>
      <c r="AI66" s="799"/>
      <c r="AJ66" s="838"/>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535</v>
      </c>
      <c r="C68" s="855"/>
      <c r="D68" s="855"/>
      <c r="E68" s="855"/>
      <c r="F68" s="855"/>
      <c r="G68" s="855"/>
      <c r="H68" s="855"/>
      <c r="I68" s="855"/>
      <c r="J68" s="855"/>
      <c r="K68" s="855"/>
      <c r="L68" s="855"/>
      <c r="M68" s="855"/>
      <c r="N68" s="855"/>
      <c r="O68" s="855"/>
      <c r="P68" s="856"/>
      <c r="Q68" s="857">
        <v>4822</v>
      </c>
      <c r="R68" s="851"/>
      <c r="S68" s="851"/>
      <c r="T68" s="851"/>
      <c r="U68" s="851"/>
      <c r="V68" s="851">
        <v>4492</v>
      </c>
      <c r="W68" s="851"/>
      <c r="X68" s="851"/>
      <c r="Y68" s="851"/>
      <c r="Z68" s="851"/>
      <c r="AA68" s="851">
        <v>330</v>
      </c>
      <c r="AB68" s="851"/>
      <c r="AC68" s="851"/>
      <c r="AD68" s="851"/>
      <c r="AE68" s="851"/>
      <c r="AF68" s="851">
        <v>220</v>
      </c>
      <c r="AG68" s="851"/>
      <c r="AH68" s="851"/>
      <c r="AI68" s="851"/>
      <c r="AJ68" s="851"/>
      <c r="AK68" s="851">
        <v>153</v>
      </c>
      <c r="AL68" s="851"/>
      <c r="AM68" s="851"/>
      <c r="AN68" s="851"/>
      <c r="AO68" s="851"/>
      <c r="AP68" s="851">
        <v>971</v>
      </c>
      <c r="AQ68" s="851"/>
      <c r="AR68" s="851"/>
      <c r="AS68" s="851"/>
      <c r="AT68" s="851"/>
      <c r="AU68" s="851">
        <v>211</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536</v>
      </c>
      <c r="C69" s="859"/>
      <c r="D69" s="859"/>
      <c r="E69" s="859"/>
      <c r="F69" s="859"/>
      <c r="G69" s="859"/>
      <c r="H69" s="859"/>
      <c r="I69" s="859"/>
      <c r="J69" s="859"/>
      <c r="K69" s="859"/>
      <c r="L69" s="859"/>
      <c r="M69" s="859"/>
      <c r="N69" s="859"/>
      <c r="O69" s="859"/>
      <c r="P69" s="860"/>
      <c r="Q69" s="861">
        <v>815</v>
      </c>
      <c r="R69" s="817"/>
      <c r="S69" s="817"/>
      <c r="T69" s="817"/>
      <c r="U69" s="817"/>
      <c r="V69" s="817">
        <v>792</v>
      </c>
      <c r="W69" s="817"/>
      <c r="X69" s="817"/>
      <c r="Y69" s="817"/>
      <c r="Z69" s="817"/>
      <c r="AA69" s="817">
        <v>23</v>
      </c>
      <c r="AB69" s="817"/>
      <c r="AC69" s="817"/>
      <c r="AD69" s="817"/>
      <c r="AE69" s="817"/>
      <c r="AF69" s="817">
        <v>23</v>
      </c>
      <c r="AG69" s="817"/>
      <c r="AH69" s="817"/>
      <c r="AI69" s="817"/>
      <c r="AJ69" s="817"/>
      <c r="AK69" s="817">
        <v>1</v>
      </c>
      <c r="AL69" s="817"/>
      <c r="AM69" s="817"/>
      <c r="AN69" s="817"/>
      <c r="AO69" s="817"/>
      <c r="AP69" s="817">
        <v>992</v>
      </c>
      <c r="AQ69" s="817"/>
      <c r="AR69" s="817"/>
      <c r="AS69" s="817"/>
      <c r="AT69" s="817"/>
      <c r="AU69" s="817">
        <v>365</v>
      </c>
      <c r="AV69" s="817"/>
      <c r="AW69" s="817"/>
      <c r="AX69" s="817"/>
      <c r="AY69" s="817"/>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537</v>
      </c>
      <c r="C70" s="859"/>
      <c r="D70" s="859"/>
      <c r="E70" s="859"/>
      <c r="F70" s="859"/>
      <c r="G70" s="859"/>
      <c r="H70" s="859"/>
      <c r="I70" s="859"/>
      <c r="J70" s="859"/>
      <c r="K70" s="859"/>
      <c r="L70" s="859"/>
      <c r="M70" s="859"/>
      <c r="N70" s="859"/>
      <c r="O70" s="859"/>
      <c r="P70" s="860"/>
      <c r="Q70" s="861">
        <v>167</v>
      </c>
      <c r="R70" s="817"/>
      <c r="S70" s="817"/>
      <c r="T70" s="817"/>
      <c r="U70" s="817"/>
      <c r="V70" s="817">
        <v>124</v>
      </c>
      <c r="W70" s="817"/>
      <c r="X70" s="817"/>
      <c r="Y70" s="817"/>
      <c r="Z70" s="817"/>
      <c r="AA70" s="817">
        <v>44</v>
      </c>
      <c r="AB70" s="817"/>
      <c r="AC70" s="817"/>
      <c r="AD70" s="817"/>
      <c r="AE70" s="817"/>
      <c r="AF70" s="817">
        <v>44</v>
      </c>
      <c r="AG70" s="817"/>
      <c r="AH70" s="817"/>
      <c r="AI70" s="817"/>
      <c r="AJ70" s="817"/>
      <c r="AK70" s="817" t="s">
        <v>540</v>
      </c>
      <c r="AL70" s="817"/>
      <c r="AM70" s="817"/>
      <c r="AN70" s="817"/>
      <c r="AO70" s="817"/>
      <c r="AP70" s="817" t="s">
        <v>533</v>
      </c>
      <c r="AQ70" s="817"/>
      <c r="AR70" s="817"/>
      <c r="AS70" s="817"/>
      <c r="AT70" s="817"/>
      <c r="AU70" s="817" t="s">
        <v>533</v>
      </c>
      <c r="AV70" s="817"/>
      <c r="AW70" s="817"/>
      <c r="AX70" s="817"/>
      <c r="AY70" s="817"/>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538</v>
      </c>
      <c r="C71" s="859"/>
      <c r="D71" s="859"/>
      <c r="E71" s="859"/>
      <c r="F71" s="859"/>
      <c r="G71" s="859"/>
      <c r="H71" s="859"/>
      <c r="I71" s="859"/>
      <c r="J71" s="859"/>
      <c r="K71" s="859"/>
      <c r="L71" s="859"/>
      <c r="M71" s="859"/>
      <c r="N71" s="859"/>
      <c r="O71" s="859"/>
      <c r="P71" s="860"/>
      <c r="Q71" s="861">
        <v>37035</v>
      </c>
      <c r="R71" s="817"/>
      <c r="S71" s="817"/>
      <c r="T71" s="817"/>
      <c r="U71" s="817"/>
      <c r="V71" s="817">
        <v>36721</v>
      </c>
      <c r="W71" s="817"/>
      <c r="X71" s="817"/>
      <c r="Y71" s="817"/>
      <c r="Z71" s="817"/>
      <c r="AA71" s="817">
        <v>314</v>
      </c>
      <c r="AB71" s="817"/>
      <c r="AC71" s="817"/>
      <c r="AD71" s="817"/>
      <c r="AE71" s="817"/>
      <c r="AF71" s="817">
        <v>314</v>
      </c>
      <c r="AG71" s="817"/>
      <c r="AH71" s="817"/>
      <c r="AI71" s="817"/>
      <c r="AJ71" s="817"/>
      <c r="AK71" s="817">
        <v>25</v>
      </c>
      <c r="AL71" s="817"/>
      <c r="AM71" s="817"/>
      <c r="AN71" s="817"/>
      <c r="AO71" s="817"/>
      <c r="AP71" s="817" t="s">
        <v>533</v>
      </c>
      <c r="AQ71" s="817"/>
      <c r="AR71" s="817"/>
      <c r="AS71" s="817"/>
      <c r="AT71" s="817"/>
      <c r="AU71" s="817" t="s">
        <v>533</v>
      </c>
      <c r="AV71" s="817"/>
      <c r="AW71" s="817"/>
      <c r="AX71" s="817"/>
      <c r="AY71" s="817"/>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539</v>
      </c>
      <c r="C72" s="859"/>
      <c r="D72" s="859"/>
      <c r="E72" s="859"/>
      <c r="F72" s="859"/>
      <c r="G72" s="859"/>
      <c r="H72" s="859"/>
      <c r="I72" s="859"/>
      <c r="J72" s="859"/>
      <c r="K72" s="859"/>
      <c r="L72" s="859"/>
      <c r="M72" s="859"/>
      <c r="N72" s="859"/>
      <c r="O72" s="859"/>
      <c r="P72" s="860"/>
      <c r="Q72" s="861">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533</v>
      </c>
      <c r="AQ72" s="817"/>
      <c r="AR72" s="817"/>
      <c r="AS72" s="817"/>
      <c r="AT72" s="817"/>
      <c r="AU72" s="817" t="s">
        <v>533</v>
      </c>
      <c r="AV72" s="817"/>
      <c r="AW72" s="817"/>
      <c r="AX72" s="817"/>
      <c r="AY72" s="817"/>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c r="C73" s="859"/>
      <c r="D73" s="859"/>
      <c r="E73" s="859"/>
      <c r="F73" s="859"/>
      <c r="G73" s="859"/>
      <c r="H73" s="859"/>
      <c r="I73" s="859"/>
      <c r="J73" s="859"/>
      <c r="K73" s="859"/>
      <c r="L73" s="859"/>
      <c r="M73" s="859"/>
      <c r="N73" s="859"/>
      <c r="O73" s="859"/>
      <c r="P73" s="860"/>
      <c r="Q73" s="861"/>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c r="C74" s="859"/>
      <c r="D74" s="859"/>
      <c r="E74" s="859"/>
      <c r="F74" s="859"/>
      <c r="G74" s="859"/>
      <c r="H74" s="859"/>
      <c r="I74" s="859"/>
      <c r="J74" s="859"/>
      <c r="K74" s="859"/>
      <c r="L74" s="859"/>
      <c r="M74" s="859"/>
      <c r="N74" s="859"/>
      <c r="O74" s="859"/>
      <c r="P74" s="860"/>
      <c r="Q74" s="861"/>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c r="C75" s="859"/>
      <c r="D75" s="859"/>
      <c r="E75" s="859"/>
      <c r="F75" s="859"/>
      <c r="G75" s="859"/>
      <c r="H75" s="859"/>
      <c r="I75" s="859"/>
      <c r="J75" s="859"/>
      <c r="K75" s="859"/>
      <c r="L75" s="859"/>
      <c r="M75" s="859"/>
      <c r="N75" s="859"/>
      <c r="O75" s="859"/>
      <c r="P75" s="860"/>
      <c r="Q75" s="864"/>
      <c r="R75" s="865"/>
      <c r="S75" s="865"/>
      <c r="T75" s="865"/>
      <c r="U75" s="816"/>
      <c r="V75" s="866"/>
      <c r="W75" s="865"/>
      <c r="X75" s="865"/>
      <c r="Y75" s="865"/>
      <c r="Z75" s="816"/>
      <c r="AA75" s="866"/>
      <c r="AB75" s="865"/>
      <c r="AC75" s="865"/>
      <c r="AD75" s="865"/>
      <c r="AE75" s="816"/>
      <c r="AF75" s="866"/>
      <c r="AG75" s="865"/>
      <c r="AH75" s="865"/>
      <c r="AI75" s="865"/>
      <c r="AJ75" s="816"/>
      <c r="AK75" s="866"/>
      <c r="AL75" s="865"/>
      <c r="AM75" s="865"/>
      <c r="AN75" s="865"/>
      <c r="AO75" s="816"/>
      <c r="AP75" s="866"/>
      <c r="AQ75" s="865"/>
      <c r="AR75" s="865"/>
      <c r="AS75" s="865"/>
      <c r="AT75" s="816"/>
      <c r="AU75" s="866"/>
      <c r="AV75" s="865"/>
      <c r="AW75" s="865"/>
      <c r="AX75" s="865"/>
      <c r="AY75" s="816"/>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c r="C76" s="859"/>
      <c r="D76" s="859"/>
      <c r="E76" s="859"/>
      <c r="F76" s="859"/>
      <c r="G76" s="859"/>
      <c r="H76" s="859"/>
      <c r="I76" s="859"/>
      <c r="J76" s="859"/>
      <c r="K76" s="859"/>
      <c r="L76" s="859"/>
      <c r="M76" s="859"/>
      <c r="N76" s="859"/>
      <c r="O76" s="859"/>
      <c r="P76" s="860"/>
      <c r="Q76" s="864"/>
      <c r="R76" s="865"/>
      <c r="S76" s="865"/>
      <c r="T76" s="865"/>
      <c r="U76" s="816"/>
      <c r="V76" s="866"/>
      <c r="W76" s="865"/>
      <c r="X76" s="865"/>
      <c r="Y76" s="865"/>
      <c r="Z76" s="816"/>
      <c r="AA76" s="866"/>
      <c r="AB76" s="865"/>
      <c r="AC76" s="865"/>
      <c r="AD76" s="865"/>
      <c r="AE76" s="816"/>
      <c r="AF76" s="866"/>
      <c r="AG76" s="865"/>
      <c r="AH76" s="865"/>
      <c r="AI76" s="865"/>
      <c r="AJ76" s="816"/>
      <c r="AK76" s="866"/>
      <c r="AL76" s="865"/>
      <c r="AM76" s="865"/>
      <c r="AN76" s="865"/>
      <c r="AO76" s="816"/>
      <c r="AP76" s="866"/>
      <c r="AQ76" s="865"/>
      <c r="AR76" s="865"/>
      <c r="AS76" s="865"/>
      <c r="AT76" s="816"/>
      <c r="AU76" s="866"/>
      <c r="AV76" s="865"/>
      <c r="AW76" s="865"/>
      <c r="AX76" s="865"/>
      <c r="AY76" s="816"/>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4"/>
      <c r="R77" s="865"/>
      <c r="S77" s="865"/>
      <c r="T77" s="865"/>
      <c r="U77" s="816"/>
      <c r="V77" s="866"/>
      <c r="W77" s="865"/>
      <c r="X77" s="865"/>
      <c r="Y77" s="865"/>
      <c r="Z77" s="816"/>
      <c r="AA77" s="866"/>
      <c r="AB77" s="865"/>
      <c r="AC77" s="865"/>
      <c r="AD77" s="865"/>
      <c r="AE77" s="816"/>
      <c r="AF77" s="866"/>
      <c r="AG77" s="865"/>
      <c r="AH77" s="865"/>
      <c r="AI77" s="865"/>
      <c r="AJ77" s="816"/>
      <c r="AK77" s="866"/>
      <c r="AL77" s="865"/>
      <c r="AM77" s="865"/>
      <c r="AN77" s="865"/>
      <c r="AO77" s="816"/>
      <c r="AP77" s="866"/>
      <c r="AQ77" s="865"/>
      <c r="AR77" s="865"/>
      <c r="AS77" s="865"/>
      <c r="AT77" s="816"/>
      <c r="AU77" s="866"/>
      <c r="AV77" s="865"/>
      <c r="AW77" s="865"/>
      <c r="AX77" s="865"/>
      <c r="AY77" s="816"/>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f>AF68+AF69+AF70+AF71+AF72</f>
        <v>611</v>
      </c>
      <c r="AG88" s="827"/>
      <c r="AH88" s="827"/>
      <c r="AI88" s="827"/>
      <c r="AJ88" s="827"/>
      <c r="AK88" s="824"/>
      <c r="AL88" s="824"/>
      <c r="AM88" s="824"/>
      <c r="AN88" s="824"/>
      <c r="AO88" s="824"/>
      <c r="AP88" s="827">
        <f>AP68+AP69</f>
        <v>1963</v>
      </c>
      <c r="AQ88" s="827"/>
      <c r="AR88" s="827"/>
      <c r="AS88" s="827"/>
      <c r="AT88" s="827"/>
      <c r="AU88" s="827">
        <f>AU68+AU69</f>
        <v>576</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CR7+CR8</f>
        <v>35</v>
      </c>
      <c r="CS102" s="835"/>
      <c r="CT102" s="835"/>
      <c r="CU102" s="835"/>
      <c r="CV102" s="878"/>
      <c r="CW102" s="877">
        <f>CW8</f>
        <v>14953</v>
      </c>
      <c r="CX102" s="835"/>
      <c r="CY102" s="835"/>
      <c r="CZ102" s="835"/>
      <c r="DA102" s="878"/>
      <c r="DB102" s="877">
        <f>DB7</f>
        <v>21</v>
      </c>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285</v>
      </c>
      <c r="AG109" s="880"/>
      <c r="AH109" s="880"/>
      <c r="AI109" s="880"/>
      <c r="AJ109" s="881"/>
      <c r="AK109" s="879" t="s">
        <v>284</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285</v>
      </c>
      <c r="BW109" s="880"/>
      <c r="BX109" s="880"/>
      <c r="BY109" s="880"/>
      <c r="BZ109" s="881"/>
      <c r="CA109" s="879" t="s">
        <v>284</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285</v>
      </c>
      <c r="DM109" s="880"/>
      <c r="DN109" s="880"/>
      <c r="DO109" s="880"/>
      <c r="DP109" s="881"/>
      <c r="DQ109" s="879" t="s">
        <v>284</v>
      </c>
      <c r="DR109" s="880"/>
      <c r="DS109" s="880"/>
      <c r="DT109" s="880"/>
      <c r="DU109" s="881"/>
      <c r="DV109" s="879" t="s">
        <v>401</v>
      </c>
      <c r="DW109" s="880"/>
      <c r="DX109" s="880"/>
      <c r="DY109" s="880"/>
      <c r="DZ109" s="882"/>
    </row>
    <row r="110" spans="1:131" s="197" customFormat="1" ht="26.25" customHeight="1">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676081</v>
      </c>
      <c r="AB110" s="887"/>
      <c r="AC110" s="887"/>
      <c r="AD110" s="887"/>
      <c r="AE110" s="888"/>
      <c r="AF110" s="889">
        <v>662219</v>
      </c>
      <c r="AG110" s="887"/>
      <c r="AH110" s="887"/>
      <c r="AI110" s="887"/>
      <c r="AJ110" s="888"/>
      <c r="AK110" s="889">
        <v>675207</v>
      </c>
      <c r="AL110" s="887"/>
      <c r="AM110" s="887"/>
      <c r="AN110" s="887"/>
      <c r="AO110" s="888"/>
      <c r="AP110" s="890">
        <v>12.8</v>
      </c>
      <c r="AQ110" s="891"/>
      <c r="AR110" s="891"/>
      <c r="AS110" s="891"/>
      <c r="AT110" s="892"/>
      <c r="AU110" s="893" t="s">
        <v>61</v>
      </c>
      <c r="AV110" s="894"/>
      <c r="AW110" s="894"/>
      <c r="AX110" s="894"/>
      <c r="AY110" s="895"/>
      <c r="AZ110" s="937" t="s">
        <v>404</v>
      </c>
      <c r="BA110" s="884"/>
      <c r="BB110" s="884"/>
      <c r="BC110" s="884"/>
      <c r="BD110" s="884"/>
      <c r="BE110" s="884"/>
      <c r="BF110" s="884"/>
      <c r="BG110" s="884"/>
      <c r="BH110" s="884"/>
      <c r="BI110" s="884"/>
      <c r="BJ110" s="884"/>
      <c r="BK110" s="884"/>
      <c r="BL110" s="884"/>
      <c r="BM110" s="884"/>
      <c r="BN110" s="884"/>
      <c r="BO110" s="884"/>
      <c r="BP110" s="885"/>
      <c r="BQ110" s="923">
        <v>6518791</v>
      </c>
      <c r="BR110" s="924"/>
      <c r="BS110" s="924"/>
      <c r="BT110" s="924"/>
      <c r="BU110" s="924"/>
      <c r="BV110" s="924">
        <v>6955957</v>
      </c>
      <c r="BW110" s="924"/>
      <c r="BX110" s="924"/>
      <c r="BY110" s="924"/>
      <c r="BZ110" s="924"/>
      <c r="CA110" s="924">
        <v>8086896</v>
      </c>
      <c r="CB110" s="924"/>
      <c r="CC110" s="924"/>
      <c r="CD110" s="924"/>
      <c r="CE110" s="924"/>
      <c r="CF110" s="938">
        <v>152.9</v>
      </c>
      <c r="CG110" s="939"/>
      <c r="CH110" s="939"/>
      <c r="CI110" s="939"/>
      <c r="CJ110" s="939"/>
      <c r="CK110" s="940" t="s">
        <v>405</v>
      </c>
      <c r="CL110" s="941"/>
      <c r="CM110" s="920" t="s">
        <v>406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c r="A111" s="927" t="s">
        <v>407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111</v>
      </c>
      <c r="AB111" s="931"/>
      <c r="AC111" s="931"/>
      <c r="AD111" s="931"/>
      <c r="AE111" s="932"/>
      <c r="AF111" s="933" t="s">
        <v>111</v>
      </c>
      <c r="AG111" s="931"/>
      <c r="AH111" s="931"/>
      <c r="AI111" s="931"/>
      <c r="AJ111" s="932"/>
      <c r="AK111" s="933" t="s">
        <v>111</v>
      </c>
      <c r="AL111" s="931"/>
      <c r="AM111" s="931"/>
      <c r="AN111" s="931"/>
      <c r="AO111" s="932"/>
      <c r="AP111" s="934" t="s">
        <v>111</v>
      </c>
      <c r="AQ111" s="935"/>
      <c r="AR111" s="935"/>
      <c r="AS111" s="935"/>
      <c r="AT111" s="936"/>
      <c r="AU111" s="896"/>
      <c r="AV111" s="897"/>
      <c r="AW111" s="897"/>
      <c r="AX111" s="897"/>
      <c r="AY111" s="898"/>
      <c r="AZ111" s="946" t="s">
        <v>408</v>
      </c>
      <c r="BA111" s="947"/>
      <c r="BB111" s="947"/>
      <c r="BC111" s="947"/>
      <c r="BD111" s="947"/>
      <c r="BE111" s="947"/>
      <c r="BF111" s="947"/>
      <c r="BG111" s="947"/>
      <c r="BH111" s="947"/>
      <c r="BI111" s="947"/>
      <c r="BJ111" s="947"/>
      <c r="BK111" s="947"/>
      <c r="BL111" s="947"/>
      <c r="BM111" s="947"/>
      <c r="BN111" s="947"/>
      <c r="BO111" s="947"/>
      <c r="BP111" s="948"/>
      <c r="BQ111" s="916">
        <v>223367</v>
      </c>
      <c r="BR111" s="917"/>
      <c r="BS111" s="917"/>
      <c r="BT111" s="917"/>
      <c r="BU111" s="917"/>
      <c r="BV111" s="917">
        <v>181180</v>
      </c>
      <c r="BW111" s="917"/>
      <c r="BX111" s="917"/>
      <c r="BY111" s="917"/>
      <c r="BZ111" s="917"/>
      <c r="CA111" s="917">
        <v>144449</v>
      </c>
      <c r="CB111" s="917"/>
      <c r="CC111" s="917"/>
      <c r="CD111" s="917"/>
      <c r="CE111" s="917"/>
      <c r="CF111" s="911">
        <v>2.7</v>
      </c>
      <c r="CG111" s="912"/>
      <c r="CH111" s="912"/>
      <c r="CI111" s="912"/>
      <c r="CJ111" s="912"/>
      <c r="CK111" s="942"/>
      <c r="CL111" s="943"/>
      <c r="CM111" s="913" t="s">
        <v>409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111</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c r="A112" s="949" t="s">
        <v>410</v>
      </c>
      <c r="B112" s="950"/>
      <c r="C112" s="947" t="s">
        <v>411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111</v>
      </c>
      <c r="AB112" s="956"/>
      <c r="AC112" s="956"/>
      <c r="AD112" s="956"/>
      <c r="AE112" s="957"/>
      <c r="AF112" s="958" t="s">
        <v>111</v>
      </c>
      <c r="AG112" s="956"/>
      <c r="AH112" s="956"/>
      <c r="AI112" s="956"/>
      <c r="AJ112" s="957"/>
      <c r="AK112" s="958" t="s">
        <v>111</v>
      </c>
      <c r="AL112" s="956"/>
      <c r="AM112" s="956"/>
      <c r="AN112" s="956"/>
      <c r="AO112" s="957"/>
      <c r="AP112" s="959" t="s">
        <v>111</v>
      </c>
      <c r="AQ112" s="960"/>
      <c r="AR112" s="960"/>
      <c r="AS112" s="960"/>
      <c r="AT112" s="961"/>
      <c r="AU112" s="896"/>
      <c r="AV112" s="897"/>
      <c r="AW112" s="897"/>
      <c r="AX112" s="897"/>
      <c r="AY112" s="898"/>
      <c r="AZ112" s="946" t="s">
        <v>412</v>
      </c>
      <c r="BA112" s="947"/>
      <c r="BB112" s="947"/>
      <c r="BC112" s="947"/>
      <c r="BD112" s="947"/>
      <c r="BE112" s="947"/>
      <c r="BF112" s="947"/>
      <c r="BG112" s="947"/>
      <c r="BH112" s="947"/>
      <c r="BI112" s="947"/>
      <c r="BJ112" s="947"/>
      <c r="BK112" s="947"/>
      <c r="BL112" s="947"/>
      <c r="BM112" s="947"/>
      <c r="BN112" s="947"/>
      <c r="BO112" s="947"/>
      <c r="BP112" s="948"/>
      <c r="BQ112" s="916">
        <v>2336910</v>
      </c>
      <c r="BR112" s="917"/>
      <c r="BS112" s="917"/>
      <c r="BT112" s="917"/>
      <c r="BU112" s="917"/>
      <c r="BV112" s="917">
        <v>2871481</v>
      </c>
      <c r="BW112" s="917"/>
      <c r="BX112" s="917"/>
      <c r="BY112" s="917"/>
      <c r="BZ112" s="917"/>
      <c r="CA112" s="917">
        <v>2876571</v>
      </c>
      <c r="CB112" s="917"/>
      <c r="CC112" s="917"/>
      <c r="CD112" s="917"/>
      <c r="CE112" s="917"/>
      <c r="CF112" s="911">
        <v>54.4</v>
      </c>
      <c r="CG112" s="912"/>
      <c r="CH112" s="912"/>
      <c r="CI112" s="912"/>
      <c r="CJ112" s="912"/>
      <c r="CK112" s="942"/>
      <c r="CL112" s="943"/>
      <c r="CM112" s="913" t="s">
        <v>413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c r="A113" s="951"/>
      <c r="B113" s="952"/>
      <c r="C113" s="947" t="s">
        <v>414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96197</v>
      </c>
      <c r="AB113" s="931"/>
      <c r="AC113" s="931"/>
      <c r="AD113" s="931"/>
      <c r="AE113" s="932"/>
      <c r="AF113" s="933">
        <v>94336</v>
      </c>
      <c r="AG113" s="931"/>
      <c r="AH113" s="931"/>
      <c r="AI113" s="931"/>
      <c r="AJ113" s="932"/>
      <c r="AK113" s="933">
        <v>122139</v>
      </c>
      <c r="AL113" s="931"/>
      <c r="AM113" s="931"/>
      <c r="AN113" s="931"/>
      <c r="AO113" s="932"/>
      <c r="AP113" s="934">
        <v>2.2999999999999998</v>
      </c>
      <c r="AQ113" s="935"/>
      <c r="AR113" s="935"/>
      <c r="AS113" s="935"/>
      <c r="AT113" s="936"/>
      <c r="AU113" s="896"/>
      <c r="AV113" s="897"/>
      <c r="AW113" s="897"/>
      <c r="AX113" s="897"/>
      <c r="AY113" s="898"/>
      <c r="AZ113" s="946" t="s">
        <v>415</v>
      </c>
      <c r="BA113" s="947"/>
      <c r="BB113" s="947"/>
      <c r="BC113" s="947"/>
      <c r="BD113" s="947"/>
      <c r="BE113" s="947"/>
      <c r="BF113" s="947"/>
      <c r="BG113" s="947"/>
      <c r="BH113" s="947"/>
      <c r="BI113" s="947"/>
      <c r="BJ113" s="947"/>
      <c r="BK113" s="947"/>
      <c r="BL113" s="947"/>
      <c r="BM113" s="947"/>
      <c r="BN113" s="947"/>
      <c r="BO113" s="947"/>
      <c r="BP113" s="948"/>
      <c r="BQ113" s="916">
        <v>1069270</v>
      </c>
      <c r="BR113" s="917"/>
      <c r="BS113" s="917"/>
      <c r="BT113" s="917"/>
      <c r="BU113" s="917"/>
      <c r="BV113" s="917">
        <v>796512</v>
      </c>
      <c r="BW113" s="917"/>
      <c r="BX113" s="917"/>
      <c r="BY113" s="917"/>
      <c r="BZ113" s="917"/>
      <c r="CA113" s="917">
        <v>575890</v>
      </c>
      <c r="CB113" s="917"/>
      <c r="CC113" s="917"/>
      <c r="CD113" s="917"/>
      <c r="CE113" s="917"/>
      <c r="CF113" s="911">
        <v>10.9</v>
      </c>
      <c r="CG113" s="912"/>
      <c r="CH113" s="912"/>
      <c r="CI113" s="912"/>
      <c r="CJ113" s="912"/>
      <c r="CK113" s="942"/>
      <c r="CL113" s="943"/>
      <c r="CM113" s="913" t="s">
        <v>416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111</v>
      </c>
      <c r="DH113" s="956"/>
      <c r="DI113" s="956"/>
      <c r="DJ113" s="956"/>
      <c r="DK113" s="957"/>
      <c r="DL113" s="958" t="s">
        <v>111</v>
      </c>
      <c r="DM113" s="956"/>
      <c r="DN113" s="956"/>
      <c r="DO113" s="956"/>
      <c r="DP113" s="957"/>
      <c r="DQ113" s="958" t="s">
        <v>111</v>
      </c>
      <c r="DR113" s="956"/>
      <c r="DS113" s="956"/>
      <c r="DT113" s="956"/>
      <c r="DU113" s="957"/>
      <c r="DV113" s="959" t="s">
        <v>111</v>
      </c>
      <c r="DW113" s="960"/>
      <c r="DX113" s="960"/>
      <c r="DY113" s="960"/>
      <c r="DZ113" s="961"/>
    </row>
    <row r="114" spans="1:130" s="197" customFormat="1" ht="26.25" customHeight="1">
      <c r="A114" s="951"/>
      <c r="B114" s="952"/>
      <c r="C114" s="947" t="s">
        <v>417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298854</v>
      </c>
      <c r="AB114" s="956"/>
      <c r="AC114" s="956"/>
      <c r="AD114" s="956"/>
      <c r="AE114" s="957"/>
      <c r="AF114" s="958">
        <v>308676</v>
      </c>
      <c r="AG114" s="956"/>
      <c r="AH114" s="956"/>
      <c r="AI114" s="956"/>
      <c r="AJ114" s="957"/>
      <c r="AK114" s="958">
        <v>283976</v>
      </c>
      <c r="AL114" s="956"/>
      <c r="AM114" s="956"/>
      <c r="AN114" s="956"/>
      <c r="AO114" s="957"/>
      <c r="AP114" s="959">
        <v>5.4</v>
      </c>
      <c r="AQ114" s="960"/>
      <c r="AR114" s="960"/>
      <c r="AS114" s="960"/>
      <c r="AT114" s="961"/>
      <c r="AU114" s="896"/>
      <c r="AV114" s="897"/>
      <c r="AW114" s="897"/>
      <c r="AX114" s="897"/>
      <c r="AY114" s="898"/>
      <c r="AZ114" s="946" t="s">
        <v>418</v>
      </c>
      <c r="BA114" s="947"/>
      <c r="BB114" s="947"/>
      <c r="BC114" s="947"/>
      <c r="BD114" s="947"/>
      <c r="BE114" s="947"/>
      <c r="BF114" s="947"/>
      <c r="BG114" s="947"/>
      <c r="BH114" s="947"/>
      <c r="BI114" s="947"/>
      <c r="BJ114" s="947"/>
      <c r="BK114" s="947"/>
      <c r="BL114" s="947"/>
      <c r="BM114" s="947"/>
      <c r="BN114" s="947"/>
      <c r="BO114" s="947"/>
      <c r="BP114" s="948"/>
      <c r="BQ114" s="916">
        <v>1847293</v>
      </c>
      <c r="BR114" s="917"/>
      <c r="BS114" s="917"/>
      <c r="BT114" s="917"/>
      <c r="BU114" s="917"/>
      <c r="BV114" s="917">
        <v>1575779</v>
      </c>
      <c r="BW114" s="917"/>
      <c r="BX114" s="917"/>
      <c r="BY114" s="917"/>
      <c r="BZ114" s="917"/>
      <c r="CA114" s="917">
        <v>1090415</v>
      </c>
      <c r="CB114" s="917"/>
      <c r="CC114" s="917"/>
      <c r="CD114" s="917"/>
      <c r="CE114" s="917"/>
      <c r="CF114" s="911">
        <v>20.6</v>
      </c>
      <c r="CG114" s="912"/>
      <c r="CH114" s="912"/>
      <c r="CI114" s="912"/>
      <c r="CJ114" s="912"/>
      <c r="CK114" s="942"/>
      <c r="CL114" s="943"/>
      <c r="CM114" s="913" t="s">
        <v>419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6"/>
      <c r="DI114" s="956"/>
      <c r="DJ114" s="956"/>
      <c r="DK114" s="957"/>
      <c r="DL114" s="958" t="s">
        <v>111</v>
      </c>
      <c r="DM114" s="956"/>
      <c r="DN114" s="956"/>
      <c r="DO114" s="956"/>
      <c r="DP114" s="957"/>
      <c r="DQ114" s="958" t="s">
        <v>111</v>
      </c>
      <c r="DR114" s="956"/>
      <c r="DS114" s="956"/>
      <c r="DT114" s="956"/>
      <c r="DU114" s="957"/>
      <c r="DV114" s="959" t="s">
        <v>111</v>
      </c>
      <c r="DW114" s="960"/>
      <c r="DX114" s="960"/>
      <c r="DY114" s="960"/>
      <c r="DZ114" s="961"/>
    </row>
    <row r="115" spans="1:130" s="197" customFormat="1" ht="26.25" customHeight="1">
      <c r="A115" s="951"/>
      <c r="B115" s="952"/>
      <c r="C115" s="947" t="s">
        <v>420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60283</v>
      </c>
      <c r="AB115" s="931"/>
      <c r="AC115" s="931"/>
      <c r="AD115" s="931"/>
      <c r="AE115" s="932"/>
      <c r="AF115" s="933">
        <v>57293</v>
      </c>
      <c r="AG115" s="931"/>
      <c r="AH115" s="931"/>
      <c r="AI115" s="931"/>
      <c r="AJ115" s="932"/>
      <c r="AK115" s="933">
        <v>473615</v>
      </c>
      <c r="AL115" s="931"/>
      <c r="AM115" s="931"/>
      <c r="AN115" s="931"/>
      <c r="AO115" s="932"/>
      <c r="AP115" s="934">
        <v>9</v>
      </c>
      <c r="AQ115" s="935"/>
      <c r="AR115" s="935"/>
      <c r="AS115" s="935"/>
      <c r="AT115" s="936"/>
      <c r="AU115" s="896"/>
      <c r="AV115" s="897"/>
      <c r="AW115" s="897"/>
      <c r="AX115" s="897"/>
      <c r="AY115" s="898"/>
      <c r="AZ115" s="946" t="s">
        <v>421</v>
      </c>
      <c r="BA115" s="947"/>
      <c r="BB115" s="947"/>
      <c r="BC115" s="947"/>
      <c r="BD115" s="947"/>
      <c r="BE115" s="947"/>
      <c r="BF115" s="947"/>
      <c r="BG115" s="947"/>
      <c r="BH115" s="947"/>
      <c r="BI115" s="947"/>
      <c r="BJ115" s="947"/>
      <c r="BK115" s="947"/>
      <c r="BL115" s="947"/>
      <c r="BM115" s="947"/>
      <c r="BN115" s="947"/>
      <c r="BO115" s="947"/>
      <c r="BP115" s="948"/>
      <c r="BQ115" s="916">
        <v>415458</v>
      </c>
      <c r="BR115" s="917"/>
      <c r="BS115" s="917"/>
      <c r="BT115" s="917"/>
      <c r="BU115" s="917"/>
      <c r="BV115" s="917">
        <v>91767</v>
      </c>
      <c r="BW115" s="917"/>
      <c r="BX115" s="917"/>
      <c r="BY115" s="917"/>
      <c r="BZ115" s="917"/>
      <c r="CA115" s="917">
        <v>68</v>
      </c>
      <c r="CB115" s="917"/>
      <c r="CC115" s="917"/>
      <c r="CD115" s="917"/>
      <c r="CE115" s="917"/>
      <c r="CF115" s="911">
        <v>0</v>
      </c>
      <c r="CG115" s="912"/>
      <c r="CH115" s="912"/>
      <c r="CI115" s="912"/>
      <c r="CJ115" s="912"/>
      <c r="CK115" s="942"/>
      <c r="CL115" s="943"/>
      <c r="CM115" s="946" t="s">
        <v>422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111</v>
      </c>
      <c r="DH115" s="956"/>
      <c r="DI115" s="956"/>
      <c r="DJ115" s="956"/>
      <c r="DK115" s="957"/>
      <c r="DL115" s="958" t="s">
        <v>111</v>
      </c>
      <c r="DM115" s="956"/>
      <c r="DN115" s="956"/>
      <c r="DO115" s="956"/>
      <c r="DP115" s="957"/>
      <c r="DQ115" s="958" t="s">
        <v>111</v>
      </c>
      <c r="DR115" s="956"/>
      <c r="DS115" s="956"/>
      <c r="DT115" s="956"/>
      <c r="DU115" s="957"/>
      <c r="DV115" s="959" t="s">
        <v>111</v>
      </c>
      <c r="DW115" s="960"/>
      <c r="DX115" s="960"/>
      <c r="DY115" s="960"/>
      <c r="DZ115" s="961"/>
    </row>
    <row r="116" spans="1:130" s="197" customFormat="1" ht="26.25" customHeight="1">
      <c r="A116" s="953"/>
      <c r="B116" s="954"/>
      <c r="C116" s="968" t="s">
        <v>423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111</v>
      </c>
      <c r="AB116" s="956"/>
      <c r="AC116" s="956"/>
      <c r="AD116" s="956"/>
      <c r="AE116" s="957"/>
      <c r="AF116" s="958" t="s">
        <v>111</v>
      </c>
      <c r="AG116" s="956"/>
      <c r="AH116" s="956"/>
      <c r="AI116" s="956"/>
      <c r="AJ116" s="957"/>
      <c r="AK116" s="958" t="s">
        <v>111</v>
      </c>
      <c r="AL116" s="956"/>
      <c r="AM116" s="956"/>
      <c r="AN116" s="956"/>
      <c r="AO116" s="957"/>
      <c r="AP116" s="959" t="s">
        <v>111</v>
      </c>
      <c r="AQ116" s="960"/>
      <c r="AR116" s="960"/>
      <c r="AS116" s="960"/>
      <c r="AT116" s="961"/>
      <c r="AU116" s="896"/>
      <c r="AV116" s="897"/>
      <c r="AW116" s="897"/>
      <c r="AX116" s="897"/>
      <c r="AY116" s="898"/>
      <c r="AZ116" s="946" t="s">
        <v>424</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6"/>
      <c r="DI116" s="956"/>
      <c r="DJ116" s="956"/>
      <c r="DK116" s="957"/>
      <c r="DL116" s="958" t="s">
        <v>111</v>
      </c>
      <c r="DM116" s="956"/>
      <c r="DN116" s="956"/>
      <c r="DO116" s="956"/>
      <c r="DP116" s="957"/>
      <c r="DQ116" s="958" t="s">
        <v>111</v>
      </c>
      <c r="DR116" s="956"/>
      <c r="DS116" s="956"/>
      <c r="DT116" s="956"/>
      <c r="DU116" s="957"/>
      <c r="DV116" s="959" t="s">
        <v>111</v>
      </c>
      <c r="DW116" s="960"/>
      <c r="DX116" s="960"/>
      <c r="DY116" s="960"/>
      <c r="DZ116" s="961"/>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426</v>
      </c>
      <c r="Z117" s="881"/>
      <c r="AA117" s="993">
        <v>1131415</v>
      </c>
      <c r="AB117" s="963"/>
      <c r="AC117" s="963"/>
      <c r="AD117" s="963"/>
      <c r="AE117" s="964"/>
      <c r="AF117" s="962">
        <v>1122524</v>
      </c>
      <c r="AG117" s="963"/>
      <c r="AH117" s="963"/>
      <c r="AI117" s="963"/>
      <c r="AJ117" s="964"/>
      <c r="AK117" s="962">
        <v>1554937</v>
      </c>
      <c r="AL117" s="963"/>
      <c r="AM117" s="963"/>
      <c r="AN117" s="963"/>
      <c r="AO117" s="964"/>
      <c r="AP117" s="965"/>
      <c r="AQ117" s="966"/>
      <c r="AR117" s="966"/>
      <c r="AS117" s="966"/>
      <c r="AT117" s="967"/>
      <c r="AU117" s="896"/>
      <c r="AV117" s="897"/>
      <c r="AW117" s="897"/>
      <c r="AX117" s="897"/>
      <c r="AY117" s="898"/>
      <c r="AZ117" s="992" t="s">
        <v>427</v>
      </c>
      <c r="BA117" s="968"/>
      <c r="BB117" s="968"/>
      <c r="BC117" s="968"/>
      <c r="BD117" s="968"/>
      <c r="BE117" s="968"/>
      <c r="BF117" s="968"/>
      <c r="BG117" s="968"/>
      <c r="BH117" s="968"/>
      <c r="BI117" s="968"/>
      <c r="BJ117" s="968"/>
      <c r="BK117" s="968"/>
      <c r="BL117" s="968"/>
      <c r="BM117" s="968"/>
      <c r="BN117" s="968"/>
      <c r="BO117" s="968"/>
      <c r="BP117" s="969"/>
      <c r="BQ117" s="982" t="s">
        <v>111</v>
      </c>
      <c r="BR117" s="983"/>
      <c r="BS117" s="983"/>
      <c r="BT117" s="983"/>
      <c r="BU117" s="983"/>
      <c r="BV117" s="983" t="s">
        <v>111</v>
      </c>
      <c r="BW117" s="983"/>
      <c r="BX117" s="983"/>
      <c r="BY117" s="983"/>
      <c r="BZ117" s="983"/>
      <c r="CA117" s="983" t="s">
        <v>111</v>
      </c>
      <c r="CB117" s="983"/>
      <c r="CC117" s="983"/>
      <c r="CD117" s="983"/>
      <c r="CE117" s="983"/>
      <c r="CF117" s="911" t="s">
        <v>111</v>
      </c>
      <c r="CG117" s="912"/>
      <c r="CH117" s="912"/>
      <c r="CI117" s="912"/>
      <c r="CJ117" s="912"/>
      <c r="CK117" s="942"/>
      <c r="CL117" s="943"/>
      <c r="CM117" s="913" t="s">
        <v>428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111</v>
      </c>
      <c r="DH117" s="956"/>
      <c r="DI117" s="956"/>
      <c r="DJ117" s="956"/>
      <c r="DK117" s="957"/>
      <c r="DL117" s="958" t="s">
        <v>111</v>
      </c>
      <c r="DM117" s="956"/>
      <c r="DN117" s="956"/>
      <c r="DO117" s="956"/>
      <c r="DP117" s="957"/>
      <c r="DQ117" s="958" t="s">
        <v>111</v>
      </c>
      <c r="DR117" s="956"/>
      <c r="DS117" s="956"/>
      <c r="DT117" s="956"/>
      <c r="DU117" s="957"/>
      <c r="DV117" s="959" t="s">
        <v>111</v>
      </c>
      <c r="DW117" s="960"/>
      <c r="DX117" s="960"/>
      <c r="DY117" s="960"/>
      <c r="DZ117" s="961"/>
    </row>
    <row r="118" spans="1:130" s="197" customFormat="1" ht="26.25" customHeight="1">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285</v>
      </c>
      <c r="AG118" s="880"/>
      <c r="AH118" s="880"/>
      <c r="AI118" s="880"/>
      <c r="AJ118" s="881"/>
      <c r="AK118" s="879" t="s">
        <v>284</v>
      </c>
      <c r="AL118" s="880"/>
      <c r="AM118" s="880"/>
      <c r="AN118" s="880"/>
      <c r="AO118" s="881"/>
      <c r="AP118" s="987" t="s">
        <v>401</v>
      </c>
      <c r="AQ118" s="988"/>
      <c r="AR118" s="988"/>
      <c r="AS118" s="988"/>
      <c r="AT118" s="989"/>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90" t="s">
        <v>429</v>
      </c>
      <c r="BP118" s="991"/>
      <c r="BQ118" s="982">
        <v>12411089</v>
      </c>
      <c r="BR118" s="983"/>
      <c r="BS118" s="983"/>
      <c r="BT118" s="983"/>
      <c r="BU118" s="983"/>
      <c r="BV118" s="983">
        <v>12472676</v>
      </c>
      <c r="BW118" s="983"/>
      <c r="BX118" s="983"/>
      <c r="BY118" s="983"/>
      <c r="BZ118" s="983"/>
      <c r="CA118" s="983">
        <v>12774289</v>
      </c>
      <c r="CB118" s="983"/>
      <c r="CC118" s="983"/>
      <c r="CD118" s="983"/>
      <c r="CE118" s="983"/>
      <c r="CF118" s="984"/>
      <c r="CG118" s="985"/>
      <c r="CH118" s="985"/>
      <c r="CI118" s="985"/>
      <c r="CJ118" s="986"/>
      <c r="CK118" s="942"/>
      <c r="CL118" s="943"/>
      <c r="CM118" s="913" t="s">
        <v>430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6"/>
      <c r="DI118" s="956"/>
      <c r="DJ118" s="956"/>
      <c r="DK118" s="957"/>
      <c r="DL118" s="958" t="s">
        <v>111</v>
      </c>
      <c r="DM118" s="956"/>
      <c r="DN118" s="956"/>
      <c r="DO118" s="956"/>
      <c r="DP118" s="957"/>
      <c r="DQ118" s="958" t="s">
        <v>111</v>
      </c>
      <c r="DR118" s="956"/>
      <c r="DS118" s="956"/>
      <c r="DT118" s="956"/>
      <c r="DU118" s="957"/>
      <c r="DV118" s="959" t="s">
        <v>111</v>
      </c>
      <c r="DW118" s="960"/>
      <c r="DX118" s="960"/>
      <c r="DY118" s="960"/>
      <c r="DZ118" s="961"/>
    </row>
    <row r="119" spans="1:130" s="197" customFormat="1" ht="26.25" customHeight="1">
      <c r="A119" s="971" t="s">
        <v>405</v>
      </c>
      <c r="B119" s="941"/>
      <c r="C119" s="920" t="s">
        <v>406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74" t="s">
        <v>431</v>
      </c>
      <c r="AV119" s="975"/>
      <c r="AW119" s="975"/>
      <c r="AX119" s="975"/>
      <c r="AY119" s="976"/>
      <c r="AZ119" s="937" t="s">
        <v>432</v>
      </c>
      <c r="BA119" s="884"/>
      <c r="BB119" s="884"/>
      <c r="BC119" s="884"/>
      <c r="BD119" s="884"/>
      <c r="BE119" s="884"/>
      <c r="BF119" s="884"/>
      <c r="BG119" s="884"/>
      <c r="BH119" s="884"/>
      <c r="BI119" s="884"/>
      <c r="BJ119" s="884"/>
      <c r="BK119" s="884"/>
      <c r="BL119" s="884"/>
      <c r="BM119" s="884"/>
      <c r="BN119" s="884"/>
      <c r="BO119" s="884"/>
      <c r="BP119" s="885"/>
      <c r="BQ119" s="923">
        <v>2231955</v>
      </c>
      <c r="BR119" s="924"/>
      <c r="BS119" s="924"/>
      <c r="BT119" s="924"/>
      <c r="BU119" s="924"/>
      <c r="BV119" s="924">
        <v>2701289</v>
      </c>
      <c r="BW119" s="924"/>
      <c r="BX119" s="924"/>
      <c r="BY119" s="924"/>
      <c r="BZ119" s="924"/>
      <c r="CA119" s="924">
        <v>2956257</v>
      </c>
      <c r="CB119" s="924"/>
      <c r="CC119" s="924"/>
      <c r="CD119" s="924"/>
      <c r="CE119" s="924"/>
      <c r="CF119" s="938">
        <v>55.9</v>
      </c>
      <c r="CG119" s="939"/>
      <c r="CH119" s="939"/>
      <c r="CI119" s="939"/>
      <c r="CJ119" s="939"/>
      <c r="CK119" s="944"/>
      <c r="CL119" s="945"/>
      <c r="CM119" s="1001" t="s">
        <v>433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223367</v>
      </c>
      <c r="DH119" s="995"/>
      <c r="DI119" s="995"/>
      <c r="DJ119" s="995"/>
      <c r="DK119" s="996"/>
      <c r="DL119" s="997">
        <v>181180</v>
      </c>
      <c r="DM119" s="995"/>
      <c r="DN119" s="995"/>
      <c r="DO119" s="995"/>
      <c r="DP119" s="996"/>
      <c r="DQ119" s="997">
        <v>144449</v>
      </c>
      <c r="DR119" s="995"/>
      <c r="DS119" s="995"/>
      <c r="DT119" s="995"/>
      <c r="DU119" s="996"/>
      <c r="DV119" s="998">
        <v>2.7</v>
      </c>
      <c r="DW119" s="999"/>
      <c r="DX119" s="999"/>
      <c r="DY119" s="999"/>
      <c r="DZ119" s="1000"/>
    </row>
    <row r="120" spans="1:130" s="197" customFormat="1" ht="26.25" customHeight="1">
      <c r="A120" s="972"/>
      <c r="B120" s="943"/>
      <c r="C120" s="913" t="s">
        <v>409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111</v>
      </c>
      <c r="AB120" s="956"/>
      <c r="AC120" s="956"/>
      <c r="AD120" s="956"/>
      <c r="AE120" s="957"/>
      <c r="AF120" s="958" t="s">
        <v>111</v>
      </c>
      <c r="AG120" s="956"/>
      <c r="AH120" s="956"/>
      <c r="AI120" s="956"/>
      <c r="AJ120" s="957"/>
      <c r="AK120" s="958" t="s">
        <v>111</v>
      </c>
      <c r="AL120" s="956"/>
      <c r="AM120" s="956"/>
      <c r="AN120" s="956"/>
      <c r="AO120" s="957"/>
      <c r="AP120" s="959" t="s">
        <v>111</v>
      </c>
      <c r="AQ120" s="960"/>
      <c r="AR120" s="960"/>
      <c r="AS120" s="960"/>
      <c r="AT120" s="961"/>
      <c r="AU120" s="977"/>
      <c r="AV120" s="978"/>
      <c r="AW120" s="978"/>
      <c r="AX120" s="978"/>
      <c r="AY120" s="979"/>
      <c r="AZ120" s="946" t="s">
        <v>434</v>
      </c>
      <c r="BA120" s="947"/>
      <c r="BB120" s="947"/>
      <c r="BC120" s="947"/>
      <c r="BD120" s="947"/>
      <c r="BE120" s="947"/>
      <c r="BF120" s="947"/>
      <c r="BG120" s="947"/>
      <c r="BH120" s="947"/>
      <c r="BI120" s="947"/>
      <c r="BJ120" s="947"/>
      <c r="BK120" s="947"/>
      <c r="BL120" s="947"/>
      <c r="BM120" s="947"/>
      <c r="BN120" s="947"/>
      <c r="BO120" s="947"/>
      <c r="BP120" s="948"/>
      <c r="BQ120" s="916">
        <v>3779</v>
      </c>
      <c r="BR120" s="917"/>
      <c r="BS120" s="917"/>
      <c r="BT120" s="917"/>
      <c r="BU120" s="917"/>
      <c r="BV120" s="917">
        <v>3201</v>
      </c>
      <c r="BW120" s="917"/>
      <c r="BX120" s="917"/>
      <c r="BY120" s="917"/>
      <c r="BZ120" s="917"/>
      <c r="CA120" s="917">
        <v>2122</v>
      </c>
      <c r="CB120" s="917"/>
      <c r="CC120" s="917"/>
      <c r="CD120" s="917"/>
      <c r="CE120" s="917"/>
      <c r="CF120" s="911">
        <v>0</v>
      </c>
      <c r="CG120" s="912"/>
      <c r="CH120" s="912"/>
      <c r="CI120" s="912"/>
      <c r="CJ120" s="912"/>
      <c r="CK120" s="1010" t="s">
        <v>435</v>
      </c>
      <c r="CL120" s="1011"/>
      <c r="CM120" s="1011"/>
      <c r="CN120" s="1011"/>
      <c r="CO120" s="1012"/>
      <c r="CP120" s="1018" t="s">
        <v>383</v>
      </c>
      <c r="CQ120" s="1019"/>
      <c r="CR120" s="1019"/>
      <c r="CS120" s="1019"/>
      <c r="CT120" s="1019"/>
      <c r="CU120" s="1019"/>
      <c r="CV120" s="1019"/>
      <c r="CW120" s="1019"/>
      <c r="CX120" s="1019"/>
      <c r="CY120" s="1019"/>
      <c r="CZ120" s="1019"/>
      <c r="DA120" s="1019"/>
      <c r="DB120" s="1019"/>
      <c r="DC120" s="1019"/>
      <c r="DD120" s="1019"/>
      <c r="DE120" s="1019"/>
      <c r="DF120" s="1020"/>
      <c r="DG120" s="923">
        <v>1942981</v>
      </c>
      <c r="DH120" s="924"/>
      <c r="DI120" s="924"/>
      <c r="DJ120" s="924"/>
      <c r="DK120" s="924"/>
      <c r="DL120" s="924">
        <v>2539234</v>
      </c>
      <c r="DM120" s="924"/>
      <c r="DN120" s="924"/>
      <c r="DO120" s="924"/>
      <c r="DP120" s="924"/>
      <c r="DQ120" s="924">
        <v>2552545</v>
      </c>
      <c r="DR120" s="924"/>
      <c r="DS120" s="924"/>
      <c r="DT120" s="924"/>
      <c r="DU120" s="924"/>
      <c r="DV120" s="925">
        <v>48.3</v>
      </c>
      <c r="DW120" s="925"/>
      <c r="DX120" s="925"/>
      <c r="DY120" s="925"/>
      <c r="DZ120" s="926"/>
    </row>
    <row r="121" spans="1:130" s="197" customFormat="1" ht="26.25" customHeight="1">
      <c r="A121" s="972"/>
      <c r="B121" s="943"/>
      <c r="C121" s="1007" t="s">
        <v>436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111</v>
      </c>
      <c r="AB121" s="956"/>
      <c r="AC121" s="956"/>
      <c r="AD121" s="956"/>
      <c r="AE121" s="957"/>
      <c r="AF121" s="958" t="s">
        <v>111</v>
      </c>
      <c r="AG121" s="956"/>
      <c r="AH121" s="956"/>
      <c r="AI121" s="956"/>
      <c r="AJ121" s="957"/>
      <c r="AK121" s="958">
        <v>428547</v>
      </c>
      <c r="AL121" s="956"/>
      <c r="AM121" s="956"/>
      <c r="AN121" s="956"/>
      <c r="AO121" s="957"/>
      <c r="AP121" s="959">
        <v>8.1</v>
      </c>
      <c r="AQ121" s="960"/>
      <c r="AR121" s="960"/>
      <c r="AS121" s="960"/>
      <c r="AT121" s="961"/>
      <c r="AU121" s="977"/>
      <c r="AV121" s="978"/>
      <c r="AW121" s="978"/>
      <c r="AX121" s="978"/>
      <c r="AY121" s="979"/>
      <c r="AZ121" s="992" t="s">
        <v>437</v>
      </c>
      <c r="BA121" s="968"/>
      <c r="BB121" s="968"/>
      <c r="BC121" s="968"/>
      <c r="BD121" s="968"/>
      <c r="BE121" s="968"/>
      <c r="BF121" s="968"/>
      <c r="BG121" s="968"/>
      <c r="BH121" s="968"/>
      <c r="BI121" s="968"/>
      <c r="BJ121" s="968"/>
      <c r="BK121" s="968"/>
      <c r="BL121" s="968"/>
      <c r="BM121" s="968"/>
      <c r="BN121" s="968"/>
      <c r="BO121" s="968"/>
      <c r="BP121" s="969"/>
      <c r="BQ121" s="982">
        <v>6921346</v>
      </c>
      <c r="BR121" s="983"/>
      <c r="BS121" s="983"/>
      <c r="BT121" s="983"/>
      <c r="BU121" s="983"/>
      <c r="BV121" s="983">
        <v>7447217</v>
      </c>
      <c r="BW121" s="983"/>
      <c r="BX121" s="983"/>
      <c r="BY121" s="983"/>
      <c r="BZ121" s="983"/>
      <c r="CA121" s="983">
        <v>7986097</v>
      </c>
      <c r="CB121" s="983"/>
      <c r="CC121" s="983"/>
      <c r="CD121" s="983"/>
      <c r="CE121" s="983"/>
      <c r="CF121" s="1021">
        <v>151</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916">
        <v>304850</v>
      </c>
      <c r="DH121" s="917"/>
      <c r="DI121" s="917"/>
      <c r="DJ121" s="917"/>
      <c r="DK121" s="917"/>
      <c r="DL121" s="917">
        <v>246922</v>
      </c>
      <c r="DM121" s="917"/>
      <c r="DN121" s="917"/>
      <c r="DO121" s="917"/>
      <c r="DP121" s="917"/>
      <c r="DQ121" s="917">
        <v>242523</v>
      </c>
      <c r="DR121" s="917"/>
      <c r="DS121" s="917"/>
      <c r="DT121" s="917"/>
      <c r="DU121" s="917"/>
      <c r="DV121" s="918">
        <v>4.5999999999999996</v>
      </c>
      <c r="DW121" s="918"/>
      <c r="DX121" s="918"/>
      <c r="DY121" s="918"/>
      <c r="DZ121" s="919"/>
    </row>
    <row r="122" spans="1:130" s="197" customFormat="1" ht="26.25" customHeight="1">
      <c r="A122" s="972"/>
      <c r="B122" s="943"/>
      <c r="C122" s="913" t="s">
        <v>419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6"/>
      <c r="AC122" s="956"/>
      <c r="AD122" s="956"/>
      <c r="AE122" s="957"/>
      <c r="AF122" s="958" t="s">
        <v>111</v>
      </c>
      <c r="AG122" s="956"/>
      <c r="AH122" s="956"/>
      <c r="AI122" s="956"/>
      <c r="AJ122" s="957"/>
      <c r="AK122" s="958" t="s">
        <v>111</v>
      </c>
      <c r="AL122" s="956"/>
      <c r="AM122" s="956"/>
      <c r="AN122" s="956"/>
      <c r="AO122" s="957"/>
      <c r="AP122" s="959" t="s">
        <v>111</v>
      </c>
      <c r="AQ122" s="960"/>
      <c r="AR122" s="960"/>
      <c r="AS122" s="960"/>
      <c r="AT122" s="961"/>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90" t="s">
        <v>438</v>
      </c>
      <c r="BP122" s="991"/>
      <c r="BQ122" s="1031">
        <v>9157080</v>
      </c>
      <c r="BR122" s="1032"/>
      <c r="BS122" s="1032"/>
      <c r="BT122" s="1032"/>
      <c r="BU122" s="1032"/>
      <c r="BV122" s="1032">
        <v>10151707</v>
      </c>
      <c r="BW122" s="1032"/>
      <c r="BX122" s="1032"/>
      <c r="BY122" s="1032"/>
      <c r="BZ122" s="1032"/>
      <c r="CA122" s="1032">
        <v>10944476</v>
      </c>
      <c r="CB122" s="1032"/>
      <c r="CC122" s="1032"/>
      <c r="CD122" s="1032"/>
      <c r="CE122" s="1032"/>
      <c r="CF122" s="984"/>
      <c r="CG122" s="985"/>
      <c r="CH122" s="985"/>
      <c r="CI122" s="985"/>
      <c r="CJ122" s="986"/>
      <c r="CK122" s="1013"/>
      <c r="CL122" s="1014"/>
      <c r="CM122" s="1014"/>
      <c r="CN122" s="1014"/>
      <c r="CO122" s="1015"/>
      <c r="CP122" s="1004" t="s">
        <v>385</v>
      </c>
      <c r="CQ122" s="1005"/>
      <c r="CR122" s="1005"/>
      <c r="CS122" s="1005"/>
      <c r="CT122" s="1005"/>
      <c r="CU122" s="1005"/>
      <c r="CV122" s="1005"/>
      <c r="CW122" s="1005"/>
      <c r="CX122" s="1005"/>
      <c r="CY122" s="1005"/>
      <c r="CZ122" s="1005"/>
      <c r="DA122" s="1005"/>
      <c r="DB122" s="1005"/>
      <c r="DC122" s="1005"/>
      <c r="DD122" s="1005"/>
      <c r="DE122" s="1005"/>
      <c r="DF122" s="1006"/>
      <c r="DG122" s="916">
        <v>89079</v>
      </c>
      <c r="DH122" s="917"/>
      <c r="DI122" s="917"/>
      <c r="DJ122" s="917"/>
      <c r="DK122" s="917"/>
      <c r="DL122" s="917">
        <v>85325</v>
      </c>
      <c r="DM122" s="917"/>
      <c r="DN122" s="917"/>
      <c r="DO122" s="917"/>
      <c r="DP122" s="917"/>
      <c r="DQ122" s="917">
        <v>81503</v>
      </c>
      <c r="DR122" s="917"/>
      <c r="DS122" s="917"/>
      <c r="DT122" s="917"/>
      <c r="DU122" s="917"/>
      <c r="DV122" s="918">
        <v>1.5</v>
      </c>
      <c r="DW122" s="918"/>
      <c r="DX122" s="918"/>
      <c r="DY122" s="918"/>
      <c r="DZ122" s="919"/>
    </row>
    <row r="123" spans="1:130" s="197" customFormat="1" ht="26.25" customHeight="1" thickBot="1">
      <c r="A123" s="972"/>
      <c r="B123" s="943"/>
      <c r="C123" s="913" t="s">
        <v>425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6"/>
      <c r="AC123" s="956"/>
      <c r="AD123" s="956"/>
      <c r="AE123" s="957"/>
      <c r="AF123" s="958" t="s">
        <v>111</v>
      </c>
      <c r="AG123" s="956"/>
      <c r="AH123" s="956"/>
      <c r="AI123" s="956"/>
      <c r="AJ123" s="957"/>
      <c r="AK123" s="958" t="s">
        <v>111</v>
      </c>
      <c r="AL123" s="956"/>
      <c r="AM123" s="956"/>
      <c r="AN123" s="956"/>
      <c r="AO123" s="957"/>
      <c r="AP123" s="959" t="s">
        <v>111</v>
      </c>
      <c r="AQ123" s="960"/>
      <c r="AR123" s="960"/>
      <c r="AS123" s="960"/>
      <c r="AT123" s="961"/>
      <c r="AU123" s="1028" t="s">
        <v>439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61.5</v>
      </c>
      <c r="BR123" s="1024"/>
      <c r="BS123" s="1024"/>
      <c r="BT123" s="1024"/>
      <c r="BU123" s="1024"/>
      <c r="BV123" s="1024">
        <v>44.3</v>
      </c>
      <c r="BW123" s="1024"/>
      <c r="BX123" s="1024"/>
      <c r="BY123" s="1024"/>
      <c r="BZ123" s="1024"/>
      <c r="CA123" s="1024">
        <v>34.5</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428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6"/>
      <c r="AC124" s="956"/>
      <c r="AD124" s="956"/>
      <c r="AE124" s="957"/>
      <c r="AF124" s="958" t="s">
        <v>111</v>
      </c>
      <c r="AG124" s="956"/>
      <c r="AH124" s="956"/>
      <c r="AI124" s="956"/>
      <c r="AJ124" s="957"/>
      <c r="AK124" s="958" t="s">
        <v>111</v>
      </c>
      <c r="AL124" s="956"/>
      <c r="AM124" s="956"/>
      <c r="AN124" s="956"/>
      <c r="AO124" s="957"/>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440</v>
      </c>
      <c r="CQ124" s="1005"/>
      <c r="CR124" s="1005"/>
      <c r="CS124" s="1005"/>
      <c r="CT124" s="1005"/>
      <c r="CU124" s="1005"/>
      <c r="CV124" s="1005"/>
      <c r="CW124" s="1005"/>
      <c r="CX124" s="1005"/>
      <c r="CY124" s="1005"/>
      <c r="CZ124" s="1005"/>
      <c r="DA124" s="1005"/>
      <c r="DB124" s="1005"/>
      <c r="DC124" s="1005"/>
      <c r="DD124" s="1005"/>
      <c r="DE124" s="1005"/>
      <c r="DF124" s="1006"/>
      <c r="DG124" s="994" t="s">
        <v>111</v>
      </c>
      <c r="DH124" s="995"/>
      <c r="DI124" s="995"/>
      <c r="DJ124" s="995"/>
      <c r="DK124" s="996"/>
      <c r="DL124" s="997" t="s">
        <v>111</v>
      </c>
      <c r="DM124" s="995"/>
      <c r="DN124" s="995"/>
      <c r="DO124" s="995"/>
      <c r="DP124" s="996"/>
      <c r="DQ124" s="997" t="s">
        <v>111</v>
      </c>
      <c r="DR124" s="995"/>
      <c r="DS124" s="995"/>
      <c r="DT124" s="995"/>
      <c r="DU124" s="996"/>
      <c r="DV124" s="998" t="s">
        <v>111</v>
      </c>
      <c r="DW124" s="999"/>
      <c r="DX124" s="999"/>
      <c r="DY124" s="999"/>
      <c r="DZ124" s="1000"/>
    </row>
    <row r="125" spans="1:130" s="197" customFormat="1" ht="26.25" customHeight="1" thickBot="1">
      <c r="A125" s="972"/>
      <c r="B125" s="943"/>
      <c r="C125" s="913" t="s">
        <v>430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111</v>
      </c>
      <c r="AB125" s="956"/>
      <c r="AC125" s="956"/>
      <c r="AD125" s="956"/>
      <c r="AE125" s="957"/>
      <c r="AF125" s="958" t="s">
        <v>111</v>
      </c>
      <c r="AG125" s="956"/>
      <c r="AH125" s="956"/>
      <c r="AI125" s="956"/>
      <c r="AJ125" s="957"/>
      <c r="AK125" s="958" t="s">
        <v>111</v>
      </c>
      <c r="AL125" s="956"/>
      <c r="AM125" s="956"/>
      <c r="AN125" s="956"/>
      <c r="AO125" s="957"/>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441</v>
      </c>
      <c r="CL125" s="1011"/>
      <c r="CM125" s="1011"/>
      <c r="CN125" s="1011"/>
      <c r="CO125" s="1012"/>
      <c r="CP125" s="937" t="s">
        <v>442</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c r="A126" s="972"/>
      <c r="B126" s="943"/>
      <c r="C126" s="913" t="s">
        <v>433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59518</v>
      </c>
      <c r="AB126" s="956"/>
      <c r="AC126" s="956"/>
      <c r="AD126" s="956"/>
      <c r="AE126" s="957"/>
      <c r="AF126" s="958">
        <v>56734</v>
      </c>
      <c r="AG126" s="956"/>
      <c r="AH126" s="956"/>
      <c r="AI126" s="956"/>
      <c r="AJ126" s="957"/>
      <c r="AK126" s="958">
        <v>44707</v>
      </c>
      <c r="AL126" s="956"/>
      <c r="AM126" s="956"/>
      <c r="AN126" s="956"/>
      <c r="AO126" s="957"/>
      <c r="AP126" s="959">
        <v>0.8</v>
      </c>
      <c r="AQ126" s="960"/>
      <c r="AR126" s="960"/>
      <c r="AS126" s="960"/>
      <c r="AT126" s="961"/>
      <c r="AU126" s="233"/>
      <c r="AV126" s="233"/>
      <c r="AW126" s="233"/>
      <c r="AX126" s="1033" t="s">
        <v>443</v>
      </c>
      <c r="AY126" s="1034"/>
      <c r="AZ126" s="1034"/>
      <c r="BA126" s="1034"/>
      <c r="BB126" s="1034"/>
      <c r="BC126" s="1034"/>
      <c r="BD126" s="1034"/>
      <c r="BE126" s="1035"/>
      <c r="BF126" s="1049" t="s">
        <v>444</v>
      </c>
      <c r="BG126" s="1034"/>
      <c r="BH126" s="1034"/>
      <c r="BI126" s="1034"/>
      <c r="BJ126" s="1034"/>
      <c r="BK126" s="1034"/>
      <c r="BL126" s="1035"/>
      <c r="BM126" s="1049" t="s">
        <v>445</v>
      </c>
      <c r="BN126" s="1034"/>
      <c r="BO126" s="1034"/>
      <c r="BP126" s="1034"/>
      <c r="BQ126" s="1034"/>
      <c r="BR126" s="1034"/>
      <c r="BS126" s="1035"/>
      <c r="BT126" s="1049" t="s">
        <v>446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447</v>
      </c>
      <c r="CQ126" s="947"/>
      <c r="CR126" s="947"/>
      <c r="CS126" s="947"/>
      <c r="CT126" s="947"/>
      <c r="CU126" s="947"/>
      <c r="CV126" s="947"/>
      <c r="CW126" s="947"/>
      <c r="CX126" s="947"/>
      <c r="CY126" s="947"/>
      <c r="CZ126" s="947"/>
      <c r="DA126" s="947"/>
      <c r="DB126" s="947"/>
      <c r="DC126" s="947"/>
      <c r="DD126" s="947"/>
      <c r="DE126" s="947"/>
      <c r="DF126" s="948"/>
      <c r="DG126" s="916">
        <v>415282</v>
      </c>
      <c r="DH126" s="917"/>
      <c r="DI126" s="917"/>
      <c r="DJ126" s="917"/>
      <c r="DK126" s="917"/>
      <c r="DL126" s="917">
        <v>91696</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c r="A127" s="973"/>
      <c r="B127" s="945"/>
      <c r="C127" s="1001" t="s">
        <v>448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765</v>
      </c>
      <c r="AB127" s="956"/>
      <c r="AC127" s="956"/>
      <c r="AD127" s="956"/>
      <c r="AE127" s="957"/>
      <c r="AF127" s="958">
        <v>559</v>
      </c>
      <c r="AG127" s="956"/>
      <c r="AH127" s="956"/>
      <c r="AI127" s="956"/>
      <c r="AJ127" s="957"/>
      <c r="AK127" s="958">
        <v>361</v>
      </c>
      <c r="AL127" s="956"/>
      <c r="AM127" s="956"/>
      <c r="AN127" s="956"/>
      <c r="AO127" s="957"/>
      <c r="AP127" s="959">
        <v>0</v>
      </c>
      <c r="AQ127" s="960"/>
      <c r="AR127" s="960"/>
      <c r="AS127" s="960"/>
      <c r="AT127" s="961"/>
      <c r="AU127" s="233"/>
      <c r="AV127" s="233"/>
      <c r="AW127" s="233"/>
      <c r="AX127" s="883" t="s">
        <v>449</v>
      </c>
      <c r="AY127" s="884"/>
      <c r="AZ127" s="884"/>
      <c r="BA127" s="884"/>
      <c r="BB127" s="884"/>
      <c r="BC127" s="884"/>
      <c r="BD127" s="884"/>
      <c r="BE127" s="885"/>
      <c r="BF127" s="1038" t="s">
        <v>111</v>
      </c>
      <c r="BG127" s="1039"/>
      <c r="BH127" s="1039"/>
      <c r="BI127" s="1039"/>
      <c r="BJ127" s="1039"/>
      <c r="BK127" s="1039"/>
      <c r="BL127" s="1048"/>
      <c r="BM127" s="1038">
        <v>14.47</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450</v>
      </c>
      <c r="CQ127" s="1042"/>
      <c r="CR127" s="1042"/>
      <c r="CS127" s="1042"/>
      <c r="CT127" s="1042"/>
      <c r="CU127" s="1042"/>
      <c r="CV127" s="1042"/>
      <c r="CW127" s="1042"/>
      <c r="CX127" s="1042"/>
      <c r="CY127" s="1042"/>
      <c r="CZ127" s="1042"/>
      <c r="DA127" s="1042"/>
      <c r="DB127" s="1042"/>
      <c r="DC127" s="1042"/>
      <c r="DD127" s="1042"/>
      <c r="DE127" s="1042"/>
      <c r="DF127" s="1043"/>
      <c r="DG127" s="1044">
        <v>176</v>
      </c>
      <c r="DH127" s="1045"/>
      <c r="DI127" s="1045"/>
      <c r="DJ127" s="1045"/>
      <c r="DK127" s="1045"/>
      <c r="DL127" s="1045">
        <v>71</v>
      </c>
      <c r="DM127" s="1045"/>
      <c r="DN127" s="1045"/>
      <c r="DO127" s="1045"/>
      <c r="DP127" s="1045"/>
      <c r="DQ127" s="1045">
        <v>68</v>
      </c>
      <c r="DR127" s="1045"/>
      <c r="DS127" s="1045"/>
      <c r="DT127" s="1045"/>
      <c r="DU127" s="1045"/>
      <c r="DV127" s="1046">
        <v>0</v>
      </c>
      <c r="DW127" s="1046"/>
      <c r="DX127" s="1046"/>
      <c r="DY127" s="1046"/>
      <c r="DZ127" s="1047"/>
    </row>
    <row r="128" spans="1:130" s="197" customFormat="1" ht="26.25" customHeight="1">
      <c r="A128" s="1068" t="s">
        <v>451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452</v>
      </c>
      <c r="X128" s="1070"/>
      <c r="Y128" s="1070"/>
      <c r="Z128" s="1071"/>
      <c r="AA128" s="1086">
        <v>18645</v>
      </c>
      <c r="AB128" s="1087"/>
      <c r="AC128" s="1087"/>
      <c r="AD128" s="1087"/>
      <c r="AE128" s="1088"/>
      <c r="AF128" s="1089">
        <v>16575</v>
      </c>
      <c r="AG128" s="1087"/>
      <c r="AH128" s="1087"/>
      <c r="AI128" s="1087"/>
      <c r="AJ128" s="1088"/>
      <c r="AK128" s="1089">
        <v>24195</v>
      </c>
      <c r="AL128" s="1087"/>
      <c r="AM128" s="1087"/>
      <c r="AN128" s="1087"/>
      <c r="AO128" s="1088"/>
      <c r="AP128" s="1090"/>
      <c r="AQ128" s="1091"/>
      <c r="AR128" s="1091"/>
      <c r="AS128" s="1091"/>
      <c r="AT128" s="1092"/>
      <c r="AU128" s="235"/>
      <c r="AV128" s="235"/>
      <c r="AW128" s="235"/>
      <c r="AX128" s="1051" t="s">
        <v>453</v>
      </c>
      <c r="AY128" s="947"/>
      <c r="AZ128" s="947"/>
      <c r="BA128" s="947"/>
      <c r="BB128" s="947"/>
      <c r="BC128" s="947"/>
      <c r="BD128" s="947"/>
      <c r="BE128" s="948"/>
      <c r="BF128" s="1063" t="s">
        <v>111</v>
      </c>
      <c r="BG128" s="1064"/>
      <c r="BH128" s="1064"/>
      <c r="BI128" s="1064"/>
      <c r="BJ128" s="1064"/>
      <c r="BK128" s="1064"/>
      <c r="BL128" s="1065"/>
      <c r="BM128" s="1063">
        <v>19.47</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454</v>
      </c>
      <c r="X129" s="1058"/>
      <c r="Y129" s="1058"/>
      <c r="Z129" s="1059"/>
      <c r="AA129" s="955">
        <v>5878259</v>
      </c>
      <c r="AB129" s="956"/>
      <c r="AC129" s="956"/>
      <c r="AD129" s="956"/>
      <c r="AE129" s="957"/>
      <c r="AF129" s="958">
        <v>5850762</v>
      </c>
      <c r="AG129" s="956"/>
      <c r="AH129" s="956"/>
      <c r="AI129" s="956"/>
      <c r="AJ129" s="957"/>
      <c r="AK129" s="958">
        <v>5935064</v>
      </c>
      <c r="AL129" s="956"/>
      <c r="AM129" s="956"/>
      <c r="AN129" s="956"/>
      <c r="AO129" s="957"/>
      <c r="AP129" s="1060"/>
      <c r="AQ129" s="1061"/>
      <c r="AR129" s="1061"/>
      <c r="AS129" s="1061"/>
      <c r="AT129" s="1062"/>
      <c r="AU129" s="235"/>
      <c r="AV129" s="235"/>
      <c r="AW129" s="235"/>
      <c r="AX129" s="1051" t="s">
        <v>455</v>
      </c>
      <c r="AY129" s="947"/>
      <c r="AZ129" s="947"/>
      <c r="BA129" s="947"/>
      <c r="BB129" s="947"/>
      <c r="BC129" s="947"/>
      <c r="BD129" s="947"/>
      <c r="BE129" s="948"/>
      <c r="BF129" s="1052">
        <v>11.9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457</v>
      </c>
      <c r="X130" s="1058"/>
      <c r="Y130" s="1058"/>
      <c r="Z130" s="1059"/>
      <c r="AA130" s="955">
        <v>592674</v>
      </c>
      <c r="AB130" s="956"/>
      <c r="AC130" s="956"/>
      <c r="AD130" s="956"/>
      <c r="AE130" s="957"/>
      <c r="AF130" s="958">
        <v>618964</v>
      </c>
      <c r="AG130" s="956"/>
      <c r="AH130" s="956"/>
      <c r="AI130" s="956"/>
      <c r="AJ130" s="957"/>
      <c r="AK130" s="958">
        <v>644885</v>
      </c>
      <c r="AL130" s="956"/>
      <c r="AM130" s="956"/>
      <c r="AN130" s="956"/>
      <c r="AO130" s="957"/>
      <c r="AP130" s="1060"/>
      <c r="AQ130" s="1061"/>
      <c r="AR130" s="1061"/>
      <c r="AS130" s="1061"/>
      <c r="AT130" s="1062"/>
      <c r="AU130" s="235"/>
      <c r="AV130" s="235"/>
      <c r="AW130" s="235"/>
      <c r="AX130" s="1110" t="s">
        <v>458</v>
      </c>
      <c r="AY130" s="1042"/>
      <c r="AZ130" s="1042"/>
      <c r="BA130" s="1042"/>
      <c r="BB130" s="1042"/>
      <c r="BC130" s="1042"/>
      <c r="BD130" s="1042"/>
      <c r="BE130" s="1043"/>
      <c r="BF130" s="1072">
        <v>34.5</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459</v>
      </c>
      <c r="X131" s="1081"/>
      <c r="Y131" s="1081"/>
      <c r="Z131" s="1082"/>
      <c r="AA131" s="994">
        <v>5285585</v>
      </c>
      <c r="AB131" s="995"/>
      <c r="AC131" s="995"/>
      <c r="AD131" s="995"/>
      <c r="AE131" s="996"/>
      <c r="AF131" s="997">
        <v>5231798</v>
      </c>
      <c r="AG131" s="995"/>
      <c r="AH131" s="995"/>
      <c r="AI131" s="995"/>
      <c r="AJ131" s="996"/>
      <c r="AK131" s="997">
        <v>5290179</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461</v>
      </c>
      <c r="W132" s="1098"/>
      <c r="X132" s="1098"/>
      <c r="Y132" s="1098"/>
      <c r="Z132" s="1099"/>
      <c r="AA132" s="1100">
        <v>9.8398947329999995</v>
      </c>
      <c r="AB132" s="1101"/>
      <c r="AC132" s="1101"/>
      <c r="AD132" s="1101"/>
      <c r="AE132" s="1102"/>
      <c r="AF132" s="1103">
        <v>9.3081766540000004</v>
      </c>
      <c r="AG132" s="1101"/>
      <c r="AH132" s="1101"/>
      <c r="AI132" s="1101"/>
      <c r="AJ132" s="1102"/>
      <c r="AK132" s="1103">
        <v>16.7453124</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462</v>
      </c>
      <c r="W133" s="1105"/>
      <c r="X133" s="1105"/>
      <c r="Y133" s="1105"/>
      <c r="Z133" s="1106"/>
      <c r="AA133" s="1107">
        <v>10.6</v>
      </c>
      <c r="AB133" s="1108"/>
      <c r="AC133" s="1108"/>
      <c r="AD133" s="1108"/>
      <c r="AE133" s="1109"/>
      <c r="AF133" s="1107">
        <v>9.9</v>
      </c>
      <c r="AG133" s="1108"/>
      <c r="AH133" s="1108"/>
      <c r="AI133" s="1108"/>
      <c r="AJ133" s="1109"/>
      <c r="AK133" s="1107">
        <v>11.9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4" zoomScale="85" zoomScaleNormal="85" zoomScaleSheetLayoutView="85" workbookViewId="0">
      <selection activeCell="CQ34" sqref="CQ34:DE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85" zoomScaleNormal="85" zoomScaleSheetLayoutView="55" workbookViewId="0">
      <selection activeCell="CQ34" sqref="CQ34:DE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85" zoomScaleSheetLayoutView="85" workbookViewId="0">
      <selection activeCell="CQ34" sqref="CQ34:DE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4" t="s">
        <v>465</v>
      </c>
      <c r="L7" s="254"/>
      <c r="M7" s="255" t="s">
        <v>466</v>
      </c>
      <c r="N7" s="256"/>
    </row>
    <row r="8" spans="1:16">
      <c r="A8" s="248"/>
      <c r="B8" s="244"/>
      <c r="C8" s="244"/>
      <c r="D8" s="244"/>
      <c r="E8" s="244"/>
      <c r="F8" s="244"/>
      <c r="G8" s="257"/>
      <c r="H8" s="258"/>
      <c r="I8" s="258"/>
      <c r="J8" s="259"/>
      <c r="K8" s="1115"/>
      <c r="L8" s="260" t="s">
        <v>467</v>
      </c>
      <c r="M8" s="261" t="s">
        <v>468</v>
      </c>
      <c r="N8" s="262" t="s">
        <v>469</v>
      </c>
    </row>
    <row r="9" spans="1:16">
      <c r="A9" s="248"/>
      <c r="B9" s="244"/>
      <c r="C9" s="244"/>
      <c r="D9" s="244"/>
      <c r="E9" s="244"/>
      <c r="F9" s="244"/>
      <c r="G9" s="1116" t="s">
        <v>470</v>
      </c>
      <c r="H9" s="1117"/>
      <c r="I9" s="1117"/>
      <c r="J9" s="1118"/>
      <c r="K9" s="263">
        <v>1180602</v>
      </c>
      <c r="L9" s="264">
        <v>37373</v>
      </c>
      <c r="M9" s="265">
        <v>59173</v>
      </c>
      <c r="N9" s="266">
        <v>-36.799999999999997</v>
      </c>
    </row>
    <row r="10" spans="1:16">
      <c r="A10" s="248"/>
      <c r="B10" s="244"/>
      <c r="C10" s="244"/>
      <c r="D10" s="244"/>
      <c r="E10" s="244"/>
      <c r="F10" s="244"/>
      <c r="G10" s="1116" t="s">
        <v>471</v>
      </c>
      <c r="H10" s="1117"/>
      <c r="I10" s="1117"/>
      <c r="J10" s="1118"/>
      <c r="K10" s="267">
        <v>109778</v>
      </c>
      <c r="L10" s="268">
        <v>3475</v>
      </c>
      <c r="M10" s="269">
        <v>7215</v>
      </c>
      <c r="N10" s="270">
        <v>-51.8</v>
      </c>
    </row>
    <row r="11" spans="1:16" ht="13.5" customHeight="1">
      <c r="A11" s="248"/>
      <c r="B11" s="244"/>
      <c r="C11" s="244"/>
      <c r="D11" s="244"/>
      <c r="E11" s="244"/>
      <c r="F11" s="244"/>
      <c r="G11" s="1116" t="s">
        <v>472</v>
      </c>
      <c r="H11" s="1117"/>
      <c r="I11" s="1117"/>
      <c r="J11" s="1118"/>
      <c r="K11" s="267">
        <v>454885</v>
      </c>
      <c r="L11" s="268">
        <v>14400</v>
      </c>
      <c r="M11" s="269">
        <v>10616</v>
      </c>
      <c r="N11" s="270">
        <v>35.6</v>
      </c>
    </row>
    <row r="12" spans="1:16" ht="13.5" customHeight="1">
      <c r="A12" s="248"/>
      <c r="B12" s="244"/>
      <c r="C12" s="244"/>
      <c r="D12" s="244"/>
      <c r="E12" s="244"/>
      <c r="F12" s="244"/>
      <c r="G12" s="1116" t="s">
        <v>473</v>
      </c>
      <c r="H12" s="1117"/>
      <c r="I12" s="1117"/>
      <c r="J12" s="1118"/>
      <c r="K12" s="267" t="s">
        <v>474</v>
      </c>
      <c r="L12" s="268" t="s">
        <v>474</v>
      </c>
      <c r="M12" s="269">
        <v>706</v>
      </c>
      <c r="N12" s="270" t="s">
        <v>474</v>
      </c>
    </row>
    <row r="13" spans="1:16" ht="13.5" customHeight="1">
      <c r="A13" s="248"/>
      <c r="B13" s="244"/>
      <c r="C13" s="244"/>
      <c r="D13" s="244"/>
      <c r="E13" s="244"/>
      <c r="F13" s="244"/>
      <c r="G13" s="1116" t="s">
        <v>475</v>
      </c>
      <c r="H13" s="1117"/>
      <c r="I13" s="1117"/>
      <c r="J13" s="1118"/>
      <c r="K13" s="267" t="s">
        <v>474</v>
      </c>
      <c r="L13" s="268" t="s">
        <v>474</v>
      </c>
      <c r="M13" s="269" t="s">
        <v>474</v>
      </c>
      <c r="N13" s="270" t="s">
        <v>474</v>
      </c>
    </row>
    <row r="14" spans="1:16" ht="13.5" customHeight="1">
      <c r="A14" s="248"/>
      <c r="B14" s="244"/>
      <c r="C14" s="244"/>
      <c r="D14" s="244"/>
      <c r="E14" s="244"/>
      <c r="F14" s="244"/>
      <c r="G14" s="1116" t="s">
        <v>476</v>
      </c>
      <c r="H14" s="1117"/>
      <c r="I14" s="1117"/>
      <c r="J14" s="1118"/>
      <c r="K14" s="267">
        <v>177838</v>
      </c>
      <c r="L14" s="268">
        <v>5630</v>
      </c>
      <c r="M14" s="269">
        <v>3081</v>
      </c>
      <c r="N14" s="270">
        <v>82.7</v>
      </c>
    </row>
    <row r="15" spans="1:16" ht="13.5" customHeight="1">
      <c r="A15" s="248"/>
      <c r="B15" s="244"/>
      <c r="C15" s="244"/>
      <c r="D15" s="244"/>
      <c r="E15" s="244"/>
      <c r="F15" s="244"/>
      <c r="G15" s="1116" t="s">
        <v>477</v>
      </c>
      <c r="H15" s="1117"/>
      <c r="I15" s="1117"/>
      <c r="J15" s="1118"/>
      <c r="K15" s="267">
        <v>24598</v>
      </c>
      <c r="L15" s="268">
        <v>779</v>
      </c>
      <c r="M15" s="269">
        <v>1676</v>
      </c>
      <c r="N15" s="270">
        <v>-53.5</v>
      </c>
    </row>
    <row r="16" spans="1:16">
      <c r="A16" s="248"/>
      <c r="B16" s="244"/>
      <c r="C16" s="244"/>
      <c r="D16" s="244"/>
      <c r="E16" s="244"/>
      <c r="F16" s="244"/>
      <c r="G16" s="1119" t="s">
        <v>478</v>
      </c>
      <c r="H16" s="1120"/>
      <c r="I16" s="1120"/>
      <c r="J16" s="1121"/>
      <c r="K16" s="268">
        <v>-164699</v>
      </c>
      <c r="L16" s="268">
        <v>-5214</v>
      </c>
      <c r="M16" s="269">
        <v>-6602</v>
      </c>
      <c r="N16" s="270">
        <v>-21</v>
      </c>
    </row>
    <row r="17" spans="1:16">
      <c r="A17" s="248"/>
      <c r="B17" s="244"/>
      <c r="C17" s="244"/>
      <c r="D17" s="244"/>
      <c r="E17" s="244"/>
      <c r="F17" s="244"/>
      <c r="G17" s="1119" t="s">
        <v>169</v>
      </c>
      <c r="H17" s="1120"/>
      <c r="I17" s="1120"/>
      <c r="J17" s="1121"/>
      <c r="K17" s="268">
        <v>1783002</v>
      </c>
      <c r="L17" s="268">
        <v>56442</v>
      </c>
      <c r="M17" s="269">
        <v>75864</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1" t="s">
        <v>483</v>
      </c>
      <c r="H21" s="1112"/>
      <c r="I21" s="1112"/>
      <c r="J21" s="1113"/>
      <c r="K21" s="280">
        <v>4.6500000000000004</v>
      </c>
      <c r="L21" s="281">
        <v>7.34</v>
      </c>
      <c r="M21" s="282">
        <v>-2.69</v>
      </c>
      <c r="N21" s="249"/>
      <c r="O21" s="283"/>
      <c r="P21" s="279"/>
    </row>
    <row r="22" spans="1:16" s="284" customFormat="1">
      <c r="A22" s="279"/>
      <c r="B22" s="249"/>
      <c r="C22" s="249"/>
      <c r="D22" s="249"/>
      <c r="E22" s="249"/>
      <c r="F22" s="249"/>
      <c r="G22" s="1111" t="s">
        <v>484</v>
      </c>
      <c r="H22" s="1112"/>
      <c r="I22" s="1112"/>
      <c r="J22" s="1113"/>
      <c r="K22" s="285">
        <v>98</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4" t="s">
        <v>465</v>
      </c>
      <c r="L30" s="254"/>
      <c r="M30" s="255" t="s">
        <v>466</v>
      </c>
      <c r="N30" s="256"/>
    </row>
    <row r="31" spans="1:16">
      <c r="A31" s="248"/>
      <c r="B31" s="244"/>
      <c r="C31" s="244"/>
      <c r="D31" s="244"/>
      <c r="E31" s="244"/>
      <c r="F31" s="244"/>
      <c r="G31" s="257"/>
      <c r="H31" s="258"/>
      <c r="I31" s="258"/>
      <c r="J31" s="259"/>
      <c r="K31" s="1115"/>
      <c r="L31" s="260" t="s">
        <v>467</v>
      </c>
      <c r="M31" s="261" t="s">
        <v>468</v>
      </c>
      <c r="N31" s="262" t="s">
        <v>469</v>
      </c>
    </row>
    <row r="32" spans="1:16" ht="27" customHeight="1">
      <c r="A32" s="248"/>
      <c r="B32" s="244"/>
      <c r="C32" s="244"/>
      <c r="D32" s="244"/>
      <c r="E32" s="244"/>
      <c r="F32" s="244"/>
      <c r="G32" s="1127" t="s">
        <v>488</v>
      </c>
      <c r="H32" s="1128"/>
      <c r="I32" s="1128"/>
      <c r="J32" s="1129"/>
      <c r="K32" s="294">
        <v>675207</v>
      </c>
      <c r="L32" s="294">
        <v>21374</v>
      </c>
      <c r="M32" s="295">
        <v>35137</v>
      </c>
      <c r="N32" s="296">
        <v>-39.200000000000003</v>
      </c>
    </row>
    <row r="33" spans="1:16" ht="13.5" customHeight="1">
      <c r="A33" s="248"/>
      <c r="B33" s="244"/>
      <c r="C33" s="244"/>
      <c r="D33" s="244"/>
      <c r="E33" s="244"/>
      <c r="F33" s="244"/>
      <c r="G33" s="1127" t="s">
        <v>489</v>
      </c>
      <c r="H33" s="1128"/>
      <c r="I33" s="1128"/>
      <c r="J33" s="1129"/>
      <c r="K33" s="294" t="s">
        <v>474</v>
      </c>
      <c r="L33" s="294" t="s">
        <v>474</v>
      </c>
      <c r="M33" s="295" t="s">
        <v>474</v>
      </c>
      <c r="N33" s="296" t="s">
        <v>474</v>
      </c>
    </row>
    <row r="34" spans="1:16" ht="27" customHeight="1">
      <c r="A34" s="248"/>
      <c r="B34" s="244"/>
      <c r="C34" s="244"/>
      <c r="D34" s="244"/>
      <c r="E34" s="244"/>
      <c r="F34" s="244"/>
      <c r="G34" s="1127" t="s">
        <v>490</v>
      </c>
      <c r="H34" s="1128"/>
      <c r="I34" s="1128"/>
      <c r="J34" s="1129"/>
      <c r="K34" s="294" t="s">
        <v>474</v>
      </c>
      <c r="L34" s="294" t="s">
        <v>474</v>
      </c>
      <c r="M34" s="295">
        <v>6</v>
      </c>
      <c r="N34" s="296" t="s">
        <v>474</v>
      </c>
    </row>
    <row r="35" spans="1:16" ht="27" customHeight="1">
      <c r="A35" s="248"/>
      <c r="B35" s="244"/>
      <c r="C35" s="244"/>
      <c r="D35" s="244"/>
      <c r="E35" s="244"/>
      <c r="F35" s="244"/>
      <c r="G35" s="1127" t="s">
        <v>491</v>
      </c>
      <c r="H35" s="1128"/>
      <c r="I35" s="1128"/>
      <c r="J35" s="1129"/>
      <c r="K35" s="294">
        <v>122139</v>
      </c>
      <c r="L35" s="294">
        <v>3866</v>
      </c>
      <c r="M35" s="295">
        <v>15256</v>
      </c>
      <c r="N35" s="296">
        <v>-74.7</v>
      </c>
    </row>
    <row r="36" spans="1:16" ht="27" customHeight="1">
      <c r="A36" s="248"/>
      <c r="B36" s="244"/>
      <c r="C36" s="244"/>
      <c r="D36" s="244"/>
      <c r="E36" s="244"/>
      <c r="F36" s="244"/>
      <c r="G36" s="1127" t="s">
        <v>492</v>
      </c>
      <c r="H36" s="1128"/>
      <c r="I36" s="1128"/>
      <c r="J36" s="1129"/>
      <c r="K36" s="294">
        <v>283976</v>
      </c>
      <c r="L36" s="294">
        <v>8989</v>
      </c>
      <c r="M36" s="295">
        <v>3492</v>
      </c>
      <c r="N36" s="296">
        <v>157.4</v>
      </c>
    </row>
    <row r="37" spans="1:16" ht="13.5" customHeight="1">
      <c r="A37" s="248"/>
      <c r="B37" s="244"/>
      <c r="C37" s="244"/>
      <c r="D37" s="244"/>
      <c r="E37" s="244"/>
      <c r="F37" s="244"/>
      <c r="G37" s="1127" t="s">
        <v>493</v>
      </c>
      <c r="H37" s="1128"/>
      <c r="I37" s="1128"/>
      <c r="J37" s="1129"/>
      <c r="K37" s="294">
        <v>473615</v>
      </c>
      <c r="L37" s="294">
        <v>14993</v>
      </c>
      <c r="M37" s="295">
        <v>1810</v>
      </c>
      <c r="N37" s="296">
        <v>728.3</v>
      </c>
    </row>
    <row r="38" spans="1:16" ht="27" customHeight="1">
      <c r="A38" s="248"/>
      <c r="B38" s="244"/>
      <c r="C38" s="244"/>
      <c r="D38" s="244"/>
      <c r="E38" s="244"/>
      <c r="F38" s="244"/>
      <c r="G38" s="1130" t="s">
        <v>494</v>
      </c>
      <c r="H38" s="1131"/>
      <c r="I38" s="1131"/>
      <c r="J38" s="1132"/>
      <c r="K38" s="297" t="s">
        <v>474</v>
      </c>
      <c r="L38" s="297" t="s">
        <v>474</v>
      </c>
      <c r="M38" s="298">
        <v>3</v>
      </c>
      <c r="N38" s="299" t="s">
        <v>474</v>
      </c>
      <c r="O38" s="293"/>
    </row>
    <row r="39" spans="1:16">
      <c r="A39" s="248"/>
      <c r="B39" s="244"/>
      <c r="C39" s="244"/>
      <c r="D39" s="244"/>
      <c r="E39" s="244"/>
      <c r="F39" s="244"/>
      <c r="G39" s="1130" t="s">
        <v>495</v>
      </c>
      <c r="H39" s="1131"/>
      <c r="I39" s="1131"/>
      <c r="J39" s="1132"/>
      <c r="K39" s="300">
        <v>-24195</v>
      </c>
      <c r="L39" s="300">
        <v>-766</v>
      </c>
      <c r="M39" s="301">
        <v>-3198</v>
      </c>
      <c r="N39" s="302">
        <v>-76</v>
      </c>
      <c r="O39" s="293"/>
    </row>
    <row r="40" spans="1:16" ht="27" customHeight="1">
      <c r="A40" s="248"/>
      <c r="B40" s="244"/>
      <c r="C40" s="244"/>
      <c r="D40" s="244"/>
      <c r="E40" s="244"/>
      <c r="F40" s="244"/>
      <c r="G40" s="1127" t="s">
        <v>496</v>
      </c>
      <c r="H40" s="1128"/>
      <c r="I40" s="1128"/>
      <c r="J40" s="1129"/>
      <c r="K40" s="300">
        <v>-644885</v>
      </c>
      <c r="L40" s="300">
        <v>-20414</v>
      </c>
      <c r="M40" s="301">
        <v>-35133</v>
      </c>
      <c r="N40" s="302">
        <v>-41.9</v>
      </c>
      <c r="O40" s="293"/>
    </row>
    <row r="41" spans="1:16">
      <c r="A41" s="248"/>
      <c r="B41" s="244"/>
      <c r="C41" s="244"/>
      <c r="D41" s="244"/>
      <c r="E41" s="244"/>
      <c r="F41" s="244"/>
      <c r="G41" s="1133" t="s">
        <v>279</v>
      </c>
      <c r="H41" s="1134"/>
      <c r="I41" s="1134"/>
      <c r="J41" s="1135"/>
      <c r="K41" s="294">
        <v>885857</v>
      </c>
      <c r="L41" s="300">
        <v>28042</v>
      </c>
      <c r="M41" s="301">
        <v>17373</v>
      </c>
      <c r="N41" s="302">
        <v>61.4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2" t="s">
        <v>465</v>
      </c>
      <c r="J49" s="1124" t="s">
        <v>500</v>
      </c>
      <c r="K49" s="1125"/>
      <c r="L49" s="1125"/>
      <c r="M49" s="1125"/>
      <c r="N49" s="1126"/>
    </row>
    <row r="50" spans="1:14">
      <c r="A50" s="248"/>
      <c r="B50" s="244"/>
      <c r="C50" s="244"/>
      <c r="D50" s="244"/>
      <c r="E50" s="244"/>
      <c r="F50" s="244"/>
      <c r="G50" s="312"/>
      <c r="H50" s="313"/>
      <c r="I50" s="1123"/>
      <c r="J50" s="314" t="s">
        <v>501</v>
      </c>
      <c r="K50" s="315" t="s">
        <v>502</v>
      </c>
      <c r="L50" s="316" t="s">
        <v>503</v>
      </c>
      <c r="M50" s="317" t="s">
        <v>504</v>
      </c>
      <c r="N50" s="318" t="s">
        <v>505</v>
      </c>
    </row>
    <row r="51" spans="1:14">
      <c r="A51" s="248"/>
      <c r="B51" s="244"/>
      <c r="C51" s="244"/>
      <c r="D51" s="244"/>
      <c r="E51" s="244"/>
      <c r="F51" s="244"/>
      <c r="G51" s="310" t="s">
        <v>506</v>
      </c>
      <c r="H51" s="311"/>
      <c r="I51" s="319">
        <v>519488</v>
      </c>
      <c r="J51" s="320">
        <v>16902</v>
      </c>
      <c r="K51" s="321">
        <v>57.4</v>
      </c>
      <c r="L51" s="322">
        <v>55958</v>
      </c>
      <c r="M51" s="323">
        <v>7</v>
      </c>
      <c r="N51" s="324">
        <v>50.4</v>
      </c>
    </row>
    <row r="52" spans="1:14">
      <c r="A52" s="248"/>
      <c r="B52" s="244"/>
      <c r="C52" s="244"/>
      <c r="D52" s="244"/>
      <c r="E52" s="244"/>
      <c r="F52" s="244"/>
      <c r="G52" s="325"/>
      <c r="H52" s="326" t="s">
        <v>507</v>
      </c>
      <c r="I52" s="327">
        <v>421773</v>
      </c>
      <c r="J52" s="328">
        <v>13723</v>
      </c>
      <c r="K52" s="329">
        <v>38.9</v>
      </c>
      <c r="L52" s="330">
        <v>35126</v>
      </c>
      <c r="M52" s="331">
        <v>4</v>
      </c>
      <c r="N52" s="332">
        <v>34.9</v>
      </c>
    </row>
    <row r="53" spans="1:14">
      <c r="A53" s="248"/>
      <c r="B53" s="244"/>
      <c r="C53" s="244"/>
      <c r="D53" s="244"/>
      <c r="E53" s="244"/>
      <c r="F53" s="244"/>
      <c r="G53" s="310" t="s">
        <v>508</v>
      </c>
      <c r="H53" s="311"/>
      <c r="I53" s="319">
        <v>511408</v>
      </c>
      <c r="J53" s="320">
        <v>16689</v>
      </c>
      <c r="K53" s="321">
        <v>-1.3</v>
      </c>
      <c r="L53" s="322">
        <v>59338</v>
      </c>
      <c r="M53" s="323">
        <v>6</v>
      </c>
      <c r="N53" s="324">
        <v>-7.3</v>
      </c>
    </row>
    <row r="54" spans="1:14">
      <c r="A54" s="248"/>
      <c r="B54" s="244"/>
      <c r="C54" s="244"/>
      <c r="D54" s="244"/>
      <c r="E54" s="244"/>
      <c r="F54" s="244"/>
      <c r="G54" s="325"/>
      <c r="H54" s="326" t="s">
        <v>507</v>
      </c>
      <c r="I54" s="327">
        <v>490183</v>
      </c>
      <c r="J54" s="328">
        <v>15997</v>
      </c>
      <c r="K54" s="329">
        <v>16.600000000000001</v>
      </c>
      <c r="L54" s="330">
        <v>34073</v>
      </c>
      <c r="M54" s="331">
        <v>-3</v>
      </c>
      <c r="N54" s="332">
        <v>19.600000000000001</v>
      </c>
    </row>
    <row r="55" spans="1:14">
      <c r="A55" s="248"/>
      <c r="B55" s="244"/>
      <c r="C55" s="244"/>
      <c r="D55" s="244"/>
      <c r="E55" s="244"/>
      <c r="F55" s="244"/>
      <c r="G55" s="310" t="s">
        <v>509</v>
      </c>
      <c r="H55" s="311"/>
      <c r="I55" s="319">
        <v>423536</v>
      </c>
      <c r="J55" s="320">
        <v>13798</v>
      </c>
      <c r="K55" s="321">
        <v>-17.3</v>
      </c>
      <c r="L55" s="322">
        <v>51262</v>
      </c>
      <c r="M55" s="323">
        <v>-13.6</v>
      </c>
      <c r="N55" s="324">
        <v>-3.7</v>
      </c>
    </row>
    <row r="56" spans="1:14">
      <c r="A56" s="248"/>
      <c r="B56" s="244"/>
      <c r="C56" s="244"/>
      <c r="D56" s="244"/>
      <c r="E56" s="244"/>
      <c r="F56" s="244"/>
      <c r="G56" s="325"/>
      <c r="H56" s="326" t="s">
        <v>507</v>
      </c>
      <c r="I56" s="327">
        <v>267809</v>
      </c>
      <c r="J56" s="328">
        <v>8725</v>
      </c>
      <c r="K56" s="329">
        <v>-45.5</v>
      </c>
      <c r="L56" s="330">
        <v>25630</v>
      </c>
      <c r="M56" s="331">
        <v>-24.8</v>
      </c>
      <c r="N56" s="332">
        <v>-20.7</v>
      </c>
    </row>
    <row r="57" spans="1:14">
      <c r="A57" s="248"/>
      <c r="B57" s="244"/>
      <c r="C57" s="244"/>
      <c r="D57" s="244"/>
      <c r="E57" s="244"/>
      <c r="F57" s="244"/>
      <c r="G57" s="310" t="s">
        <v>510</v>
      </c>
      <c r="H57" s="311"/>
      <c r="I57" s="319">
        <v>913649</v>
      </c>
      <c r="J57" s="320">
        <v>28822</v>
      </c>
      <c r="K57" s="321">
        <v>108.9</v>
      </c>
      <c r="L57" s="322">
        <v>48407</v>
      </c>
      <c r="M57" s="323">
        <v>-5.6</v>
      </c>
      <c r="N57" s="324">
        <v>114.5</v>
      </c>
    </row>
    <row r="58" spans="1:14">
      <c r="A58" s="248"/>
      <c r="B58" s="244"/>
      <c r="C58" s="244"/>
      <c r="D58" s="244"/>
      <c r="E58" s="244"/>
      <c r="F58" s="244"/>
      <c r="G58" s="325"/>
      <c r="H58" s="326" t="s">
        <v>507</v>
      </c>
      <c r="I58" s="327">
        <v>402008</v>
      </c>
      <c r="J58" s="328">
        <v>12682</v>
      </c>
      <c r="K58" s="329">
        <v>45.4</v>
      </c>
      <c r="L58" s="330">
        <v>23914</v>
      </c>
      <c r="M58" s="331">
        <v>-6.7</v>
      </c>
      <c r="N58" s="332">
        <v>52.1</v>
      </c>
    </row>
    <row r="59" spans="1:14">
      <c r="A59" s="248"/>
      <c r="B59" s="244"/>
      <c r="C59" s="244"/>
      <c r="D59" s="244"/>
      <c r="E59" s="244"/>
      <c r="F59" s="244"/>
      <c r="G59" s="310" t="s">
        <v>511</v>
      </c>
      <c r="H59" s="311"/>
      <c r="I59" s="319">
        <v>1856441</v>
      </c>
      <c r="J59" s="320">
        <v>58767</v>
      </c>
      <c r="K59" s="321">
        <v>103.9</v>
      </c>
      <c r="L59" s="322">
        <v>69477</v>
      </c>
      <c r="M59" s="323">
        <v>43.5</v>
      </c>
      <c r="N59" s="324">
        <v>60.4</v>
      </c>
    </row>
    <row r="60" spans="1:14">
      <c r="A60" s="248"/>
      <c r="B60" s="244"/>
      <c r="C60" s="244"/>
      <c r="D60" s="244"/>
      <c r="E60" s="244"/>
      <c r="F60" s="244"/>
      <c r="G60" s="325"/>
      <c r="H60" s="326" t="s">
        <v>507</v>
      </c>
      <c r="I60" s="333">
        <v>488918</v>
      </c>
      <c r="J60" s="328">
        <v>15477</v>
      </c>
      <c r="K60" s="329">
        <v>22</v>
      </c>
      <c r="L60" s="330">
        <v>31528</v>
      </c>
      <c r="M60" s="331">
        <v>31.8</v>
      </c>
      <c r="N60" s="332">
        <v>-9.8000000000000007</v>
      </c>
    </row>
    <row r="61" spans="1:14">
      <c r="A61" s="248"/>
      <c r="B61" s="244"/>
      <c r="C61" s="244"/>
      <c r="D61" s="244"/>
      <c r="E61" s="244"/>
      <c r="F61" s="244"/>
      <c r="G61" s="310" t="s">
        <v>512</v>
      </c>
      <c r="H61" s="334"/>
      <c r="I61" s="335">
        <v>844904</v>
      </c>
      <c r="J61" s="336">
        <v>26996</v>
      </c>
      <c r="K61" s="337">
        <v>50.3</v>
      </c>
      <c r="L61" s="338">
        <v>56888</v>
      </c>
      <c r="M61" s="339">
        <v>7.5</v>
      </c>
      <c r="N61" s="324">
        <v>42.8</v>
      </c>
    </row>
    <row r="62" spans="1:14">
      <c r="A62" s="248"/>
      <c r="B62" s="244"/>
      <c r="C62" s="244"/>
      <c r="D62" s="244"/>
      <c r="E62" s="244"/>
      <c r="F62" s="244"/>
      <c r="G62" s="325"/>
      <c r="H62" s="326" t="s">
        <v>507</v>
      </c>
      <c r="I62" s="327">
        <v>414138</v>
      </c>
      <c r="J62" s="328">
        <v>13321</v>
      </c>
      <c r="K62" s="329">
        <v>15.5</v>
      </c>
      <c r="L62" s="330">
        <v>30054</v>
      </c>
      <c r="M62" s="331">
        <v>0.3</v>
      </c>
      <c r="N62" s="332">
        <v>15.2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election activeCell="CQ34" sqref="CQ34:DE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10.95</v>
      </c>
      <c r="G47" s="12">
        <v>14.38</v>
      </c>
      <c r="H47" s="12">
        <v>18.61</v>
      </c>
      <c r="I47" s="12">
        <v>22.13</v>
      </c>
      <c r="J47" s="13">
        <v>18.12</v>
      </c>
    </row>
    <row r="48" spans="2:10" ht="57.75" customHeight="1">
      <c r="B48" s="14"/>
      <c r="C48" s="1138" t="s">
        <v>4</v>
      </c>
      <c r="D48" s="1138"/>
      <c r="E48" s="1139"/>
      <c r="F48" s="15">
        <v>6.28</v>
      </c>
      <c r="G48" s="16">
        <v>8.68</v>
      </c>
      <c r="H48" s="16">
        <v>9.0299999999999994</v>
      </c>
      <c r="I48" s="16">
        <v>10.62</v>
      </c>
      <c r="J48" s="17">
        <v>9.66</v>
      </c>
    </row>
    <row r="49" spans="2:10" ht="57.75" customHeight="1" thickBot="1">
      <c r="B49" s="18"/>
      <c r="C49" s="1140" t="s">
        <v>5</v>
      </c>
      <c r="D49" s="1140"/>
      <c r="E49" s="1141"/>
      <c r="F49" s="19">
        <v>0.83</v>
      </c>
      <c r="G49" s="20">
        <v>6.36</v>
      </c>
      <c r="H49" s="20">
        <v>4.63</v>
      </c>
      <c r="I49" s="20">
        <v>4.9800000000000004</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CQ34" sqref="CQ34:DE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520</v>
      </c>
      <c r="D34" s="1148"/>
      <c r="E34" s="1149"/>
      <c r="F34" s="32">
        <v>12.73</v>
      </c>
      <c r="G34" s="33">
        <v>11.71</v>
      </c>
      <c r="H34" s="33">
        <v>11.62</v>
      </c>
      <c r="I34" s="33">
        <v>12.3</v>
      </c>
      <c r="J34" s="34">
        <v>12.2</v>
      </c>
      <c r="K34" s="22"/>
      <c r="L34" s="22"/>
      <c r="M34" s="22"/>
      <c r="N34" s="22"/>
      <c r="O34" s="22"/>
      <c r="P34" s="22"/>
    </row>
    <row r="35" spans="1:16" ht="39" customHeight="1">
      <c r="A35" s="22"/>
      <c r="B35" s="35"/>
      <c r="C35" s="1142" t="s">
        <v>521</v>
      </c>
      <c r="D35" s="1143"/>
      <c r="E35" s="1144"/>
      <c r="F35" s="36">
        <v>6.25</v>
      </c>
      <c r="G35" s="37">
        <v>8.6199999999999992</v>
      </c>
      <c r="H35" s="37">
        <v>9</v>
      </c>
      <c r="I35" s="37">
        <v>10.36</v>
      </c>
      <c r="J35" s="38">
        <v>9.58</v>
      </c>
      <c r="K35" s="22"/>
      <c r="L35" s="22"/>
      <c r="M35" s="22"/>
      <c r="N35" s="22"/>
      <c r="O35" s="22"/>
      <c r="P35" s="22"/>
    </row>
    <row r="36" spans="1:16" ht="39" customHeight="1">
      <c r="A36" s="22"/>
      <c r="B36" s="35"/>
      <c r="C36" s="1142" t="s">
        <v>522</v>
      </c>
      <c r="D36" s="1143"/>
      <c r="E36" s="1144"/>
      <c r="F36" s="36">
        <v>3.93</v>
      </c>
      <c r="G36" s="37">
        <v>3.63</v>
      </c>
      <c r="H36" s="37">
        <v>4.54</v>
      </c>
      <c r="I36" s="37">
        <v>4.7300000000000004</v>
      </c>
      <c r="J36" s="38">
        <v>4.22</v>
      </c>
      <c r="K36" s="22"/>
      <c r="L36" s="22"/>
      <c r="M36" s="22"/>
      <c r="N36" s="22"/>
      <c r="O36" s="22"/>
      <c r="P36" s="22"/>
    </row>
    <row r="37" spans="1:16" ht="39" customHeight="1">
      <c r="A37" s="22"/>
      <c r="B37" s="35"/>
      <c r="C37" s="1142" t="s">
        <v>523</v>
      </c>
      <c r="D37" s="1143"/>
      <c r="E37" s="1144"/>
      <c r="F37" s="36">
        <v>0.03</v>
      </c>
      <c r="G37" s="37">
        <v>0.13</v>
      </c>
      <c r="H37" s="37">
        <v>0.16</v>
      </c>
      <c r="I37" s="37">
        <v>0.09</v>
      </c>
      <c r="J37" s="38">
        <v>1.18</v>
      </c>
      <c r="K37" s="22"/>
      <c r="L37" s="22"/>
      <c r="M37" s="22"/>
      <c r="N37" s="22"/>
      <c r="O37" s="22"/>
      <c r="P37" s="22"/>
    </row>
    <row r="38" spans="1:16" ht="39" customHeight="1">
      <c r="A38" s="22"/>
      <c r="B38" s="35"/>
      <c r="C38" s="1142" t="s">
        <v>524</v>
      </c>
      <c r="D38" s="1143"/>
      <c r="E38" s="1144"/>
      <c r="F38" s="36">
        <v>0.7</v>
      </c>
      <c r="G38" s="37">
        <v>0.36</v>
      </c>
      <c r="H38" s="37">
        <v>0.08</v>
      </c>
      <c r="I38" s="37">
        <v>0.66</v>
      </c>
      <c r="J38" s="38">
        <v>0.49</v>
      </c>
      <c r="K38" s="22"/>
      <c r="L38" s="22"/>
      <c r="M38" s="22"/>
      <c r="N38" s="22"/>
      <c r="O38" s="22"/>
      <c r="P38" s="22"/>
    </row>
    <row r="39" spans="1:16" ht="39" customHeight="1">
      <c r="A39" s="22"/>
      <c r="B39" s="35"/>
      <c r="C39" s="1142" t="s">
        <v>525</v>
      </c>
      <c r="D39" s="1143"/>
      <c r="E39" s="1144"/>
      <c r="F39" s="36">
        <v>0.03</v>
      </c>
      <c r="G39" s="37">
        <v>7.0000000000000007E-2</v>
      </c>
      <c r="H39" s="37">
        <v>0.02</v>
      </c>
      <c r="I39" s="37">
        <v>0.25</v>
      </c>
      <c r="J39" s="38">
        <v>0.08</v>
      </c>
      <c r="K39" s="22"/>
      <c r="L39" s="22"/>
      <c r="M39" s="22"/>
      <c r="N39" s="22"/>
      <c r="O39" s="22"/>
      <c r="P39" s="22"/>
    </row>
    <row r="40" spans="1:16" ht="39" customHeight="1">
      <c r="A40" s="22"/>
      <c r="B40" s="35"/>
      <c r="C40" s="1142" t="s">
        <v>526</v>
      </c>
      <c r="D40" s="1143"/>
      <c r="E40" s="1144"/>
      <c r="F40" s="36">
        <v>0.08</v>
      </c>
      <c r="G40" s="37">
        <v>7.0000000000000007E-2</v>
      </c>
      <c r="H40" s="37">
        <v>0</v>
      </c>
      <c r="I40" s="37">
        <v>0.01</v>
      </c>
      <c r="J40" s="38">
        <v>0.04</v>
      </c>
      <c r="K40" s="22"/>
      <c r="L40" s="22"/>
      <c r="M40" s="22"/>
      <c r="N40" s="22"/>
      <c r="O40" s="22"/>
      <c r="P40" s="22"/>
    </row>
    <row r="41" spans="1:16" ht="39" customHeight="1">
      <c r="A41" s="22"/>
      <c r="B41" s="35"/>
      <c r="C41" s="1142" t="s">
        <v>527</v>
      </c>
      <c r="D41" s="1143"/>
      <c r="E41" s="1144"/>
      <c r="F41" s="36">
        <v>0.02</v>
      </c>
      <c r="G41" s="37">
        <v>0.01</v>
      </c>
      <c r="H41" s="37">
        <v>0</v>
      </c>
      <c r="I41" s="37">
        <v>0</v>
      </c>
      <c r="J41" s="38">
        <v>0.01</v>
      </c>
      <c r="K41" s="22"/>
      <c r="L41" s="22"/>
      <c r="M41" s="22"/>
      <c r="N41" s="22"/>
      <c r="O41" s="22"/>
      <c r="P41" s="22"/>
    </row>
    <row r="42" spans="1:16" ht="39" customHeight="1">
      <c r="A42" s="22"/>
      <c r="B42" s="39"/>
      <c r="C42" s="1142" t="s">
        <v>528</v>
      </c>
      <c r="D42" s="1143"/>
      <c r="E42" s="1144"/>
      <c r="F42" s="36" t="s">
        <v>474</v>
      </c>
      <c r="G42" s="37" t="s">
        <v>474</v>
      </c>
      <c r="H42" s="37" t="s">
        <v>474</v>
      </c>
      <c r="I42" s="37" t="s">
        <v>474</v>
      </c>
      <c r="J42" s="38" t="s">
        <v>474</v>
      </c>
      <c r="K42" s="22"/>
      <c r="L42" s="22"/>
      <c r="M42" s="22"/>
      <c r="N42" s="22"/>
      <c r="O42" s="22"/>
      <c r="P42" s="22"/>
    </row>
    <row r="43" spans="1:16" ht="39" customHeight="1" thickBot="1">
      <c r="A43" s="22"/>
      <c r="B43" s="40"/>
      <c r="C43" s="1145" t="s">
        <v>529</v>
      </c>
      <c r="D43" s="1146"/>
      <c r="E43" s="1147"/>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70" zoomScaleNormal="70" zoomScaleSheetLayoutView="55" workbookViewId="0">
      <selection activeCell="CQ34" sqref="CQ34:DE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11</v>
      </c>
      <c r="C45" s="1159"/>
      <c r="D45" s="58"/>
      <c r="E45" s="1164" t="s">
        <v>12</v>
      </c>
      <c r="F45" s="1164"/>
      <c r="G45" s="1164"/>
      <c r="H45" s="1164"/>
      <c r="I45" s="1164"/>
      <c r="J45" s="1165"/>
      <c r="K45" s="59">
        <v>671</v>
      </c>
      <c r="L45" s="60">
        <v>672</v>
      </c>
      <c r="M45" s="60">
        <v>676</v>
      </c>
      <c r="N45" s="60">
        <v>662</v>
      </c>
      <c r="O45" s="61">
        <v>675</v>
      </c>
      <c r="P45" s="48"/>
      <c r="Q45" s="48"/>
      <c r="R45" s="48"/>
      <c r="S45" s="48"/>
      <c r="T45" s="48"/>
      <c r="U45" s="48"/>
    </row>
    <row r="46" spans="1:21" ht="30.75" customHeight="1">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c r="A47" s="48"/>
      <c r="B47" s="1160"/>
      <c r="C47" s="1161"/>
      <c r="D47" s="62"/>
      <c r="E47" s="1152" t="s">
        <v>14</v>
      </c>
      <c r="F47" s="1152"/>
      <c r="G47" s="1152"/>
      <c r="H47" s="1152"/>
      <c r="I47" s="1152"/>
      <c r="J47" s="1153"/>
      <c r="K47" s="63" t="s">
        <v>474</v>
      </c>
      <c r="L47" s="64" t="s">
        <v>474</v>
      </c>
      <c r="M47" s="64" t="s">
        <v>474</v>
      </c>
      <c r="N47" s="64" t="s">
        <v>474</v>
      </c>
      <c r="O47" s="65" t="s">
        <v>474</v>
      </c>
      <c r="P47" s="48"/>
      <c r="Q47" s="48"/>
      <c r="R47" s="48"/>
      <c r="S47" s="48"/>
      <c r="T47" s="48"/>
      <c r="U47" s="48"/>
    </row>
    <row r="48" spans="1:21" ht="30.75" customHeight="1">
      <c r="A48" s="48"/>
      <c r="B48" s="1160"/>
      <c r="C48" s="1161"/>
      <c r="D48" s="62"/>
      <c r="E48" s="1152" t="s">
        <v>15</v>
      </c>
      <c r="F48" s="1152"/>
      <c r="G48" s="1152"/>
      <c r="H48" s="1152"/>
      <c r="I48" s="1152"/>
      <c r="J48" s="1153"/>
      <c r="K48" s="63">
        <v>69</v>
      </c>
      <c r="L48" s="64">
        <v>105</v>
      </c>
      <c r="M48" s="64">
        <v>96</v>
      </c>
      <c r="N48" s="64">
        <v>94</v>
      </c>
      <c r="O48" s="65">
        <v>122</v>
      </c>
      <c r="P48" s="48"/>
      <c r="Q48" s="48"/>
      <c r="R48" s="48"/>
      <c r="S48" s="48"/>
      <c r="T48" s="48"/>
      <c r="U48" s="48"/>
    </row>
    <row r="49" spans="1:21" ht="30.75" customHeight="1">
      <c r="A49" s="48"/>
      <c r="B49" s="1160"/>
      <c r="C49" s="1161"/>
      <c r="D49" s="62"/>
      <c r="E49" s="1152" t="s">
        <v>16</v>
      </c>
      <c r="F49" s="1152"/>
      <c r="G49" s="1152"/>
      <c r="H49" s="1152"/>
      <c r="I49" s="1152"/>
      <c r="J49" s="1153"/>
      <c r="K49" s="63">
        <v>318</v>
      </c>
      <c r="L49" s="64">
        <v>303</v>
      </c>
      <c r="M49" s="64">
        <v>299</v>
      </c>
      <c r="N49" s="64">
        <v>309</v>
      </c>
      <c r="O49" s="65">
        <v>284</v>
      </c>
      <c r="P49" s="48"/>
      <c r="Q49" s="48"/>
      <c r="R49" s="48"/>
      <c r="S49" s="48"/>
      <c r="T49" s="48"/>
      <c r="U49" s="48"/>
    </row>
    <row r="50" spans="1:21" ht="30.75" customHeight="1">
      <c r="A50" s="48"/>
      <c r="B50" s="1160"/>
      <c r="C50" s="1161"/>
      <c r="D50" s="62"/>
      <c r="E50" s="1152" t="s">
        <v>17</v>
      </c>
      <c r="F50" s="1152"/>
      <c r="G50" s="1152"/>
      <c r="H50" s="1152"/>
      <c r="I50" s="1152"/>
      <c r="J50" s="1153"/>
      <c r="K50" s="63">
        <v>66</v>
      </c>
      <c r="L50" s="64">
        <v>66</v>
      </c>
      <c r="M50" s="64">
        <v>60</v>
      </c>
      <c r="N50" s="64">
        <v>57</v>
      </c>
      <c r="O50" s="65">
        <v>474</v>
      </c>
      <c r="P50" s="48"/>
      <c r="Q50" s="48"/>
      <c r="R50" s="48"/>
      <c r="S50" s="48"/>
      <c r="T50" s="48"/>
      <c r="U50" s="48"/>
    </row>
    <row r="51" spans="1:21" ht="30.75" customHeight="1">
      <c r="A51" s="48"/>
      <c r="B51" s="1162"/>
      <c r="C51" s="1163"/>
      <c r="D51" s="66"/>
      <c r="E51" s="1152" t="s">
        <v>18</v>
      </c>
      <c r="F51" s="1152"/>
      <c r="G51" s="1152"/>
      <c r="H51" s="1152"/>
      <c r="I51" s="1152"/>
      <c r="J51" s="1153"/>
      <c r="K51" s="63" t="s">
        <v>474</v>
      </c>
      <c r="L51" s="64" t="s">
        <v>474</v>
      </c>
      <c r="M51" s="64" t="s">
        <v>474</v>
      </c>
      <c r="N51" s="64" t="s">
        <v>474</v>
      </c>
      <c r="O51" s="65" t="s">
        <v>474</v>
      </c>
      <c r="P51" s="48"/>
      <c r="Q51" s="48"/>
      <c r="R51" s="48"/>
      <c r="S51" s="48"/>
      <c r="T51" s="48"/>
      <c r="U51" s="48"/>
    </row>
    <row r="52" spans="1:21" ht="30.75" customHeight="1">
      <c r="A52" s="48"/>
      <c r="B52" s="1150" t="s">
        <v>19</v>
      </c>
      <c r="C52" s="1151"/>
      <c r="D52" s="66"/>
      <c r="E52" s="1152" t="s">
        <v>20</v>
      </c>
      <c r="F52" s="1152"/>
      <c r="G52" s="1152"/>
      <c r="H52" s="1152"/>
      <c r="I52" s="1152"/>
      <c r="J52" s="1153"/>
      <c r="K52" s="63">
        <v>536</v>
      </c>
      <c r="L52" s="64">
        <v>573</v>
      </c>
      <c r="M52" s="64">
        <v>611</v>
      </c>
      <c r="N52" s="64">
        <v>636</v>
      </c>
      <c r="O52" s="65">
        <v>669</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588</v>
      </c>
      <c r="L53" s="69">
        <v>573</v>
      </c>
      <c r="M53" s="69">
        <v>520</v>
      </c>
      <c r="N53" s="69">
        <v>486</v>
      </c>
      <c r="O53" s="70">
        <v>886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2015-04-20T06:30:55Z</cp:lastPrinted>
  <dcterms:created xsi:type="dcterms:W3CDTF">2015-02-17T06:26:43Z</dcterms:created>
  <dcterms:modified xsi:type="dcterms:W3CDTF">2015-04-22T02:28:56Z</dcterms:modified>
</cp:coreProperties>
</file>