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P23" i="11" l="1"/>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BW35" i="9"/>
  <c r="BE35" i="9"/>
  <c r="CO34" i="9"/>
  <c r="CO35" i="9" s="1"/>
  <c r="BW34" i="9"/>
  <c r="BE34" i="9"/>
  <c r="C34" i="9"/>
  <c r="C35" i="9" s="1"/>
  <c r="U34" i="9" l="1"/>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<sst xmlns="http://schemas.openxmlformats.org/spreadsheetml/2006/main" count="954" uniqueCount="542">
  <si>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</si>
  <si>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</si>
  <si>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</si>
  <si>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</si>
  <si>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</si>
  <si>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</si>
  <si>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</si>
  <si>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</si>
  <si>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</si>
  <si>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</si>
  <si>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</si>
  <si>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</si>
  <si>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</si>
  <si>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</si>
  <si>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</si>
  <si>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</si>
  <si>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</si>
  <si>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</si>
  <si>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</si>
  <si>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</si>
  <si>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</si>
  <si>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</si>
  <si>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</si>
  <si>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</si>
  <si>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</si>
  <si>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</si>
  <si>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</si>
  <si>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</si>
  <si>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</si>
  <si>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</si>
  <si>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</si>
  <si>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</si>
  <si>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</si>
  <si>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</si>
  <si>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</si>
  <si>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</si>
  <si>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</si>
  <si>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</si>
  <si>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</si>
  <si>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</si>
  <si>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</si>
  <si>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</si>
  <si>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</si>
  <si>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</si>
  <si>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</si>
  <si>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</si>
  <si>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</si>
  <si>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</si>
  <si>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</si>
  <si>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</si>
  <si>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</si>
  <si>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</si>
  <si>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</si>
  <si>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</si>
  <si>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</si>
  <si>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</si>
  <si>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</si>
  <si>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</si>
  <si>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</si>
  <si>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</si>
  <si>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</si>
  <si>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</si>
  <si>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</si>
  <si>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</si>
  <si>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</si>
  <si>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</si>
  <si>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</si>
  <si>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</si>
  <si>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</si>
  <si>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</si>
  <si>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</si>
  <si>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</si>
  <si>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</si>
  <si>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</si>
  <si>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</si>
  <si>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</si>
  <si>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</si>
  <si>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</si>
  <si>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</si>
  <si>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</si>
  <si>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</si>
  <si>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</si>
  <si>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狭山市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</si>
  <si>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</si>
  <si>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</si>
  <si>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</si>
  <si>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</si>
  <si>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</si>
  <si>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</si>
  <si>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</si>
  <si>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</si>
  <si>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</si>
  <si>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</si>
  <si>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</si>
  <si>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</si>
  <si>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</si>
  <si>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</si>
  <si>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</si>
  <si>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</si>
  <si>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</si>
  <si>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</si>
  <si>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</si>
  <si>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</si>
  <si>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</si>
  <si>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</si>
  <si>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</si>
  <si>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</si>
  <si>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</si>
  <si>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</si>
  <si>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</si>
  <si>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</si>
  <si>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</si>
  <si>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</si>
  <si>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</si>
  <si>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</si>
  <si>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</si>
  <si>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</si>
  <si>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</si>
  <si>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</si>
  <si>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</si>
  <si>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</si>
  <si>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</si>
  <si>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</si>
  <si>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</si>
  <si>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</si>
  <si>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</si>
  <si>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</si>
  <si>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</si>
  <si>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</si>
  <si>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</si>
  <si>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</si>
  <si>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</si>
  <si>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</si>
  <si>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</si>
  <si>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</si>
  <si>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</si>
  <si>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</si>
  <si>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</si>
  <si>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</si>
  <si>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</si>
  <si>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</si>
  <si>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</si>
  <si>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</si>
  <si>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</si>
  <si>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</si>
  <si>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</si>
  <si>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</si>
  <si>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</si>
  <si>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</si>
  <si>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</si>
  <si>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</si>
  <si>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</si>
  <si>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</si>
  <si>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</si>
  <si>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</si>
  <si>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</si>
  <si>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</si>
  <si>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</si>
  <si>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</si>
  <si>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</si>
  <si>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</si>
  <si>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</si>
  <si>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</si>
  <si>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</si>
  <si>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</si>
  <si>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</si>
  <si>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</si>
  <si>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</si>
  <si>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</si>
  <si>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</si>
  <si>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</si>
  <si>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</si>
  <si>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</si>
  <si>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</si>
  <si>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</si>
  <si>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</si>
  <si>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</si>
  <si>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</si>
  <si>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</si>
  <si>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</si>
  <si>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</si>
  <si>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</si>
  <si>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</si>
  <si>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</si>
  <si>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</si>
  <si>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</si>
  <si>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</si>
  <si>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</si>
  <si>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</si>
  <si>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</si>
  <si>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</si>
  <si>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</si>
  <si>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</si>
  <si>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</si>
  <si>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埼玉県狭山市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</si>
  <si>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</si>
  <si>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</si>
  <si>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</si>
  <si>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</si>
  <si>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</si>
  <si>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</si>
  <si>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</si>
  <si>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</si>
  <si>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</si>
  <si>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</si>
  <si>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</si>
  <si>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</si>
  <si>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</si>
  <si>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</si>
  <si>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</si>
  <si>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</si>
  <si>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</si>
  <si>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</si>
  <si>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</si>
  <si>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</si>
  <si>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</si>
  <si>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</si>
  <si>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</si>
  <si>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</si>
  <si>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</si>
  <si>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</si>
  <si>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</si>
  <si>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</si>
  <si>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</si>
  <si>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</si>
  <si>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</si>
  <si>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</si>
  <si>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</si>
  <si>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</si>
  <si>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</si>
  <si>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</si>
  <si>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</si>
  <si>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</si>
  <si>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</si>
  <si>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</si>
  <si>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</si>
  <si>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</si>
  <si>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</si>
  <si>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</si>
  <si>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</si>
  <si>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</si>
  <si>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</si>
  <si>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</si>
  <si>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</si>
  <si>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</si>
  <si>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</si>
  <si>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</si>
  <si>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</si>
  <si>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</si>
  <si>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</si>
  <si>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</si>
  <si>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</si>
  <si>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</si>
  <si>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</si>
  <si>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</si>
  <si>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</si>
  <si>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</si>
  <si>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</si>
  <si>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</si>
  <si>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</si>
  <si>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</si>
  <si>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</si>
  <si>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</si>
  <si>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</si>
  <si>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</si>
  <si>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</si>
  <si>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</si>
  <si>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</si>
  <si>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</si>
  <si>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</si>
  <si>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</si>
  <si>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</si>
  <si>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</si>
  <si>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</si>
  <si>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</si>
  <si>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</si>
  <si>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</si>
  <si>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</si>
  <si>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</si>
  <si>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</si>
  <si>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</si>
  <si>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</si>
  <si>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</si>
  <si>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</si>
  <si>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</si>
  <si>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</si>
  <si>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</si>
  <si>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</si>
  <si>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</si>
  <si>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</si>
  <si>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</si>
  <si>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</si>
  <si>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</si>
  <si>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</si>
  <si>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</si>
  <si>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</si>
  <si>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</si>
  <si>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</si>
  <si>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</si>
  <si>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</si>
  <si>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</si>
  <si>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</si>
  <si>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</si>
  <si>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</si>
  <si>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</si>
  <si>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</si>
  <si>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</si>
  <si>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</si>
  <si>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</si>
  <si>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</si>
  <si>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</si>
  <si>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</si>
  <si>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</si>
  <si>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</si>
  <si>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</si>
  <si>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</si>
  <si>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</si>
  <si>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</si>
  <si>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</si>
  <si>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</si>
  <si>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</si>
  <si>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</si>
  <si>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</si>
  <si>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</si>
  <si>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</si>
  <si>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</si>
  <si>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</si>
  <si>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</si>
  <si>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</si>
  <si>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</si>
  <si>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</si>
  <si>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</si>
  <si>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</si>
  <si>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</si>
  <si>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</si>
  <si>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</si>
  <si>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</si>
  <si>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</si>
  <si>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</si>
  <si>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</si>
  <si>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</si>
  <si>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</si>
  <si>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</si>
  <si>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</si>
  <si>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埼玉県狭山市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</si>
  <si>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</si>
  <si>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</si>
  <si>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</si>
  <si>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</si>
  <si>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</si>
  <si>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</si>
  <si>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</si>
  <si>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</si>
  <si>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</si>
  <si>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</si>
  <si>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</si>
  <si>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</si>
  <si>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</si>
  <si>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</si>
  <si>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</si>
  <si>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</si>
  <si>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</si>
  <si>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</si>
  <si>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</si>
  <si>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</si>
  <si>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狭山市駅東口土地区画整理事業特別会計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</si>
  <si>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</si>
  <si>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</si>
  <si>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</si>
  <si>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</si>
  <si>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</si>
  <si>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</si>
  <si>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</si>
  <si>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</si>
  <si>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</si>
  <si>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</si>
  <si>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</si>
  <si>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</si>
  <si>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</si>
  <si>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</si>
  <si>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</si>
  <si>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</si>
  <si>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</si>
  <si>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</si>
  <si>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</si>
  <si>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</si>
  <si>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</si>
  <si>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</si>
  <si>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</si>
  <si>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</si>
  <si>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</si>
  <si>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</si>
  <si>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</si>
  <si>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</si>
  <si>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</si>
  <si>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</si>
  <si>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</si>
  <si>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</si>
  <si>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</si>
  <si>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</si>
  <si>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</si>
  <si>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</si>
  <si>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</si>
  <si>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</si>
  <si>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</si>
  <si>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</si>
  <si>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</si>
  <si>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</si>
  <si>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</si>
  <si>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</si>
  <si>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</si>
  <si>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</si>
  <si>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</si>
  <si>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</si>
  <si>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</si>
  <si>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</si>
  <si>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</si>
  <si>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</si>
  <si>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</si>
  <si>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</si>
  <si>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</si>
  <si>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</si>
  <si>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</si>
  <si>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</si>
  <si>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</si>
  <si>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</si>
  <si>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</si>
  <si>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</si>
  <si>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</si>
  <si>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</si>
  <si>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</si>
  <si>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</si>
  <si>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</si>
  <si>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</si>
  <si>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</si>
  <si>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</si>
  <si>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</si>
  <si>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</si>
  <si>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</si>
  <si>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</si>
  <si>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</si>
  <si>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</si>
  <si>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</si>
  <si>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</si>
  <si>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</si>
  <si>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</si>
  <si>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</si>
  <si>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</si>
  <si>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</si>
  <si>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</si>
  <si>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</si>
  <si>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</si>
  <si>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</si>
  <si>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</si>
  <si>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</si>
  <si>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</si>
  <si>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</si>
  <si>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</si>
  <si>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</si>
  <si>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</si>
  <si>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</si>
  <si>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</si>
  <si>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</si>
  <si>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</si>
  <si>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</si>
  <si>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</si>
  <si>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</si>
  <si>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</si>
  <si>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</si>
  <si>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</si>
  <si>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</si>
  <si>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</si>
  <si>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</si>
  <si>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</si>
  <si>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</si>
  <si>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</si>
  <si>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</si>
  <si>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</si>
  <si>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</si>
  <si>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</si>
  <si>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</si>
  <si>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</si>
  <si>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</si>
  <si>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</si>
  <si>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</si>
  <si>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</si>
  <si>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</si>
  <si>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</si>
  <si>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</si>
  <si>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</si>
  <si>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</si>
  <si>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</si>
  <si>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</si>
  <si>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</si>
  <si>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</si>
  <si>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</si>
  <si>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</si>
  <si>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</si>
  <si>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</si>
  <si>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</si>
  <si>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</si>
  <si>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</si>
  <si>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</si>
  <si>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</si>
  <si>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</si>
  <si>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</si>
  <si>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</si>
  <si>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</si>
  <si>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</si>
  <si>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</si>
  <si>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</si>
  <si>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</si>
  <si>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</si>
  <si>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</si>
  <si>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</si>
  <si>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</si>
  <si>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</si>
  <si>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</si>
  <si>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10.59</t>
  </si>
  <si>
    <t>▲ 0.90</t>
  </si>
  <si>
    <t>▲ 1.61</t>
  </si>
  <si>
    <t>▲ 0.05</t>
  </si>
  <si>
    <t>水道事業会計</t>
  </si>
  <si>
    <t>一般会計</t>
  </si>
  <si>
    <t>下水道事業会計</t>
  </si>
  <si>
    <t>国民健康保険特別会計</t>
  </si>
  <si>
    <t>介護保険特別会計</t>
  </si>
  <si>
    <t>狭山市駅東口土地区画整理事業特別会計</t>
  </si>
  <si>
    <t>後期高齢者医療特別会計</t>
  </si>
  <si>
    <t>その他会計（赤字）</t>
  </si>
  <si>
    <t>その他会計（黒字）</t>
  </si>
  <si>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</si>
  <si>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</si>
  <si>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</si>
  <si>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埼玉県都市競艇組合</t>
    <rPh sb="0" eb="3">
      <t>サイタマケン</t>
    </rPh>
    <rPh sb="3" eb="5">
      <t>トシ</t>
    </rPh>
    <rPh sb="5" eb="7">
      <t>キョウテイ</t>
    </rPh>
    <rPh sb="7" eb="9">
      <t>クミアイ</t>
    </rPh>
    <phoneticPr fontId="2"/>
  </si>
  <si>
    <t>広域飯能斎場組合</t>
    <rPh sb="0" eb="2">
      <t>コウイキ</t>
    </rPh>
    <rPh sb="2" eb="4">
      <t>ハンノウ</t>
    </rPh>
    <rPh sb="4" eb="6">
      <t>サイジョウ</t>
    </rPh>
    <rPh sb="6" eb="8">
      <t>クミアイ</t>
    </rPh>
    <phoneticPr fontId="2"/>
  </si>
  <si>
    <t>埼玉西部消防組合</t>
    <rPh sb="0" eb="2">
      <t>サイタマ</t>
    </rPh>
    <rPh sb="2" eb="4">
      <t>セイブ</t>
    </rPh>
    <rPh sb="4" eb="6">
      <t>ショウボウ</t>
    </rPh>
    <rPh sb="6" eb="8">
      <t>クミアイ</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</si>
  <si>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</si>
  <si>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</si>
  <si>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</si>
  <si>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狭山市土地開発公社</t>
    <rPh sb="0" eb="3">
      <t>サヤマシ</t>
    </rPh>
    <rPh sb="3" eb="5">
      <t>トチ</t>
    </rPh>
    <rPh sb="5" eb="7">
      <t>カイハツ</t>
    </rPh>
    <rPh sb="7" eb="9">
      <t>コウシャ</t>
    </rPh>
    <phoneticPr fontId="2"/>
  </si>
  <si>
    <t>財団法人狭山市勤労者福祉サービスセンター</t>
    <rPh sb="0" eb="2">
      <t>ザイダン</t>
    </rPh>
    <rPh sb="2" eb="4">
      <t>ホウジン</t>
    </rPh>
    <rPh sb="4" eb="7">
      <t>サヤマシ</t>
    </rPh>
    <rPh sb="7" eb="10">
      <t>キンロウシャ</t>
    </rPh>
    <rPh sb="10" eb="12">
      <t>フクシ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</si>
</sst>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lef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38349</c:v>
                </c:pt>
                <c:pt idx="1">
                  <c:v>37688</c:v>
                </c:pt>
                <c:pt idx="2">
                  <c:v>38606</c:v>
                </c:pt>
                <c:pt idx="3">
                  <c:v>39425</c:v>
                </c:pt>
                <c:pt idx="4">
                  <c:v>43141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70946</c:v>
                </c:pt>
                <c:pt idx="1">
                  <c:v>34092</c:v>
                </c:pt>
                <c:pt idx="2">
                  <c:v>28109</c:v>
                </c:pt>
                <c:pt idx="3">
                  <c:v>46174</c:v>
                </c:pt>
                <c:pt idx="4">
                  <c:v>24726</c:v>
                </c:pt>
              </c:numCache>
            </c:numRef>
          </c:val>
          <c:smooth val="0"/>
        </c:ser>
        <c:dLbls>
          <c:showLegendKey val="0"/>
          <c:showVal val="0"/>
          <c:showCatName val="0"/>
          <c:showSerName val="0"/>
          <c:showPercent val="0"/>
          <c:showBubbleSize val="0"/>
        </c:dLbls>
        <c:marker val="1"/>
        <c:smooth val="0"/>
        <c:axId val="103328384"/>
        <c:axId val="109658880"/>
      </c:lineChart>
      <c:catAx>
        <c:axId val="1033283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658880"/>
        <c:crosses val="autoZero"/>
        <c:auto val="1"/>
        <c:lblAlgn val="ctr"/>
        <c:lblOffset val="100"/>
        <c:tickLblSkip val="1"/>
        <c:tickMarkSkip val="1"/>
        <c:noMultiLvlLbl val="0"/>
      </c:catAx>
      <c:valAx>
        <c:axId val="1096588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328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6.83</c:v>
                </c:pt>
                <c:pt idx="1">
                  <c:v>11.77</c:v>
                </c:pt>
                <c:pt idx="2">
                  <c:v>7.24</c:v>
                </c:pt>
                <c:pt idx="3">
                  <c:v>9.32</c:v>
                </c:pt>
                <c:pt idx="4">
                  <c:v>8.18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12.38</c:v>
                </c:pt>
                <c:pt idx="1">
                  <c:v>16.96</c:v>
                </c:pt>
                <c:pt idx="2">
                  <c:v>21.01</c:v>
                </c:pt>
                <c:pt idx="3">
                  <c:v>17.329999999999998</c:v>
                </c:pt>
                <c:pt idx="4">
                  <c:v>17.79</c:v>
                </c:pt>
              </c:numCache>
            </c:numRef>
          </c:val>
        </c:ser>
        <c:dLbls>
          <c:showLegendKey val="0"/>
          <c:showVal val="0"/>
          <c:showCatName val="0"/>
          <c:showSerName val="0"/>
          <c:showPercent val="0"/>
          <c:showBubbleSize val="0"/>
        </c:dLbls>
        <c:gapWidth val="250"/>
        <c:overlap val="100"/>
        <c:axId val="100611968"/>
        <c:axId val="100622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-10.59</c:v>
                </c:pt>
                <c:pt idx="1">
                  <c:v>8.65</c:v>
                </c:pt>
                <c:pt idx="2">
                  <c:v>-0.9</c:v>
                </c:pt>
                <c:pt idx="3">
                  <c:v>-1.61</c:v>
                </c:pt>
                <c:pt idx="4">
                  <c:v>-0.05</c:v>
                </c:pt>
              </c:numCache>
            </c:numRef>
          </c:val>
          <c:smooth val="0"/>
        </c:ser>
        <c:dLbls>
          <c:showLegendKey val="0"/>
          <c:showVal val="0"/>
          <c:showCatName val="0"/>
          <c:showSerName val="0"/>
          <c:showPercent val="0"/>
          <c:showBubbleSize val="0"/>
        </c:dLbls>
        <c:marker val="1"/>
        <c:smooth val="0"/>
        <c:axId val="100611968"/>
        <c:axId val="100622336"/>
      </c:lineChart>
      <c:catAx>
        <c:axId val="10061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622336"/>
        <c:crosses val="autoZero"/>
        <c:auto val="1"/>
        <c:lblAlgn val="ctr"/>
        <c:lblOffset val="100"/>
        <c:tickLblSkip val="1"/>
        <c:tickMarkSkip val="1"/>
        <c:noMultiLvlLbl val="0"/>
      </c:catAx>
      <c:valAx>
        <c:axId val="100622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611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0.13</c:v>
                </c:pt>
                <c:pt idx="2">
                  <c:v>#N/A</c:v>
                </c:pt>
                <c:pt idx="3">
                  <c:v>0.13</c:v>
                </c:pt>
                <c:pt idx="4">
                  <c:v>#N/A</c:v>
                </c:pt>
                <c:pt idx="5">
                  <c:v>0.12</c:v>
                </c:pt>
                <c:pt idx="6">
                  <c:v>#N/A</c:v>
                </c:pt>
                <c:pt idx="7">
                  <c:v>0.09</c:v>
                </c:pt>
                <c:pt idx="8">
                  <c:v>#N/A</c:v>
                </c:pt>
                <c:pt idx="9">
                  <c:v>7.0000000000000007E-2</c:v>
                </c:pt>
              </c:numCache>
            </c:numRef>
          </c:val>
        </c:ser>
        <c:ser>
          <c:idx val="4"/>
          <c:order val="4"/>
          <c:tx>
            <c:strRef>
              <c:f>データシート!$A$31</c:f>
              <c:strCache>
                <c:ptCount val="1"/>
                <c:pt idx="0">
                  <c:v>狭山市駅東口土地区画整理事業特別会計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7.0000000000000007E-2</c:v>
                </c:pt>
                <c:pt idx="2">
                  <c:v>#N/A</c:v>
                </c:pt>
                <c:pt idx="3">
                  <c:v>0.14000000000000001</c:v>
                </c:pt>
                <c:pt idx="4">
                  <c:v>#N/A</c:v>
                </c:pt>
                <c:pt idx="5">
                  <c:v>0.19</c:v>
                </c:pt>
                <c:pt idx="6">
                  <c:v>#N/A</c:v>
                </c:pt>
                <c:pt idx="7">
                  <c:v>0.22</c:v>
                </c:pt>
                <c:pt idx="8">
                  <c:v>#N/A</c:v>
                </c:pt>
                <c:pt idx="9">
                  <c:v>0.23</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1.08</c:v>
                </c:pt>
                <c:pt idx="2">
                  <c:v>#N/A</c:v>
                </c:pt>
                <c:pt idx="3">
                  <c:v>0.8</c:v>
                </c:pt>
                <c:pt idx="4">
                  <c:v>#N/A</c:v>
                </c:pt>
                <c:pt idx="5">
                  <c:v>1.1200000000000001</c:v>
                </c:pt>
                <c:pt idx="6">
                  <c:v>#N/A</c:v>
                </c:pt>
                <c:pt idx="7">
                  <c:v>1.19</c:v>
                </c:pt>
                <c:pt idx="8">
                  <c:v>#N/A</c:v>
                </c:pt>
                <c:pt idx="9">
                  <c:v>0.96</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2.74</c:v>
                </c:pt>
                <c:pt idx="2">
                  <c:v>#N/A</c:v>
                </c:pt>
                <c:pt idx="3">
                  <c:v>3.36</c:v>
                </c:pt>
                <c:pt idx="4">
                  <c:v>#N/A</c:v>
                </c:pt>
                <c:pt idx="5">
                  <c:v>4.5599999999999996</c:v>
                </c:pt>
                <c:pt idx="6">
                  <c:v>#N/A</c:v>
                </c:pt>
                <c:pt idx="7">
                  <c:v>4.3</c:v>
                </c:pt>
                <c:pt idx="8">
                  <c:v>#N/A</c:v>
                </c:pt>
                <c:pt idx="9">
                  <c:v>2.4700000000000002</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0.04</c:v>
                </c:pt>
                <c:pt idx="2">
                  <c:v>#N/A</c:v>
                </c:pt>
                <c:pt idx="3">
                  <c:v>1.3</c:v>
                </c:pt>
                <c:pt idx="4">
                  <c:v>#N/A</c:v>
                </c:pt>
                <c:pt idx="5">
                  <c:v>2.8</c:v>
                </c:pt>
                <c:pt idx="6">
                  <c:v>#N/A</c:v>
                </c:pt>
                <c:pt idx="7">
                  <c:v>3.43</c:v>
                </c:pt>
                <c:pt idx="8">
                  <c:v>#N/A</c:v>
                </c:pt>
                <c:pt idx="9">
                  <c:v>4.88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6.76</c:v>
                </c:pt>
                <c:pt idx="2">
                  <c:v>#N/A</c:v>
                </c:pt>
                <c:pt idx="3">
                  <c:v>11.63</c:v>
                </c:pt>
                <c:pt idx="4">
                  <c:v>#N/A</c:v>
                </c:pt>
                <c:pt idx="5">
                  <c:v>7.06</c:v>
                </c:pt>
                <c:pt idx="6">
                  <c:v>#N/A</c:v>
                </c:pt>
                <c:pt idx="7">
                  <c:v>9.1</c:v>
                </c:pt>
                <c:pt idx="8">
                  <c:v>#N/A</c:v>
                </c:pt>
                <c:pt idx="9">
                  <c:v>7.95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10.59</c:v>
                </c:pt>
                <c:pt idx="2">
                  <c:v>#N/A</c:v>
                </c:pt>
                <c:pt idx="3">
                  <c:v>11.05</c:v>
                </c:pt>
                <c:pt idx="4">
                  <c:v>#N/A</c:v>
                </c:pt>
                <c:pt idx="5">
                  <c:v>12.09</c:v>
                </c:pt>
                <c:pt idx="6">
                  <c:v>#N/A</c:v>
                </c:pt>
                <c:pt idx="7">
                  <c:v>13.13</c:v>
                </c:pt>
                <c:pt idx="8">
                  <c:v>#N/A</c:v>
                </c:pt>
                <c:pt idx="9">
                  <c:v>14.38</c:v>
                </c:pt>
              </c:numCache>
            </c:numRef>
          </c:val>
        </c:ser>
        <c:dLbls>
          <c:showLegendKey val="0"/>
          <c:showVal val="0"/>
          <c:showCatName val="0"/>
          <c:showSerName val="0"/>
          <c:showPercent val="0"/>
          <c:showBubbleSize val="0"/>
        </c:dLbls>
        <c:gapWidth val="150"/>
        <c:overlap val="100"/>
        <c:axId val="110616960"/>
        <c:axId val="110618496"/>
      </c:barChart>
      <c:catAx>
        <c:axId val="11061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618496"/>
        <c:crosses val="autoZero"/>
        <c:auto val="1"/>
        <c:lblAlgn val="ctr"/>
        <c:lblOffset val="100"/>
        <c:tickLblSkip val="1"/>
        <c:tickMarkSkip val="1"/>
        <c:noMultiLvlLbl val="0"/>
      </c:catAx>
      <c:valAx>
        <c:axId val="110618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616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3665</c:v>
                </c:pt>
                <c:pt idx="5">
                  <c:v>3739</c:v>
                </c:pt>
                <c:pt idx="8">
                  <c:v>3734</c:v>
                </c:pt>
                <c:pt idx="11">
                  <c:v>3890</c:v>
                </c:pt>
                <c:pt idx="14">
                  <c:v>3920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8</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145</c:v>
                </c:pt>
                <c:pt idx="3">
                  <c:v>968</c:v>
                </c:pt>
                <c:pt idx="6">
                  <c:v>163</c:v>
                </c:pt>
                <c:pt idx="9">
                  <c:v>186</c:v>
                </c:pt>
                <c:pt idx="12">
                  <c:v>234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64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610</c:v>
                </c:pt>
                <c:pt idx="3">
                  <c:v>614</c:v>
                </c:pt>
                <c:pt idx="6">
                  <c:v>743</c:v>
                </c:pt>
                <c:pt idx="9">
                  <c:v>711</c:v>
                </c:pt>
                <c:pt idx="12">
                  <c:v>728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4328</c:v>
                </c:pt>
                <c:pt idx="3">
                  <c:v>3813</c:v>
                </c:pt>
                <c:pt idx="6">
                  <c:v>3467</c:v>
                </c:pt>
                <c:pt idx="9">
                  <c:v>3412</c:v>
                </c:pt>
                <c:pt idx="12">
                  <c:v>3296</c:v>
                </c:pt>
              </c:numCache>
            </c:numRef>
          </c:val>
        </c:ser>
        <c:dLbls>
          <c:showLegendKey val="0"/>
          <c:showVal val="0"/>
          <c:showCatName val="0"/>
          <c:showSerName val="0"/>
          <c:showPercent val="0"/>
          <c:showBubbleSize val="0"/>
        </c:dLbls>
        <c:gapWidth val="100"/>
        <c:overlap val="100"/>
        <c:axId val="109263872"/>
        <c:axId val="109290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1426</c:v>
                </c:pt>
                <c:pt idx="2">
                  <c:v>#N/A</c:v>
                </c:pt>
                <c:pt idx="3">
                  <c:v>#N/A</c:v>
                </c:pt>
                <c:pt idx="4">
                  <c:v>1656</c:v>
                </c:pt>
                <c:pt idx="5">
                  <c:v>#N/A</c:v>
                </c:pt>
                <c:pt idx="6">
                  <c:v>#N/A</c:v>
                </c:pt>
                <c:pt idx="7">
                  <c:v>639</c:v>
                </c:pt>
                <c:pt idx="8">
                  <c:v>#N/A</c:v>
                </c:pt>
                <c:pt idx="9">
                  <c:v>#N/A</c:v>
                </c:pt>
                <c:pt idx="10">
                  <c:v>419</c:v>
                </c:pt>
                <c:pt idx="11">
                  <c:v>#N/A</c:v>
                </c:pt>
                <c:pt idx="12">
                  <c:v>#N/A</c:v>
                </c:pt>
                <c:pt idx="13">
                  <c:v>402</c:v>
                </c:pt>
                <c:pt idx="14">
                  <c:v>#N/A</c:v>
                </c:pt>
              </c:numCache>
            </c:numRef>
          </c:val>
          <c:smooth val="0"/>
        </c:ser>
        <c:dLbls>
          <c:showLegendKey val="0"/>
          <c:showVal val="0"/>
          <c:showCatName val="0"/>
          <c:showSerName val="0"/>
          <c:showPercent val="0"/>
          <c:showBubbleSize val="0"/>
        </c:dLbls>
        <c:marker val="1"/>
        <c:smooth val="0"/>
        <c:axId val="109263872"/>
        <c:axId val="109290624"/>
      </c:lineChart>
      <c:catAx>
        <c:axId val="109263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290624"/>
        <c:crosses val="autoZero"/>
        <c:auto val="1"/>
        <c:lblAlgn val="ctr"/>
        <c:lblOffset val="100"/>
        <c:tickLblSkip val="1"/>
        <c:tickMarkSkip val="1"/>
        <c:noMultiLvlLbl val="0"/>
      </c:catAx>
      <c:valAx>
        <c:axId val="109290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263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33308</c:v>
                </c:pt>
                <c:pt idx="5">
                  <c:v>34486</c:v>
                </c:pt>
                <c:pt idx="8">
                  <c:v>36243</c:v>
                </c:pt>
                <c:pt idx="11">
                  <c:v>37235</c:v>
                </c:pt>
                <c:pt idx="14">
                  <c:v>37191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7430</c:v>
                </c:pt>
                <c:pt idx="5">
                  <c:v>7609</c:v>
                </c:pt>
                <c:pt idx="8">
                  <c:v>7495</c:v>
                </c:pt>
                <c:pt idx="11">
                  <c:v>9279</c:v>
                </c:pt>
                <c:pt idx="14">
                  <c:v>8611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11057</c:v>
                </c:pt>
                <c:pt idx="5">
                  <c:v>11355</c:v>
                </c:pt>
                <c:pt idx="8">
                  <c:v>11814</c:v>
                </c:pt>
                <c:pt idx="11">
                  <c:v>11110</c:v>
                </c:pt>
                <c:pt idx="14">
                  <c:v>10733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30</c:v>
                </c:pt>
                <c:pt idx="3">
                  <c:v>8</c:v>
                </c:pt>
                <c:pt idx="6">
                  <c:v>13</c:v>
                </c:pt>
                <c:pt idx="9">
                  <c:v>13</c:v>
                </c:pt>
                <c:pt idx="12">
                  <c:v>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8634</c:v>
                </c:pt>
                <c:pt idx="3">
                  <c:v>8247</c:v>
                </c:pt>
                <c:pt idx="6">
                  <c:v>8050</c:v>
                </c:pt>
                <c:pt idx="9">
                  <c:v>5764</c:v>
                </c:pt>
                <c:pt idx="12">
                  <c:v>5395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633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8065</c:v>
                </c:pt>
                <c:pt idx="3">
                  <c:v>7249</c:v>
                </c:pt>
                <c:pt idx="6">
                  <c:v>7699</c:v>
                </c:pt>
                <c:pt idx="9">
                  <c:v>7861</c:v>
                </c:pt>
                <c:pt idx="12">
                  <c:v>7981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5029</c:v>
                </c:pt>
                <c:pt idx="3">
                  <c:v>4121</c:v>
                </c:pt>
                <c:pt idx="6">
                  <c:v>4004</c:v>
                </c:pt>
                <c:pt idx="9">
                  <c:v>6716</c:v>
                </c:pt>
                <c:pt idx="12">
                  <c:v>6552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34492</c:v>
                </c:pt>
                <c:pt idx="3">
                  <c:v>35207</c:v>
                </c:pt>
                <c:pt idx="6">
                  <c:v>35671</c:v>
                </c:pt>
                <c:pt idx="9">
                  <c:v>38698</c:v>
                </c:pt>
                <c:pt idx="12">
                  <c:v>37938</c:v>
                </c:pt>
              </c:numCache>
            </c:numRef>
          </c:val>
        </c:ser>
        <c:dLbls>
          <c:showLegendKey val="0"/>
          <c:showVal val="0"/>
          <c:showCatName val="0"/>
          <c:showSerName val="0"/>
          <c:showPercent val="0"/>
          <c:showBubbleSize val="0"/>
        </c:dLbls>
        <c:gapWidth val="100"/>
        <c:overlap val="100"/>
        <c:axId val="110389888"/>
        <c:axId val="110400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4456</c:v>
                </c:pt>
                <c:pt idx="2">
                  <c:v>#N/A</c:v>
                </c:pt>
                <c:pt idx="3">
                  <c:v>#N/A</c:v>
                </c:pt>
                <c:pt idx="4">
                  <c:v>1381</c:v>
                </c:pt>
                <c:pt idx="5">
                  <c:v>#N/A</c:v>
                </c:pt>
                <c:pt idx="6">
                  <c:v>#N/A</c:v>
                </c:pt>
                <c:pt idx="7">
                  <c:v>0</c:v>
                </c:pt>
                <c:pt idx="8">
                  <c:v>#N/A</c:v>
                </c:pt>
                <c:pt idx="9">
                  <c:v>#N/A</c:v>
                </c:pt>
                <c:pt idx="10">
                  <c:v>1428</c:v>
                </c:pt>
                <c:pt idx="11">
                  <c:v>#N/A</c:v>
                </c:pt>
                <c:pt idx="12">
                  <c:v>#N/A</c:v>
                </c:pt>
                <c:pt idx="13">
                  <c:v>1966</c:v>
                </c:pt>
                <c:pt idx="14">
                  <c:v>#N/A</c:v>
                </c:pt>
              </c:numCache>
            </c:numRef>
          </c:val>
          <c:smooth val="0"/>
        </c:ser>
        <c:dLbls>
          <c:showLegendKey val="0"/>
          <c:showVal val="0"/>
          <c:showCatName val="0"/>
          <c:showSerName val="0"/>
          <c:showPercent val="0"/>
          <c:showBubbleSize val="0"/>
        </c:dLbls>
        <c:marker val="1"/>
        <c:smooth val="0"/>
        <c:axId val="110389888"/>
        <c:axId val="110400256"/>
      </c:lineChart>
      <c:catAx>
        <c:axId val="11038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400256"/>
        <c:crosses val="autoZero"/>
        <c:auto val="1"/>
        <c:lblAlgn val="ctr"/>
        <c:lblOffset val="100"/>
        <c:tickLblSkip val="1"/>
        <c:tickMarkSkip val="1"/>
        <c:noMultiLvlLbl val="0"/>
      </c:catAx>
      <c:valAx>
        <c:axId val="110400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389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埼玉県狭山市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154,772
152,911
49.04
46,085,976
43,601,474
2,242,952
27,405,286
37,939,777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8.1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前年度とほぼ同水準で推移し、類似団体の平均を上回る０．９０となった。景気は緩やかな回復が続いているとされているが、個人市民税は生産年齢人口の減少や雇用形態の変化などを背景に減収傾向にあり、法人市民税については、企業のグローバル化や実効税率の見直しなどにより安定的な見通しが難しい状況にある。今後も引き続き市税徴収の強化等による歳入確保に努めるとともに、人件費、扶助費、公債費などの経常的経費の一層の削減に取り組み、更なる財政基盤の強化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71261</xdr:rowOff>
    </xdr:to>
    <xdr:cxnSp macro="">
      <xdr:nvCxnSpPr>
        <xdr:cNvPr id="63" name="直線コネクタ 62"/>
        <xdr:cNvCxnSpPr/>
      </xdr:nvCxnSpPr>
      <xdr:spPr>
        <a:xfrm flipV="1">
          <a:off x="4953000" y="6220883"/>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127000</xdr:rowOff>
    </xdr:to>
    <xdr:cxnSp macro="">
      <xdr:nvCxnSpPr>
        <xdr:cNvPr id="68" name="直線コネクタ 67"/>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155522</xdr:rowOff>
    </xdr:from>
    <xdr:ext cx="762000" cy="259045"/>
    <xdr:sp macro="" textlink="">
      <xdr:nvSpPr>
        <xdr:cNvPr id="69" name="財政力平均値テキスト"/>
        <xdr:cNvSpPr txBox="1"/>
      </xdr:nvSpPr>
      <xdr:spPr>
        <a:xfrm>
          <a:off x="5041900" y="701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70" name="フローチャート : 判断 69"/>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59972</xdr:rowOff>
    </xdr:from>
    <xdr:to>
      <xdr:col>6</xdr:col>
      <xdr:colOff>0</xdr:colOff>
      <xdr:row>40</xdr:row>
      <xdr:rowOff>127000</xdr:rowOff>
    </xdr:to>
    <xdr:cxnSp macro="">
      <xdr:nvCxnSpPr>
        <xdr:cNvPr id="71" name="直線コネクタ 70"/>
        <xdr:cNvCxnSpPr/>
      </xdr:nvCxnSpPr>
      <xdr:spPr>
        <a:xfrm>
          <a:off x="3225800" y="691797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98372</xdr:rowOff>
    </xdr:from>
    <xdr:ext cx="736600" cy="259045"/>
    <xdr:sp macro="" textlink="">
      <xdr:nvSpPr>
        <xdr:cNvPr id="73" name="テキスト ボックス 72"/>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124178</xdr:rowOff>
    </xdr:from>
    <xdr:to>
      <xdr:col>4</xdr:col>
      <xdr:colOff>482600</xdr:colOff>
      <xdr:row>40</xdr:row>
      <xdr:rowOff>59972</xdr:rowOff>
    </xdr:to>
    <xdr:cxnSp macro="">
      <xdr:nvCxnSpPr>
        <xdr:cNvPr id="74" name="直線コネクタ 73"/>
        <xdr:cNvCxnSpPr/>
      </xdr:nvCxnSpPr>
      <xdr:spPr>
        <a:xfrm>
          <a:off x="2336800" y="681072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143228</xdr:rowOff>
    </xdr:from>
    <xdr:to>
      <xdr:col>4</xdr:col>
      <xdr:colOff>533400</xdr:colOff>
      <xdr:row>41</xdr:row>
      <xdr:rowOff>73378</xdr:rowOff>
    </xdr:to>
    <xdr:sp macro="" textlink="">
      <xdr:nvSpPr>
        <xdr:cNvPr id="75" name="フローチャート : 判断 74"/>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58155</xdr:rowOff>
    </xdr:from>
    <xdr:ext cx="762000" cy="259045"/>
    <xdr:sp macro="" textlink="">
      <xdr:nvSpPr>
        <xdr:cNvPr id="76" name="テキスト ボックス 75"/>
        <xdr:cNvSpPr txBox="1"/>
      </xdr:nvSpPr>
      <xdr:spPr>
        <a:xfrm>
          <a:off x="2844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3528</xdr:rowOff>
    </xdr:from>
    <xdr:to>
      <xdr:col>3</xdr:col>
      <xdr:colOff>279400</xdr:colOff>
      <xdr:row>39</xdr:row>
      <xdr:rowOff>124178</xdr:rowOff>
    </xdr:to>
    <xdr:cxnSp macro="">
      <xdr:nvCxnSpPr>
        <xdr:cNvPr id="77" name="直線コネクタ 76"/>
        <xdr:cNvCxnSpPr/>
      </xdr:nvCxnSpPr>
      <xdr:spPr>
        <a:xfrm>
          <a:off x="1447800" y="669007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100189</xdr:rowOff>
    </xdr:from>
    <xdr:to>
      <xdr:col>3</xdr:col>
      <xdr:colOff>330200</xdr:colOff>
      <xdr:row>40</xdr:row>
      <xdr:rowOff>30339</xdr:rowOff>
    </xdr:to>
    <xdr:sp macro="" textlink="">
      <xdr:nvSpPr>
        <xdr:cNvPr id="78" name="フローチャート : 判断 77"/>
        <xdr:cNvSpPr/>
      </xdr:nvSpPr>
      <xdr:spPr>
        <a:xfrm>
          <a:off x="2286000" y="678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15116</xdr:rowOff>
    </xdr:from>
    <xdr:ext cx="762000" cy="259045"/>
    <xdr:sp macro="" textlink="">
      <xdr:nvSpPr>
        <xdr:cNvPr id="79" name="テキスト ボックス 78"/>
        <xdr:cNvSpPr txBox="1"/>
      </xdr:nvSpPr>
      <xdr:spPr>
        <a:xfrm>
          <a:off x="1955800" y="68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59972</xdr:rowOff>
    </xdr:from>
    <xdr:to>
      <xdr:col>2</xdr:col>
      <xdr:colOff>127000</xdr:colOff>
      <xdr:row>39</xdr:row>
      <xdr:rowOff>161572</xdr:rowOff>
    </xdr:to>
    <xdr:sp macro="" textlink="">
      <xdr:nvSpPr>
        <xdr:cNvPr id="80" name="フローチャート : 判断 79"/>
        <xdr:cNvSpPr/>
      </xdr:nvSpPr>
      <xdr:spPr>
        <a:xfrm>
          <a:off x="1397000" y="674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146349</xdr:rowOff>
    </xdr:from>
    <xdr:ext cx="762000" cy="259045"/>
    <xdr:sp macro="" textlink="">
      <xdr:nvSpPr>
        <xdr:cNvPr id="81" name="テキスト ボックス 80"/>
        <xdr:cNvSpPr txBox="1"/>
      </xdr:nvSpPr>
      <xdr:spPr>
        <a:xfrm>
          <a:off x="1066800" y="6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7" name="円/楕円 86"/>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8"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9" name="円/楕円 88"/>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90" name="テキスト ボックス 89"/>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9172</xdr:rowOff>
    </xdr:from>
    <xdr:to>
      <xdr:col>4</xdr:col>
      <xdr:colOff>533400</xdr:colOff>
      <xdr:row>40</xdr:row>
      <xdr:rowOff>110772</xdr:rowOff>
    </xdr:to>
    <xdr:sp macro="" textlink="">
      <xdr:nvSpPr>
        <xdr:cNvPr id="91" name="円/楕円 90"/>
        <xdr:cNvSpPr/>
      </xdr:nvSpPr>
      <xdr:spPr>
        <a:xfrm>
          <a:off x="3175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120949</xdr:rowOff>
    </xdr:from>
    <xdr:ext cx="762000" cy="259045"/>
    <xdr:sp macro="" textlink="">
      <xdr:nvSpPr>
        <xdr:cNvPr id="92" name="テキスト ボックス 91"/>
        <xdr:cNvSpPr txBox="1"/>
      </xdr:nvSpPr>
      <xdr:spPr>
        <a:xfrm>
          <a:off x="2844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73378</xdr:rowOff>
    </xdr:from>
    <xdr:to>
      <xdr:col>3</xdr:col>
      <xdr:colOff>330200</xdr:colOff>
      <xdr:row>40</xdr:row>
      <xdr:rowOff>3528</xdr:rowOff>
    </xdr:to>
    <xdr:sp macro="" textlink="">
      <xdr:nvSpPr>
        <xdr:cNvPr id="93" name="円/楕円 92"/>
        <xdr:cNvSpPr/>
      </xdr:nvSpPr>
      <xdr:spPr>
        <a:xfrm>
          <a:off x="2286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13705</xdr:rowOff>
    </xdr:from>
    <xdr:ext cx="762000" cy="259045"/>
    <xdr:sp macro="" textlink="">
      <xdr:nvSpPr>
        <xdr:cNvPr id="94" name="テキスト ボックス 93"/>
        <xdr:cNvSpPr txBox="1"/>
      </xdr:nvSpPr>
      <xdr:spPr>
        <a:xfrm>
          <a:off x="1955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124178</xdr:rowOff>
    </xdr:from>
    <xdr:to>
      <xdr:col>2</xdr:col>
      <xdr:colOff>127000</xdr:colOff>
      <xdr:row>39</xdr:row>
      <xdr:rowOff>54328</xdr:rowOff>
    </xdr:to>
    <xdr:sp macro="" textlink="">
      <xdr:nvSpPr>
        <xdr:cNvPr id="95" name="円/楕円 94"/>
        <xdr:cNvSpPr/>
      </xdr:nvSpPr>
      <xdr:spPr>
        <a:xfrm>
          <a:off x="1397000" y="663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64505</xdr:rowOff>
    </xdr:from>
    <xdr:ext cx="762000" cy="259045"/>
    <xdr:sp macro="" textlink="">
      <xdr:nvSpPr>
        <xdr:cNvPr id="96" name="テキスト ボックス 95"/>
        <xdr:cNvSpPr txBox="1"/>
      </xdr:nvSpPr>
      <xdr:spPr>
        <a:xfrm>
          <a:off x="1066800" y="640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入の４割を超える市税の経常一般財源が前年度に比べ減少したほか、地方交付税における経常一般財源や臨時財政対策債が前年度に比べ減少したことなどが要因となり、類似団体平均を上回る９３．１％となった。社会保障関連経費は増加傾向にある中、今後も引き続き人件費の抑制や事業の選択と集中による経費の削減を進めるとともに、市税等の財源確保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157480</xdr:rowOff>
    </xdr:to>
    <xdr:cxnSp macro="">
      <xdr:nvCxnSpPr>
        <xdr:cNvPr id="126" name="直線コネクタ 125"/>
        <xdr:cNvCxnSpPr/>
      </xdr:nvCxnSpPr>
      <xdr:spPr>
        <a:xfrm flipV="1">
          <a:off x="4953000" y="1004697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129557</xdr:rowOff>
    </xdr:from>
    <xdr:ext cx="762000" cy="259045"/>
    <xdr:sp macro="" textlink="">
      <xdr:nvSpPr>
        <xdr:cNvPr id="127"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65</xdr:row>
      <xdr:rowOff>157480</xdr:rowOff>
    </xdr:from>
    <xdr:to>
      <xdr:col>7</xdr:col>
      <xdr:colOff>241300</xdr:colOff>
      <xdr:row>65</xdr:row>
      <xdr:rowOff>157480</xdr:rowOff>
    </xdr:to>
    <xdr:cxnSp macro="">
      <xdr:nvCxnSpPr>
        <xdr:cNvPr id="128" name="直線コネクタ 127"/>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140970</xdr:rowOff>
    </xdr:from>
    <xdr:to>
      <xdr:col>7</xdr:col>
      <xdr:colOff>152400</xdr:colOff>
      <xdr:row>64</xdr:row>
      <xdr:rowOff>71544</xdr:rowOff>
    </xdr:to>
    <xdr:cxnSp macro="">
      <xdr:nvCxnSpPr>
        <xdr:cNvPr id="131" name="直線コネクタ 130"/>
        <xdr:cNvCxnSpPr/>
      </xdr:nvCxnSpPr>
      <xdr:spPr>
        <a:xfrm>
          <a:off x="4114800" y="10770870"/>
          <a:ext cx="8382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130827</xdr:rowOff>
    </xdr:from>
    <xdr:ext cx="762000" cy="259045"/>
    <xdr:sp macro="" textlink="">
      <xdr:nvSpPr>
        <xdr:cNvPr id="132" name="財政構造の弾力性平均値テキスト"/>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3" name="フローチャート : 判断 132"/>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116840</xdr:rowOff>
    </xdr:from>
    <xdr:to>
      <xdr:col>6</xdr:col>
      <xdr:colOff>0</xdr:colOff>
      <xdr:row>62</xdr:row>
      <xdr:rowOff>140970</xdr:rowOff>
    </xdr:to>
    <xdr:cxnSp macro="">
      <xdr:nvCxnSpPr>
        <xdr:cNvPr id="134" name="直線コネクタ 133"/>
        <xdr:cNvCxnSpPr/>
      </xdr:nvCxnSpPr>
      <xdr:spPr>
        <a:xfrm>
          <a:off x="3225800" y="107467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7196</xdr:rowOff>
    </xdr:from>
    <xdr:to>
      <xdr:col>6</xdr:col>
      <xdr:colOff>50800</xdr:colOff>
      <xdr:row>63</xdr:row>
      <xdr:rowOff>108796</xdr:rowOff>
    </xdr:to>
    <xdr:sp macro="" textlink="">
      <xdr:nvSpPr>
        <xdr:cNvPr id="135" name="フローチャート : 判断 134"/>
        <xdr:cNvSpPr/>
      </xdr:nvSpPr>
      <xdr:spPr>
        <a:xfrm>
          <a:off x="4064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93573</xdr:rowOff>
    </xdr:from>
    <xdr:ext cx="736600" cy="259045"/>
    <xdr:sp macro="" textlink="">
      <xdr:nvSpPr>
        <xdr:cNvPr id="136" name="テキスト ボックス 135"/>
        <xdr:cNvSpPr txBox="1"/>
      </xdr:nvSpPr>
      <xdr:spPr>
        <a:xfrm>
          <a:off x="3733800" y="1089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113877</xdr:rowOff>
    </xdr:from>
    <xdr:to>
      <xdr:col>4</xdr:col>
      <xdr:colOff>482600</xdr:colOff>
      <xdr:row>62</xdr:row>
      <xdr:rowOff>116840</xdr:rowOff>
    </xdr:to>
    <xdr:cxnSp macro="">
      <xdr:nvCxnSpPr>
        <xdr:cNvPr id="137" name="直線コネクタ 136"/>
        <xdr:cNvCxnSpPr/>
      </xdr:nvCxnSpPr>
      <xdr:spPr>
        <a:xfrm>
          <a:off x="2336800" y="10400877"/>
          <a:ext cx="889000" cy="34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122344</xdr:rowOff>
    </xdr:from>
    <xdr:to>
      <xdr:col>4</xdr:col>
      <xdr:colOff>533400</xdr:colOff>
      <xdr:row>63</xdr:row>
      <xdr:rowOff>52494</xdr:rowOff>
    </xdr:to>
    <xdr:sp macro="" textlink="">
      <xdr:nvSpPr>
        <xdr:cNvPr id="138" name="フローチャート : 判断 137"/>
        <xdr:cNvSpPr/>
      </xdr:nvSpPr>
      <xdr:spPr>
        <a:xfrm>
          <a:off x="3175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37271</xdr:rowOff>
    </xdr:from>
    <xdr:ext cx="762000" cy="259045"/>
    <xdr:sp macro="" textlink="">
      <xdr:nvSpPr>
        <xdr:cNvPr id="139" name="テキスト ボックス 138"/>
        <xdr:cNvSpPr txBox="1"/>
      </xdr:nvSpPr>
      <xdr:spPr>
        <a:xfrm>
          <a:off x="2844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113877</xdr:rowOff>
    </xdr:from>
    <xdr:to>
      <xdr:col>3</xdr:col>
      <xdr:colOff>279400</xdr:colOff>
      <xdr:row>65</xdr:row>
      <xdr:rowOff>101177</xdr:rowOff>
    </xdr:to>
    <xdr:cxnSp macro="">
      <xdr:nvCxnSpPr>
        <xdr:cNvPr id="140" name="直線コネクタ 139"/>
        <xdr:cNvCxnSpPr/>
      </xdr:nvCxnSpPr>
      <xdr:spPr>
        <a:xfrm flipV="1">
          <a:off x="1447800" y="10400877"/>
          <a:ext cx="889000" cy="84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42" name="テキスト ボックス 141"/>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3" name="フローチャート : 判断 142"/>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44" name="テキスト ボックス 143"/>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20744</xdr:rowOff>
    </xdr:from>
    <xdr:to>
      <xdr:col>7</xdr:col>
      <xdr:colOff>203200</xdr:colOff>
      <xdr:row>64</xdr:row>
      <xdr:rowOff>122344</xdr:rowOff>
    </xdr:to>
    <xdr:sp macro="" textlink="">
      <xdr:nvSpPr>
        <xdr:cNvPr id="150" name="円/楕円 149"/>
        <xdr:cNvSpPr/>
      </xdr:nvSpPr>
      <xdr:spPr>
        <a:xfrm>
          <a:off x="49022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164271</xdr:rowOff>
    </xdr:from>
    <xdr:ext cx="762000" cy="259045"/>
    <xdr:sp macro="" textlink="">
      <xdr:nvSpPr>
        <xdr:cNvPr id="151" name="財政構造の弾力性該当値テキスト"/>
        <xdr:cNvSpPr txBox="1"/>
      </xdr:nvSpPr>
      <xdr:spPr>
        <a:xfrm>
          <a:off x="5041900" y="1096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90170</xdr:rowOff>
    </xdr:from>
    <xdr:to>
      <xdr:col>6</xdr:col>
      <xdr:colOff>50800</xdr:colOff>
      <xdr:row>63</xdr:row>
      <xdr:rowOff>20320</xdr:rowOff>
    </xdr:to>
    <xdr:sp macro="" textlink="">
      <xdr:nvSpPr>
        <xdr:cNvPr id="152" name="円/楕円 151"/>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30497</xdr:rowOff>
    </xdr:from>
    <xdr:ext cx="736600" cy="259045"/>
    <xdr:sp macro="" textlink="">
      <xdr:nvSpPr>
        <xdr:cNvPr id="153" name="テキスト ボックス 152"/>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66040</xdr:rowOff>
    </xdr:from>
    <xdr:to>
      <xdr:col>4</xdr:col>
      <xdr:colOff>533400</xdr:colOff>
      <xdr:row>62</xdr:row>
      <xdr:rowOff>167640</xdr:rowOff>
    </xdr:to>
    <xdr:sp macro="" textlink="">
      <xdr:nvSpPr>
        <xdr:cNvPr id="154" name="円/楕円 153"/>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6367</xdr:rowOff>
    </xdr:from>
    <xdr:ext cx="762000" cy="259045"/>
    <xdr:sp macro="" textlink="">
      <xdr:nvSpPr>
        <xdr:cNvPr id="155" name="テキスト ボックス 154"/>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63077</xdr:rowOff>
    </xdr:from>
    <xdr:to>
      <xdr:col>3</xdr:col>
      <xdr:colOff>330200</xdr:colOff>
      <xdr:row>60</xdr:row>
      <xdr:rowOff>164677</xdr:rowOff>
    </xdr:to>
    <xdr:sp macro="" textlink="">
      <xdr:nvSpPr>
        <xdr:cNvPr id="156" name="円/楕円 155"/>
        <xdr:cNvSpPr/>
      </xdr:nvSpPr>
      <xdr:spPr>
        <a:xfrm>
          <a:off x="2286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3404</xdr:rowOff>
    </xdr:from>
    <xdr:ext cx="762000" cy="259045"/>
    <xdr:sp macro="" textlink="">
      <xdr:nvSpPr>
        <xdr:cNvPr id="157" name="テキスト ボックス 156"/>
        <xdr:cNvSpPr txBox="1"/>
      </xdr:nvSpPr>
      <xdr:spPr>
        <a:xfrm>
          <a:off x="1955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50377</xdr:rowOff>
    </xdr:from>
    <xdr:to>
      <xdr:col>2</xdr:col>
      <xdr:colOff>127000</xdr:colOff>
      <xdr:row>65</xdr:row>
      <xdr:rowOff>151977</xdr:rowOff>
    </xdr:to>
    <xdr:sp macro="" textlink="">
      <xdr:nvSpPr>
        <xdr:cNvPr id="158" name="円/楕円 157"/>
        <xdr:cNvSpPr/>
      </xdr:nvSpPr>
      <xdr:spPr>
        <a:xfrm>
          <a:off x="1397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136754</xdr:rowOff>
    </xdr:from>
    <xdr:ext cx="762000" cy="259045"/>
    <xdr:sp macro="" textlink="">
      <xdr:nvSpPr>
        <xdr:cNvPr id="159" name="テキスト ボックス 158"/>
        <xdr:cNvSpPr txBox="1"/>
      </xdr:nvSpPr>
      <xdr:spPr>
        <a:xfrm>
          <a:off x="1066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指定管理者制度の積極的な導入や人件費の抑制などにより、類似団体平均を下回る９４，５４９円となった。引き続き、指定管理者制度の効果的な活用や人件費の抑制などにより行政コストの削減に努める。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6" name="直線コネクタ 175"/>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7" name="テキスト ボックス 176"/>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0" name="直線コネクタ 179"/>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1" name="テキスト ボックス 180"/>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126377</xdr:rowOff>
    </xdr:from>
    <xdr:to>
      <xdr:col>7</xdr:col>
      <xdr:colOff>152400</xdr:colOff>
      <xdr:row>88</xdr:row>
      <xdr:rowOff>75588</xdr:rowOff>
    </xdr:to>
    <xdr:cxnSp macro="">
      <xdr:nvCxnSpPr>
        <xdr:cNvPr id="185" name="直線コネクタ 184"/>
        <xdr:cNvCxnSpPr/>
      </xdr:nvCxnSpPr>
      <xdr:spPr>
        <a:xfrm flipV="1">
          <a:off x="4953000" y="13842377"/>
          <a:ext cx="0" cy="1320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47665</xdr:rowOff>
    </xdr:from>
    <xdr:ext cx="762000" cy="259045"/>
    <xdr:sp macro="" textlink="">
      <xdr:nvSpPr>
        <xdr:cNvPr id="186" name="人件費・物件費等の状況最小値テキスト"/>
        <xdr:cNvSpPr txBox="1"/>
      </xdr:nvSpPr>
      <xdr:spPr>
        <a:xfrm>
          <a:off x="5041900" y="151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292,530</a:t>
          </a:r>
          <a:endParaRPr kumimoji="1" lang="ja-JP" altLang="en-US" sz="1000" b="1">
            <a:latin typeface="ＭＳ Ｐゴシック"/>
          </a:endParaRPr>
        </a:p>
      </xdr:txBody>
    </xdr:sp>
    <xdr:clientData/>
  </xdr:oneCellAnchor>
  <xdr:twoCellAnchor>
    <xdr:from>
      <xdr:col>7</xdr:col>
      <xdr:colOff>63500</xdr:colOff>
      <xdr:row>88</xdr:row>
      <xdr:rowOff>75588</xdr:rowOff>
    </xdr:from>
    <xdr:to>
      <xdr:col>7</xdr:col>
      <xdr:colOff>241300</xdr:colOff>
      <xdr:row>88</xdr:row>
      <xdr:rowOff>75588</xdr:rowOff>
    </xdr:to>
    <xdr:cxnSp macro="">
      <xdr:nvCxnSpPr>
        <xdr:cNvPr id="187" name="直線コネクタ 186"/>
        <xdr:cNvCxnSpPr/>
      </xdr:nvCxnSpPr>
      <xdr:spPr>
        <a:xfrm>
          <a:off x="4864100" y="1516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41304</xdr:rowOff>
    </xdr:from>
    <xdr:ext cx="762000" cy="259045"/>
    <xdr:sp macro="" textlink="">
      <xdr:nvSpPr>
        <xdr:cNvPr id="188" name="人件費・物件費等の状況最大値テキスト"/>
        <xdr:cNvSpPr txBox="1"/>
      </xdr:nvSpPr>
      <xdr:spPr>
        <a:xfrm>
          <a:off x="5041900" y="1358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73,581</a:t>
          </a:r>
          <a:endParaRPr kumimoji="1" lang="ja-JP" altLang="en-US" sz="1000" b="1">
            <a:latin typeface="ＭＳ Ｐゴシック"/>
          </a:endParaRPr>
        </a:p>
      </xdr:txBody>
    </xdr:sp>
    <xdr:clientData/>
  </xdr:oneCellAnchor>
  <xdr:twoCellAnchor>
    <xdr:from>
      <xdr:col>7</xdr:col>
      <xdr:colOff>63500</xdr:colOff>
      <xdr:row>80</xdr:row>
      <xdr:rowOff>126377</xdr:rowOff>
    </xdr:from>
    <xdr:to>
      <xdr:col>7</xdr:col>
      <xdr:colOff>241300</xdr:colOff>
      <xdr:row>80</xdr:row>
      <xdr:rowOff>126377</xdr:rowOff>
    </xdr:to>
    <xdr:cxnSp macro="">
      <xdr:nvCxnSpPr>
        <xdr:cNvPr id="189" name="直線コネクタ 188"/>
        <xdr:cNvCxnSpPr/>
      </xdr:nvCxnSpPr>
      <xdr:spPr>
        <a:xfrm>
          <a:off x="4864100" y="1384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81417</xdr:rowOff>
    </xdr:from>
    <xdr:to>
      <xdr:col>7</xdr:col>
      <xdr:colOff>152400</xdr:colOff>
      <xdr:row>81</xdr:row>
      <xdr:rowOff>138502</xdr:rowOff>
    </xdr:to>
    <xdr:cxnSp macro="">
      <xdr:nvCxnSpPr>
        <xdr:cNvPr id="190" name="直線コネクタ 189"/>
        <xdr:cNvCxnSpPr/>
      </xdr:nvCxnSpPr>
      <xdr:spPr>
        <a:xfrm flipV="1">
          <a:off x="4114800" y="13968867"/>
          <a:ext cx="838200" cy="5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81376</xdr:rowOff>
    </xdr:from>
    <xdr:ext cx="762000" cy="259045"/>
    <xdr:sp macro="" textlink="">
      <xdr:nvSpPr>
        <xdr:cNvPr id="191" name="人件費・物件費等の状況平均値テキスト"/>
        <xdr:cNvSpPr txBox="1"/>
      </xdr:nvSpPr>
      <xdr:spPr>
        <a:xfrm>
          <a:off x="5041900" y="13968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109299</xdr:rowOff>
    </xdr:from>
    <xdr:to>
      <xdr:col>7</xdr:col>
      <xdr:colOff>203200</xdr:colOff>
      <xdr:row>82</xdr:row>
      <xdr:rowOff>39449</xdr:rowOff>
    </xdr:to>
    <xdr:sp macro="" textlink="">
      <xdr:nvSpPr>
        <xdr:cNvPr id="192" name="フローチャート : 判断 191"/>
        <xdr:cNvSpPr/>
      </xdr:nvSpPr>
      <xdr:spPr>
        <a:xfrm>
          <a:off x="4902200" y="1399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138502</xdr:rowOff>
    </xdr:from>
    <xdr:to>
      <xdr:col>6</xdr:col>
      <xdr:colOff>0</xdr:colOff>
      <xdr:row>81</xdr:row>
      <xdr:rowOff>143094</xdr:rowOff>
    </xdr:to>
    <xdr:cxnSp macro="">
      <xdr:nvCxnSpPr>
        <xdr:cNvPr id="193" name="直線コネクタ 192"/>
        <xdr:cNvCxnSpPr/>
      </xdr:nvCxnSpPr>
      <xdr:spPr>
        <a:xfrm flipV="1">
          <a:off x="3225800" y="14025952"/>
          <a:ext cx="889000" cy="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100202</xdr:rowOff>
    </xdr:from>
    <xdr:to>
      <xdr:col>6</xdr:col>
      <xdr:colOff>50800</xdr:colOff>
      <xdr:row>82</xdr:row>
      <xdr:rowOff>30352</xdr:rowOff>
    </xdr:to>
    <xdr:sp macro="" textlink="">
      <xdr:nvSpPr>
        <xdr:cNvPr id="194" name="フローチャート : 判断 193"/>
        <xdr:cNvSpPr/>
      </xdr:nvSpPr>
      <xdr:spPr>
        <a:xfrm>
          <a:off x="4064000" y="1398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15129</xdr:rowOff>
    </xdr:from>
    <xdr:ext cx="736600" cy="259045"/>
    <xdr:sp macro="" textlink="">
      <xdr:nvSpPr>
        <xdr:cNvPr id="195" name="テキスト ボックス 194"/>
        <xdr:cNvSpPr txBox="1"/>
      </xdr:nvSpPr>
      <xdr:spPr>
        <a:xfrm>
          <a:off x="3733800" y="140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143094</xdr:rowOff>
    </xdr:from>
    <xdr:to>
      <xdr:col>4</xdr:col>
      <xdr:colOff>482600</xdr:colOff>
      <xdr:row>81</xdr:row>
      <xdr:rowOff>143190</xdr:rowOff>
    </xdr:to>
    <xdr:cxnSp macro="">
      <xdr:nvCxnSpPr>
        <xdr:cNvPr id="196" name="直線コネクタ 195"/>
        <xdr:cNvCxnSpPr/>
      </xdr:nvCxnSpPr>
      <xdr:spPr>
        <a:xfrm flipV="1">
          <a:off x="2336800" y="14030544"/>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126696</xdr:rowOff>
    </xdr:from>
    <xdr:to>
      <xdr:col>4</xdr:col>
      <xdr:colOff>533400</xdr:colOff>
      <xdr:row>82</xdr:row>
      <xdr:rowOff>56846</xdr:rowOff>
    </xdr:to>
    <xdr:sp macro="" textlink="">
      <xdr:nvSpPr>
        <xdr:cNvPr id="197" name="フローチャート : 判断 196"/>
        <xdr:cNvSpPr/>
      </xdr:nvSpPr>
      <xdr:spPr>
        <a:xfrm>
          <a:off x="3175000" y="140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41623</xdr:rowOff>
    </xdr:from>
    <xdr:ext cx="762000" cy="259045"/>
    <xdr:sp macro="" textlink="">
      <xdr:nvSpPr>
        <xdr:cNvPr id="198" name="テキスト ボックス 197"/>
        <xdr:cNvSpPr txBox="1"/>
      </xdr:nvSpPr>
      <xdr:spPr>
        <a:xfrm>
          <a:off x="2844800" y="1410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136958</xdr:rowOff>
    </xdr:from>
    <xdr:to>
      <xdr:col>3</xdr:col>
      <xdr:colOff>279400</xdr:colOff>
      <xdr:row>81</xdr:row>
      <xdr:rowOff>143190</xdr:rowOff>
    </xdr:to>
    <xdr:cxnSp macro="">
      <xdr:nvCxnSpPr>
        <xdr:cNvPr id="199" name="直線コネクタ 198"/>
        <xdr:cNvCxnSpPr/>
      </xdr:nvCxnSpPr>
      <xdr:spPr>
        <a:xfrm>
          <a:off x="1447800" y="14024408"/>
          <a:ext cx="889000" cy="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66974</xdr:rowOff>
    </xdr:from>
    <xdr:to>
      <xdr:col>3</xdr:col>
      <xdr:colOff>330200</xdr:colOff>
      <xdr:row>81</xdr:row>
      <xdr:rowOff>168574</xdr:rowOff>
    </xdr:to>
    <xdr:sp macro="" textlink="">
      <xdr:nvSpPr>
        <xdr:cNvPr id="200" name="フローチャート : 判断 199"/>
        <xdr:cNvSpPr/>
      </xdr:nvSpPr>
      <xdr:spPr>
        <a:xfrm>
          <a:off x="2286000" y="1395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7301</xdr:rowOff>
    </xdr:from>
    <xdr:ext cx="762000" cy="259045"/>
    <xdr:sp macro="" textlink="">
      <xdr:nvSpPr>
        <xdr:cNvPr id="201" name="テキスト ボックス 200"/>
        <xdr:cNvSpPr txBox="1"/>
      </xdr:nvSpPr>
      <xdr:spPr>
        <a:xfrm>
          <a:off x="1955800" y="13723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100,576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76753</xdr:rowOff>
    </xdr:from>
    <xdr:to>
      <xdr:col>2</xdr:col>
      <xdr:colOff>127000</xdr:colOff>
      <xdr:row>82</xdr:row>
      <xdr:rowOff>6903</xdr:rowOff>
    </xdr:to>
    <xdr:sp macro="" textlink="">
      <xdr:nvSpPr>
        <xdr:cNvPr id="202" name="フローチャート : 判断 201"/>
        <xdr:cNvSpPr/>
      </xdr:nvSpPr>
      <xdr:spPr>
        <a:xfrm>
          <a:off x="1397000" y="1396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17080</xdr:rowOff>
    </xdr:from>
    <xdr:ext cx="762000" cy="259045"/>
    <xdr:sp macro="" textlink="">
      <xdr:nvSpPr>
        <xdr:cNvPr id="203" name="テキスト ボックス 202"/>
        <xdr:cNvSpPr txBox="1"/>
      </xdr:nvSpPr>
      <xdr:spPr>
        <a:xfrm>
          <a:off x="1066800" y="13733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30617</xdr:rowOff>
    </xdr:from>
    <xdr:to>
      <xdr:col>7</xdr:col>
      <xdr:colOff>203200</xdr:colOff>
      <xdr:row>81</xdr:row>
      <xdr:rowOff>132217</xdr:rowOff>
    </xdr:to>
    <xdr:sp macro="" textlink="">
      <xdr:nvSpPr>
        <xdr:cNvPr id="209" name="円/楕円 208"/>
        <xdr:cNvSpPr/>
      </xdr:nvSpPr>
      <xdr:spPr>
        <a:xfrm>
          <a:off x="4902200" y="1391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123344</xdr:rowOff>
    </xdr:from>
    <xdr:ext cx="762000" cy="259045"/>
    <xdr:sp macro="" textlink="">
      <xdr:nvSpPr>
        <xdr:cNvPr id="210" name="人件費・物件費等の状況該当値テキスト"/>
        <xdr:cNvSpPr txBox="1"/>
      </xdr:nvSpPr>
      <xdr:spPr>
        <a:xfrm>
          <a:off x="5041900" y="13839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94,549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87702</xdr:rowOff>
    </xdr:from>
    <xdr:to>
      <xdr:col>6</xdr:col>
      <xdr:colOff>50800</xdr:colOff>
      <xdr:row>82</xdr:row>
      <xdr:rowOff>17852</xdr:rowOff>
    </xdr:to>
    <xdr:sp macro="" textlink="">
      <xdr:nvSpPr>
        <xdr:cNvPr id="211" name="円/楕円 210"/>
        <xdr:cNvSpPr/>
      </xdr:nvSpPr>
      <xdr:spPr>
        <a:xfrm>
          <a:off x="4064000" y="1397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28029</xdr:rowOff>
    </xdr:from>
    <xdr:ext cx="736600" cy="259045"/>
    <xdr:sp macro="" textlink="">
      <xdr:nvSpPr>
        <xdr:cNvPr id="212" name="テキスト ボックス 211"/>
        <xdr:cNvSpPr txBox="1"/>
      </xdr:nvSpPr>
      <xdr:spPr>
        <a:xfrm>
          <a:off x="3733800" y="1374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104,012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92294</xdr:rowOff>
    </xdr:from>
    <xdr:to>
      <xdr:col>4</xdr:col>
      <xdr:colOff>533400</xdr:colOff>
      <xdr:row>82</xdr:row>
      <xdr:rowOff>22444</xdr:rowOff>
    </xdr:to>
    <xdr:sp macro="" textlink="">
      <xdr:nvSpPr>
        <xdr:cNvPr id="213" name="円/楕円 212"/>
        <xdr:cNvSpPr/>
      </xdr:nvSpPr>
      <xdr:spPr>
        <a:xfrm>
          <a:off x="3175000" y="1397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32621</xdr:rowOff>
    </xdr:from>
    <xdr:ext cx="762000" cy="259045"/>
    <xdr:sp macro="" textlink="">
      <xdr:nvSpPr>
        <xdr:cNvPr id="214" name="テキスト ボックス 213"/>
        <xdr:cNvSpPr txBox="1"/>
      </xdr:nvSpPr>
      <xdr:spPr>
        <a:xfrm>
          <a:off x="2844800" y="1374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104,773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92390</xdr:rowOff>
    </xdr:from>
    <xdr:to>
      <xdr:col>3</xdr:col>
      <xdr:colOff>330200</xdr:colOff>
      <xdr:row>82</xdr:row>
      <xdr:rowOff>22540</xdr:rowOff>
    </xdr:to>
    <xdr:sp macro="" textlink="">
      <xdr:nvSpPr>
        <xdr:cNvPr id="215" name="円/楕円 214"/>
        <xdr:cNvSpPr/>
      </xdr:nvSpPr>
      <xdr:spPr>
        <a:xfrm>
          <a:off x="2286000" y="1397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7317</xdr:rowOff>
    </xdr:from>
    <xdr:ext cx="762000" cy="259045"/>
    <xdr:sp macro="" textlink="">
      <xdr:nvSpPr>
        <xdr:cNvPr id="216" name="テキスト ボックス 215"/>
        <xdr:cNvSpPr txBox="1"/>
      </xdr:nvSpPr>
      <xdr:spPr>
        <a:xfrm>
          <a:off x="1955800" y="140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104,789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86158</xdr:rowOff>
    </xdr:from>
    <xdr:to>
      <xdr:col>2</xdr:col>
      <xdr:colOff>127000</xdr:colOff>
      <xdr:row>82</xdr:row>
      <xdr:rowOff>16308</xdr:rowOff>
    </xdr:to>
    <xdr:sp macro="" textlink="">
      <xdr:nvSpPr>
        <xdr:cNvPr id="217" name="円/楕円 216"/>
        <xdr:cNvSpPr/>
      </xdr:nvSpPr>
      <xdr:spPr>
        <a:xfrm>
          <a:off x="1397000" y="1397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1085</xdr:rowOff>
    </xdr:from>
    <xdr:ext cx="762000" cy="259045"/>
    <xdr:sp macro="" textlink="">
      <xdr:nvSpPr>
        <xdr:cNvPr id="218" name="テキスト ボックス 217"/>
        <xdr:cNvSpPr txBox="1"/>
      </xdr:nvSpPr>
      <xdr:spPr>
        <a:xfrm>
          <a:off x="1066800" y="1405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0" name="テキスト ボックス 219"/>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1" name="テキスト ボックス 220"/>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国と比較してやや高い水準にあるため、引き続き職別職員数の適正化に努め、適正な給与水準を実現していく。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34" name="直線コネクタ 23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35" name="テキスト ボックス 23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38" name="直線コネクタ 23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39" name="テキスト ボックス 23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2" name="直線コネクタ 24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3" name="テキスト ボックス 24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46" name="直線コネクタ 24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47" name="テキスト ボックス 24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124884</xdr:rowOff>
    </xdr:from>
    <xdr:to>
      <xdr:col>24</xdr:col>
      <xdr:colOff>558800</xdr:colOff>
      <xdr:row>86</xdr:row>
      <xdr:rowOff>11113</xdr:rowOff>
    </xdr:to>
    <xdr:cxnSp macro="">
      <xdr:nvCxnSpPr>
        <xdr:cNvPr id="251" name="直線コネクタ 250"/>
        <xdr:cNvCxnSpPr/>
      </xdr:nvCxnSpPr>
      <xdr:spPr>
        <a:xfrm flipV="1">
          <a:off x="17018000" y="13840884"/>
          <a:ext cx="0" cy="914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154640</xdr:rowOff>
    </xdr:from>
    <xdr:ext cx="762000" cy="259045"/>
    <xdr:sp macro="" textlink="">
      <xdr:nvSpPr>
        <xdr:cNvPr id="252" name="給与水準   （国との比較）最小値テキスト"/>
        <xdr:cNvSpPr txBox="1"/>
      </xdr:nvSpPr>
      <xdr:spPr>
        <a:xfrm>
          <a:off x="17106900" y="1472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86</xdr:row>
      <xdr:rowOff>11113</xdr:rowOff>
    </xdr:from>
    <xdr:to>
      <xdr:col>24</xdr:col>
      <xdr:colOff>647700</xdr:colOff>
      <xdr:row>86</xdr:row>
      <xdr:rowOff>11113</xdr:rowOff>
    </xdr:to>
    <xdr:cxnSp macro="">
      <xdr:nvCxnSpPr>
        <xdr:cNvPr id="253" name="直線コネクタ 252"/>
        <xdr:cNvCxnSpPr/>
      </xdr:nvCxnSpPr>
      <xdr:spPr>
        <a:xfrm>
          <a:off x="16929100" y="1475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39811</xdr:rowOff>
    </xdr:from>
    <xdr:ext cx="762000" cy="259045"/>
    <xdr:sp macro="" textlink="">
      <xdr:nvSpPr>
        <xdr:cNvPr id="254" name="給与水準   （国との比較）最大値テキスト"/>
        <xdr:cNvSpPr txBox="1"/>
      </xdr:nvSpPr>
      <xdr:spPr>
        <a:xfrm>
          <a:off x="17106900" y="135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24</xdr:col>
      <xdr:colOff>469900</xdr:colOff>
      <xdr:row>80</xdr:row>
      <xdr:rowOff>124884</xdr:rowOff>
    </xdr:from>
    <xdr:to>
      <xdr:col>24</xdr:col>
      <xdr:colOff>647700</xdr:colOff>
      <xdr:row>80</xdr:row>
      <xdr:rowOff>124884</xdr:rowOff>
    </xdr:to>
    <xdr:cxnSp macro="">
      <xdr:nvCxnSpPr>
        <xdr:cNvPr id="255" name="直線コネクタ 254"/>
        <xdr:cNvCxnSpPr/>
      </xdr:nvCxnSpPr>
      <xdr:spPr>
        <a:xfrm>
          <a:off x="16929100" y="1384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102659</xdr:rowOff>
    </xdr:from>
    <xdr:to>
      <xdr:col>24</xdr:col>
      <xdr:colOff>558800</xdr:colOff>
      <xdr:row>89</xdr:row>
      <xdr:rowOff>49741</xdr:rowOff>
    </xdr:to>
    <xdr:cxnSp macro="">
      <xdr:nvCxnSpPr>
        <xdr:cNvPr id="256" name="直線コネクタ 255"/>
        <xdr:cNvCxnSpPr/>
      </xdr:nvCxnSpPr>
      <xdr:spPr>
        <a:xfrm flipV="1">
          <a:off x="16179800" y="14504459"/>
          <a:ext cx="838200" cy="80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139293</xdr:rowOff>
    </xdr:from>
    <xdr:ext cx="762000" cy="259045"/>
    <xdr:sp macro="" textlink="">
      <xdr:nvSpPr>
        <xdr:cNvPr id="257"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122766</xdr:rowOff>
    </xdr:from>
    <xdr:to>
      <xdr:col>24</xdr:col>
      <xdr:colOff>609600</xdr:colOff>
      <xdr:row>84</xdr:row>
      <xdr:rowOff>52916</xdr:rowOff>
    </xdr:to>
    <xdr:sp macro="" textlink="">
      <xdr:nvSpPr>
        <xdr:cNvPr id="258" name="フローチャート : 判断 257"/>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29634</xdr:rowOff>
    </xdr:from>
    <xdr:to>
      <xdr:col>23</xdr:col>
      <xdr:colOff>406400</xdr:colOff>
      <xdr:row>89</xdr:row>
      <xdr:rowOff>49741</xdr:rowOff>
    </xdr:to>
    <xdr:cxnSp macro="">
      <xdr:nvCxnSpPr>
        <xdr:cNvPr id="259" name="直線コネクタ 258"/>
        <xdr:cNvCxnSpPr/>
      </xdr:nvCxnSpPr>
      <xdr:spPr>
        <a:xfrm>
          <a:off x="15290800" y="1528868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100013</xdr:rowOff>
    </xdr:from>
    <xdr:to>
      <xdr:col>23</xdr:col>
      <xdr:colOff>457200</xdr:colOff>
      <xdr:row>89</xdr:row>
      <xdr:rowOff>30163</xdr:rowOff>
    </xdr:to>
    <xdr:sp macro="" textlink="">
      <xdr:nvSpPr>
        <xdr:cNvPr id="260" name="フローチャート : 判断 259"/>
        <xdr:cNvSpPr/>
      </xdr:nvSpPr>
      <xdr:spPr>
        <a:xfrm>
          <a:off x="16129000" y="1518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40340</xdr:rowOff>
    </xdr:from>
    <xdr:ext cx="736600" cy="259045"/>
    <xdr:sp macro="" textlink="">
      <xdr:nvSpPr>
        <xdr:cNvPr id="261" name="テキスト ボックス 260"/>
        <xdr:cNvSpPr txBox="1"/>
      </xdr:nvSpPr>
      <xdr:spPr>
        <a:xfrm>
          <a:off x="15798800" y="14956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22225</xdr:rowOff>
    </xdr:from>
    <xdr:to>
      <xdr:col>22</xdr:col>
      <xdr:colOff>203200</xdr:colOff>
      <xdr:row>89</xdr:row>
      <xdr:rowOff>29634</xdr:rowOff>
    </xdr:to>
    <xdr:cxnSp macro="">
      <xdr:nvCxnSpPr>
        <xdr:cNvPr id="262" name="直線コネクタ 261"/>
        <xdr:cNvCxnSpPr/>
      </xdr:nvCxnSpPr>
      <xdr:spPr>
        <a:xfrm>
          <a:off x="14401800" y="14424025"/>
          <a:ext cx="889000" cy="86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100013</xdr:rowOff>
    </xdr:from>
    <xdr:to>
      <xdr:col>22</xdr:col>
      <xdr:colOff>254000</xdr:colOff>
      <xdr:row>89</xdr:row>
      <xdr:rowOff>30163</xdr:rowOff>
    </xdr:to>
    <xdr:sp macro="" textlink="">
      <xdr:nvSpPr>
        <xdr:cNvPr id="263" name="フローチャート : 判断 262"/>
        <xdr:cNvSpPr/>
      </xdr:nvSpPr>
      <xdr:spPr>
        <a:xfrm>
          <a:off x="15240000" y="1518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40340</xdr:rowOff>
    </xdr:from>
    <xdr:ext cx="762000" cy="259045"/>
    <xdr:sp macro="" textlink="">
      <xdr:nvSpPr>
        <xdr:cNvPr id="264" name="テキスト ボックス 263"/>
        <xdr:cNvSpPr txBox="1"/>
      </xdr:nvSpPr>
      <xdr:spPr>
        <a:xfrm>
          <a:off x="14909800" y="1495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22225</xdr:rowOff>
    </xdr:from>
    <xdr:to>
      <xdr:col>21</xdr:col>
      <xdr:colOff>0</xdr:colOff>
      <xdr:row>84</xdr:row>
      <xdr:rowOff>42334</xdr:rowOff>
    </xdr:to>
    <xdr:cxnSp macro="">
      <xdr:nvCxnSpPr>
        <xdr:cNvPr id="265" name="直線コネクタ 264"/>
        <xdr:cNvCxnSpPr/>
      </xdr:nvCxnSpPr>
      <xdr:spPr>
        <a:xfrm flipV="1">
          <a:off x="13512800" y="1442402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82021</xdr:rowOff>
    </xdr:from>
    <xdr:to>
      <xdr:col>21</xdr:col>
      <xdr:colOff>50800</xdr:colOff>
      <xdr:row>85</xdr:row>
      <xdr:rowOff>12171</xdr:rowOff>
    </xdr:to>
    <xdr:sp macro="" textlink="">
      <xdr:nvSpPr>
        <xdr:cNvPr id="266" name="フローチャート : 判断 265"/>
        <xdr:cNvSpPr/>
      </xdr:nvSpPr>
      <xdr:spPr>
        <a:xfrm>
          <a:off x="14351000" y="1448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168398</xdr:rowOff>
    </xdr:from>
    <xdr:ext cx="762000" cy="259045"/>
    <xdr:sp macro="" textlink="">
      <xdr:nvSpPr>
        <xdr:cNvPr id="267" name="テキスト ボックス 266"/>
        <xdr:cNvSpPr txBox="1"/>
      </xdr:nvSpPr>
      <xdr:spPr>
        <a:xfrm>
          <a:off x="14020800" y="1457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122238</xdr:rowOff>
    </xdr:from>
    <xdr:to>
      <xdr:col>19</xdr:col>
      <xdr:colOff>533400</xdr:colOff>
      <xdr:row>85</xdr:row>
      <xdr:rowOff>52388</xdr:rowOff>
    </xdr:to>
    <xdr:sp macro="" textlink="">
      <xdr:nvSpPr>
        <xdr:cNvPr id="268" name="フローチャート : 判断 267"/>
        <xdr:cNvSpPr/>
      </xdr:nvSpPr>
      <xdr:spPr>
        <a:xfrm>
          <a:off x="13462000" y="1452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37165</xdr:rowOff>
    </xdr:from>
    <xdr:ext cx="762000" cy="259045"/>
    <xdr:sp macro="" textlink="">
      <xdr:nvSpPr>
        <xdr:cNvPr id="269" name="テキスト ボックス 268"/>
        <xdr:cNvSpPr txBox="1"/>
      </xdr:nvSpPr>
      <xdr:spPr>
        <a:xfrm>
          <a:off x="13131800" y="14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51859</xdr:rowOff>
    </xdr:from>
    <xdr:to>
      <xdr:col>24</xdr:col>
      <xdr:colOff>609600</xdr:colOff>
      <xdr:row>84</xdr:row>
      <xdr:rowOff>153459</xdr:rowOff>
    </xdr:to>
    <xdr:sp macro="" textlink="">
      <xdr:nvSpPr>
        <xdr:cNvPr id="275" name="円/楕円 274"/>
        <xdr:cNvSpPr/>
      </xdr:nvSpPr>
      <xdr:spPr>
        <a:xfrm>
          <a:off x="169672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23936</xdr:rowOff>
    </xdr:from>
    <xdr:ext cx="762000" cy="259045"/>
    <xdr:sp macro="" textlink="">
      <xdr:nvSpPr>
        <xdr:cNvPr id="276" name="給与水準   （国との比較）該当値テキスト"/>
        <xdr:cNvSpPr txBox="1"/>
      </xdr:nvSpPr>
      <xdr:spPr>
        <a:xfrm>
          <a:off x="17106900" y="1442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170391</xdr:rowOff>
    </xdr:from>
    <xdr:to>
      <xdr:col>23</xdr:col>
      <xdr:colOff>457200</xdr:colOff>
      <xdr:row>89</xdr:row>
      <xdr:rowOff>100541</xdr:rowOff>
    </xdr:to>
    <xdr:sp macro="" textlink="">
      <xdr:nvSpPr>
        <xdr:cNvPr id="277" name="円/楕円 276"/>
        <xdr:cNvSpPr/>
      </xdr:nvSpPr>
      <xdr:spPr>
        <a:xfrm>
          <a:off x="16129000" y="152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85318</xdr:rowOff>
    </xdr:from>
    <xdr:ext cx="736600" cy="259045"/>
    <xdr:sp macro="" textlink="">
      <xdr:nvSpPr>
        <xdr:cNvPr id="278" name="テキスト ボックス 277"/>
        <xdr:cNvSpPr txBox="1"/>
      </xdr:nvSpPr>
      <xdr:spPr>
        <a:xfrm>
          <a:off x="15798800" y="15344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150284</xdr:rowOff>
    </xdr:from>
    <xdr:to>
      <xdr:col>22</xdr:col>
      <xdr:colOff>254000</xdr:colOff>
      <xdr:row>89</xdr:row>
      <xdr:rowOff>80434</xdr:rowOff>
    </xdr:to>
    <xdr:sp macro="" textlink="">
      <xdr:nvSpPr>
        <xdr:cNvPr id="279" name="円/楕円 278"/>
        <xdr:cNvSpPr/>
      </xdr:nvSpPr>
      <xdr:spPr>
        <a:xfrm>
          <a:off x="15240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65211</xdr:rowOff>
    </xdr:from>
    <xdr:ext cx="762000" cy="259045"/>
    <xdr:sp macro="" textlink="">
      <xdr:nvSpPr>
        <xdr:cNvPr id="280" name="テキスト ボックス 279"/>
        <xdr:cNvSpPr txBox="1"/>
      </xdr:nvSpPr>
      <xdr:spPr>
        <a:xfrm>
          <a:off x="14909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142875</xdr:rowOff>
    </xdr:from>
    <xdr:to>
      <xdr:col>21</xdr:col>
      <xdr:colOff>50800</xdr:colOff>
      <xdr:row>84</xdr:row>
      <xdr:rowOff>73025</xdr:rowOff>
    </xdr:to>
    <xdr:sp macro="" textlink="">
      <xdr:nvSpPr>
        <xdr:cNvPr id="281" name="円/楕円 280"/>
        <xdr:cNvSpPr/>
      </xdr:nvSpPr>
      <xdr:spPr>
        <a:xfrm>
          <a:off x="14351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83202</xdr:rowOff>
    </xdr:from>
    <xdr:ext cx="762000" cy="259045"/>
    <xdr:sp macro="" textlink="">
      <xdr:nvSpPr>
        <xdr:cNvPr id="282" name="テキスト ボックス 281"/>
        <xdr:cNvSpPr txBox="1"/>
      </xdr:nvSpPr>
      <xdr:spPr>
        <a:xfrm>
          <a:off x="14020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83" name="円/楕円 282"/>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103311</xdr:rowOff>
    </xdr:from>
    <xdr:ext cx="762000" cy="259045"/>
    <xdr:sp macro="" textlink="">
      <xdr:nvSpPr>
        <xdr:cNvPr id="284" name="テキスト ボックス 283"/>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定員適正化計画に基づき、新規採用を抑制したほか、短時間勤務再任用職員の活用、行政評価による事務事業の見直し、民間活力の導入等を進めたこと等により、類似団体平均を下回る５．０５人となった。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今後も、事務事業の見直しや業務の効率化、民間活力の導入、ＩＴの活用、再任用職員の有効活用、職員の能力開発等の推進により、平成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年度までの５年間で</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人を削減することを目指し、さらなる定員管理の適正化に努める。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137341</xdr:rowOff>
    </xdr:from>
    <xdr:to>
      <xdr:col>24</xdr:col>
      <xdr:colOff>558800</xdr:colOff>
      <xdr:row>68</xdr:row>
      <xdr:rowOff>49893</xdr:rowOff>
    </xdr:to>
    <xdr:cxnSp macro="">
      <xdr:nvCxnSpPr>
        <xdr:cNvPr id="316" name="直線コネクタ 315"/>
        <xdr:cNvCxnSpPr/>
      </xdr:nvCxnSpPr>
      <xdr:spPr>
        <a:xfrm flipV="1">
          <a:off x="17018000" y="10081441"/>
          <a:ext cx="0" cy="1627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21970</xdr:rowOff>
    </xdr:from>
    <xdr:ext cx="762000" cy="259045"/>
    <xdr:sp macro="" textlink="">
      <xdr:nvSpPr>
        <xdr:cNvPr id="317" name="定員管理の状況最小値テキスト"/>
        <xdr:cNvSpPr txBox="1"/>
      </xdr:nvSpPr>
      <xdr:spPr>
        <a:xfrm>
          <a:off x="17106900" y="1168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68</xdr:row>
      <xdr:rowOff>49893</xdr:rowOff>
    </xdr:from>
    <xdr:to>
      <xdr:col>24</xdr:col>
      <xdr:colOff>647700</xdr:colOff>
      <xdr:row>68</xdr:row>
      <xdr:rowOff>49893</xdr:rowOff>
    </xdr:to>
    <xdr:cxnSp macro="">
      <xdr:nvCxnSpPr>
        <xdr:cNvPr id="318" name="直線コネクタ 317"/>
        <xdr:cNvCxnSpPr/>
      </xdr:nvCxnSpPr>
      <xdr:spPr>
        <a:xfrm>
          <a:off x="16929100" y="1170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52268</xdr:rowOff>
    </xdr:from>
    <xdr:ext cx="762000" cy="259045"/>
    <xdr:sp macro="" textlink="">
      <xdr:nvSpPr>
        <xdr:cNvPr id="319" name="定員管理の状況最大値テキスト"/>
        <xdr:cNvSpPr txBox="1"/>
      </xdr:nvSpPr>
      <xdr:spPr>
        <a:xfrm>
          <a:off x="17106900" y="982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24</xdr:col>
      <xdr:colOff>469900</xdr:colOff>
      <xdr:row>58</xdr:row>
      <xdr:rowOff>137341</xdr:rowOff>
    </xdr:from>
    <xdr:to>
      <xdr:col>24</xdr:col>
      <xdr:colOff>647700</xdr:colOff>
      <xdr:row>58</xdr:row>
      <xdr:rowOff>137341</xdr:rowOff>
    </xdr:to>
    <xdr:cxnSp macro="">
      <xdr:nvCxnSpPr>
        <xdr:cNvPr id="320" name="直線コネクタ 319"/>
        <xdr:cNvCxnSpPr/>
      </xdr:nvCxnSpPr>
      <xdr:spPr>
        <a:xfrm>
          <a:off x="16929100" y="1008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8165</xdr:rowOff>
    </xdr:from>
    <xdr:to>
      <xdr:col>24</xdr:col>
      <xdr:colOff>558800</xdr:colOff>
      <xdr:row>60</xdr:row>
      <xdr:rowOff>35741</xdr:rowOff>
    </xdr:to>
    <xdr:cxnSp macro="">
      <xdr:nvCxnSpPr>
        <xdr:cNvPr id="321" name="直線コネクタ 320"/>
        <xdr:cNvCxnSpPr/>
      </xdr:nvCxnSpPr>
      <xdr:spPr>
        <a:xfrm flipV="1">
          <a:off x="16179800" y="10295165"/>
          <a:ext cx="8382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123389</xdr:rowOff>
    </xdr:from>
    <xdr:ext cx="762000" cy="259045"/>
    <xdr:sp macro="" textlink="">
      <xdr:nvSpPr>
        <xdr:cNvPr id="322" name="定員管理の状況平均値テキスト"/>
        <xdr:cNvSpPr txBox="1"/>
      </xdr:nvSpPr>
      <xdr:spPr>
        <a:xfrm>
          <a:off x="17106900" y="10581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151312</xdr:rowOff>
    </xdr:from>
    <xdr:to>
      <xdr:col>24</xdr:col>
      <xdr:colOff>609600</xdr:colOff>
      <xdr:row>62</xdr:row>
      <xdr:rowOff>81462</xdr:rowOff>
    </xdr:to>
    <xdr:sp macro="" textlink="">
      <xdr:nvSpPr>
        <xdr:cNvPr id="323" name="フローチャート : 判断 322"/>
        <xdr:cNvSpPr/>
      </xdr:nvSpPr>
      <xdr:spPr>
        <a:xfrm>
          <a:off x="169672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35741</xdr:rowOff>
    </xdr:from>
    <xdr:to>
      <xdr:col>23</xdr:col>
      <xdr:colOff>406400</xdr:colOff>
      <xdr:row>62</xdr:row>
      <xdr:rowOff>106499</xdr:rowOff>
    </xdr:to>
    <xdr:cxnSp macro="">
      <xdr:nvCxnSpPr>
        <xdr:cNvPr id="324" name="直線コネクタ 323"/>
        <xdr:cNvCxnSpPr/>
      </xdr:nvCxnSpPr>
      <xdr:spPr>
        <a:xfrm flipV="1">
          <a:off x="15290800" y="10322741"/>
          <a:ext cx="889000" cy="4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5" name="フローチャート : 判断 324"/>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80027</xdr:rowOff>
    </xdr:from>
    <xdr:ext cx="736600" cy="259045"/>
    <xdr:sp macro="" textlink="">
      <xdr:nvSpPr>
        <xdr:cNvPr id="326" name="テキスト ボックス 325"/>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106499</xdr:rowOff>
    </xdr:from>
    <xdr:to>
      <xdr:col>22</xdr:col>
      <xdr:colOff>203200</xdr:colOff>
      <xdr:row>62</xdr:row>
      <xdr:rowOff>147865</xdr:rowOff>
    </xdr:to>
    <xdr:cxnSp macro="">
      <xdr:nvCxnSpPr>
        <xdr:cNvPr id="327" name="直線コネクタ 326"/>
        <xdr:cNvCxnSpPr/>
      </xdr:nvCxnSpPr>
      <xdr:spPr>
        <a:xfrm flipV="1">
          <a:off x="14401800" y="10736399"/>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48804</xdr:rowOff>
    </xdr:from>
    <xdr:to>
      <xdr:col>22</xdr:col>
      <xdr:colOff>254000</xdr:colOff>
      <xdr:row>62</xdr:row>
      <xdr:rowOff>150404</xdr:rowOff>
    </xdr:to>
    <xdr:sp macro="" textlink="">
      <xdr:nvSpPr>
        <xdr:cNvPr id="328" name="フローチャート : 判断 327"/>
        <xdr:cNvSpPr/>
      </xdr:nvSpPr>
      <xdr:spPr>
        <a:xfrm>
          <a:off x="15240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160581</xdr:rowOff>
    </xdr:from>
    <xdr:ext cx="762000" cy="259045"/>
    <xdr:sp macro="" textlink="">
      <xdr:nvSpPr>
        <xdr:cNvPr id="329" name="テキスト ボックス 328"/>
        <xdr:cNvSpPr txBox="1"/>
      </xdr:nvSpPr>
      <xdr:spPr>
        <a:xfrm>
          <a:off x="14909800" y="1044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147865</xdr:rowOff>
    </xdr:from>
    <xdr:to>
      <xdr:col>21</xdr:col>
      <xdr:colOff>0</xdr:colOff>
      <xdr:row>63</xdr:row>
      <xdr:rowOff>14333</xdr:rowOff>
    </xdr:to>
    <xdr:cxnSp macro="">
      <xdr:nvCxnSpPr>
        <xdr:cNvPr id="330" name="直線コネクタ 329"/>
        <xdr:cNvCxnSpPr/>
      </xdr:nvCxnSpPr>
      <xdr:spPr>
        <a:xfrm flipV="1">
          <a:off x="13512800" y="10777765"/>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47897</xdr:rowOff>
    </xdr:from>
    <xdr:to>
      <xdr:col>21</xdr:col>
      <xdr:colOff>50800</xdr:colOff>
      <xdr:row>61</xdr:row>
      <xdr:rowOff>149497</xdr:rowOff>
    </xdr:to>
    <xdr:sp macro="" textlink="">
      <xdr:nvSpPr>
        <xdr:cNvPr id="331" name="フローチャート : 判断 330"/>
        <xdr:cNvSpPr/>
      </xdr:nvSpPr>
      <xdr:spPr>
        <a:xfrm>
          <a:off x="14351000" y="1050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159674</xdr:rowOff>
    </xdr:from>
    <xdr:ext cx="762000" cy="259045"/>
    <xdr:sp macro="" textlink="">
      <xdr:nvSpPr>
        <xdr:cNvPr id="332" name="テキスト ボックス 331"/>
        <xdr:cNvSpPr txBox="1"/>
      </xdr:nvSpPr>
      <xdr:spPr>
        <a:xfrm>
          <a:off x="14020800" y="1027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75474</xdr:rowOff>
    </xdr:from>
    <xdr:to>
      <xdr:col>19</xdr:col>
      <xdr:colOff>533400</xdr:colOff>
      <xdr:row>62</xdr:row>
      <xdr:rowOff>5624</xdr:rowOff>
    </xdr:to>
    <xdr:sp macro="" textlink="">
      <xdr:nvSpPr>
        <xdr:cNvPr id="333" name="フローチャート : 判断 332"/>
        <xdr:cNvSpPr/>
      </xdr:nvSpPr>
      <xdr:spPr>
        <a:xfrm>
          <a:off x="134620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15801</xdr:rowOff>
    </xdr:from>
    <xdr:ext cx="762000" cy="259045"/>
    <xdr:sp macro="" textlink="">
      <xdr:nvSpPr>
        <xdr:cNvPr id="334" name="テキスト ボックス 333"/>
        <xdr:cNvSpPr txBox="1"/>
      </xdr:nvSpPr>
      <xdr:spPr>
        <a:xfrm>
          <a:off x="13131800" y="1030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128815</xdr:rowOff>
    </xdr:from>
    <xdr:to>
      <xdr:col>24</xdr:col>
      <xdr:colOff>609600</xdr:colOff>
      <xdr:row>60</xdr:row>
      <xdr:rowOff>58965</xdr:rowOff>
    </xdr:to>
    <xdr:sp macro="" textlink="">
      <xdr:nvSpPr>
        <xdr:cNvPr id="340" name="円/楕円 339"/>
        <xdr:cNvSpPr/>
      </xdr:nvSpPr>
      <xdr:spPr>
        <a:xfrm>
          <a:off x="169672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145342</xdr:rowOff>
    </xdr:from>
    <xdr:ext cx="762000" cy="259045"/>
    <xdr:sp macro="" textlink="">
      <xdr:nvSpPr>
        <xdr:cNvPr id="341" name="定員管理の状況該当値テキスト"/>
        <xdr:cNvSpPr txBox="1"/>
      </xdr:nvSpPr>
      <xdr:spPr>
        <a:xfrm>
          <a:off x="17106900" y="10089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156391</xdr:rowOff>
    </xdr:from>
    <xdr:to>
      <xdr:col>23</xdr:col>
      <xdr:colOff>457200</xdr:colOff>
      <xdr:row>60</xdr:row>
      <xdr:rowOff>86541</xdr:rowOff>
    </xdr:to>
    <xdr:sp macro="" textlink="">
      <xdr:nvSpPr>
        <xdr:cNvPr id="342" name="円/楕円 341"/>
        <xdr:cNvSpPr/>
      </xdr:nvSpPr>
      <xdr:spPr>
        <a:xfrm>
          <a:off x="16129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96718</xdr:rowOff>
    </xdr:from>
    <xdr:ext cx="736600" cy="259045"/>
    <xdr:sp macro="" textlink="">
      <xdr:nvSpPr>
        <xdr:cNvPr id="343" name="テキスト ボックス 342"/>
        <xdr:cNvSpPr txBox="1"/>
      </xdr:nvSpPr>
      <xdr:spPr>
        <a:xfrm>
          <a:off x="15798800" y="10040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55699</xdr:rowOff>
    </xdr:from>
    <xdr:to>
      <xdr:col>22</xdr:col>
      <xdr:colOff>254000</xdr:colOff>
      <xdr:row>62</xdr:row>
      <xdr:rowOff>157299</xdr:rowOff>
    </xdr:to>
    <xdr:sp macro="" textlink="">
      <xdr:nvSpPr>
        <xdr:cNvPr id="344" name="円/楕円 343"/>
        <xdr:cNvSpPr/>
      </xdr:nvSpPr>
      <xdr:spPr>
        <a:xfrm>
          <a:off x="15240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142076</xdr:rowOff>
    </xdr:from>
    <xdr:ext cx="762000" cy="259045"/>
    <xdr:sp macro="" textlink="">
      <xdr:nvSpPr>
        <xdr:cNvPr id="345" name="テキスト ボックス 344"/>
        <xdr:cNvSpPr txBox="1"/>
      </xdr:nvSpPr>
      <xdr:spPr>
        <a:xfrm>
          <a:off x="14909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97065</xdr:rowOff>
    </xdr:from>
    <xdr:to>
      <xdr:col>21</xdr:col>
      <xdr:colOff>50800</xdr:colOff>
      <xdr:row>63</xdr:row>
      <xdr:rowOff>27215</xdr:rowOff>
    </xdr:to>
    <xdr:sp macro="" textlink="">
      <xdr:nvSpPr>
        <xdr:cNvPr id="346" name="円/楕円 345"/>
        <xdr:cNvSpPr/>
      </xdr:nvSpPr>
      <xdr:spPr>
        <a:xfrm>
          <a:off x="143510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11992</xdr:rowOff>
    </xdr:from>
    <xdr:ext cx="762000" cy="259045"/>
    <xdr:sp macro="" textlink="">
      <xdr:nvSpPr>
        <xdr:cNvPr id="347" name="テキスト ボックス 346"/>
        <xdr:cNvSpPr txBox="1"/>
      </xdr:nvSpPr>
      <xdr:spPr>
        <a:xfrm>
          <a:off x="14020800" y="1081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134983</xdr:rowOff>
    </xdr:from>
    <xdr:to>
      <xdr:col>19</xdr:col>
      <xdr:colOff>533400</xdr:colOff>
      <xdr:row>63</xdr:row>
      <xdr:rowOff>65133</xdr:rowOff>
    </xdr:to>
    <xdr:sp macro="" textlink="">
      <xdr:nvSpPr>
        <xdr:cNvPr id="348" name="円/楕円 347"/>
        <xdr:cNvSpPr/>
      </xdr:nvSpPr>
      <xdr:spPr>
        <a:xfrm>
          <a:off x="13462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49910</xdr:rowOff>
    </xdr:from>
    <xdr:ext cx="762000" cy="259045"/>
    <xdr:sp macro="" textlink="">
      <xdr:nvSpPr>
        <xdr:cNvPr id="349" name="テキスト ボックス 348"/>
        <xdr:cNvSpPr txBox="1"/>
      </xdr:nvSpPr>
      <xdr:spPr>
        <a:xfrm>
          <a:off x="13131800" y="1085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起債対象事業の適切な選択の結果、前年度より１．７％減少し２．０％となり、類似団体平均を下回っている。今後、大規模事業に係る新規借入が見込まれるが、引き続き世代間負担の公平化と償還額の平準化を図り、比率の急激な上昇を抑制し、財政の健全性を確保す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106997</xdr:rowOff>
    </xdr:from>
    <xdr:to>
      <xdr:col>24</xdr:col>
      <xdr:colOff>558800</xdr:colOff>
      <xdr:row>44</xdr:row>
      <xdr:rowOff>62547</xdr:rowOff>
    </xdr:to>
    <xdr:cxnSp macro="">
      <xdr:nvCxnSpPr>
        <xdr:cNvPr id="374" name="直線コネクタ 373"/>
        <xdr:cNvCxnSpPr/>
      </xdr:nvCxnSpPr>
      <xdr:spPr>
        <a:xfrm flipV="1">
          <a:off x="17018000" y="627919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34624</xdr:rowOff>
    </xdr:from>
    <xdr:ext cx="762000" cy="259045"/>
    <xdr:sp macro="" textlink="">
      <xdr:nvSpPr>
        <xdr:cNvPr id="375" name="公債費負担の状況最小値テキスト"/>
        <xdr:cNvSpPr txBox="1"/>
      </xdr:nvSpPr>
      <xdr:spPr>
        <a:xfrm>
          <a:off x="17106900" y="757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44</xdr:row>
      <xdr:rowOff>62547</xdr:rowOff>
    </xdr:from>
    <xdr:to>
      <xdr:col>24</xdr:col>
      <xdr:colOff>647700</xdr:colOff>
      <xdr:row>44</xdr:row>
      <xdr:rowOff>62547</xdr:rowOff>
    </xdr:to>
    <xdr:cxnSp macro="">
      <xdr:nvCxnSpPr>
        <xdr:cNvPr id="376" name="直線コネクタ 375"/>
        <xdr:cNvCxnSpPr/>
      </xdr:nvCxnSpPr>
      <xdr:spPr>
        <a:xfrm>
          <a:off x="16929100" y="760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21924</xdr:rowOff>
    </xdr:from>
    <xdr:ext cx="762000" cy="259045"/>
    <xdr:sp macro="" textlink="">
      <xdr:nvSpPr>
        <xdr:cNvPr id="377" name="公債費負担の状況最大値テキスト"/>
        <xdr:cNvSpPr txBox="1"/>
      </xdr:nvSpPr>
      <xdr:spPr>
        <a:xfrm>
          <a:off x="17106900" y="602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106997</xdr:rowOff>
    </xdr:from>
    <xdr:to>
      <xdr:col>24</xdr:col>
      <xdr:colOff>647700</xdr:colOff>
      <xdr:row>36</xdr:row>
      <xdr:rowOff>106997</xdr:rowOff>
    </xdr:to>
    <xdr:cxnSp macro="">
      <xdr:nvCxnSpPr>
        <xdr:cNvPr id="378" name="直線コネクタ 377"/>
        <xdr:cNvCxnSpPr/>
      </xdr:nvCxnSpPr>
      <xdr:spPr>
        <a:xfrm>
          <a:off x="16929100" y="627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158750</xdr:rowOff>
    </xdr:from>
    <xdr:to>
      <xdr:col>24</xdr:col>
      <xdr:colOff>558800</xdr:colOff>
      <xdr:row>38</xdr:row>
      <xdr:rowOff>89853</xdr:rowOff>
    </xdr:to>
    <xdr:cxnSp macro="">
      <xdr:nvCxnSpPr>
        <xdr:cNvPr id="379" name="直線コネクタ 378"/>
        <xdr:cNvCxnSpPr/>
      </xdr:nvCxnSpPr>
      <xdr:spPr>
        <a:xfrm flipV="1">
          <a:off x="16179800" y="6502400"/>
          <a:ext cx="8382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143845</xdr:rowOff>
    </xdr:from>
    <xdr:ext cx="762000" cy="259045"/>
    <xdr:sp macro="" textlink="">
      <xdr:nvSpPr>
        <xdr:cNvPr id="380" name="公債費負担の状況平均値テキスト"/>
        <xdr:cNvSpPr txBox="1"/>
      </xdr:nvSpPr>
      <xdr:spPr>
        <a:xfrm>
          <a:off x="17106900" y="6658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318</xdr:rowOff>
    </xdr:from>
    <xdr:to>
      <xdr:col>24</xdr:col>
      <xdr:colOff>609600</xdr:colOff>
      <xdr:row>39</xdr:row>
      <xdr:rowOff>101918</xdr:rowOff>
    </xdr:to>
    <xdr:sp macro="" textlink="">
      <xdr:nvSpPr>
        <xdr:cNvPr id="381" name="フローチャート : 判断 380"/>
        <xdr:cNvSpPr/>
      </xdr:nvSpPr>
      <xdr:spPr>
        <a:xfrm>
          <a:off x="169672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89853</xdr:rowOff>
    </xdr:from>
    <xdr:to>
      <xdr:col>23</xdr:col>
      <xdr:colOff>406400</xdr:colOff>
      <xdr:row>38</xdr:row>
      <xdr:rowOff>168275</xdr:rowOff>
    </xdr:to>
    <xdr:cxnSp macro="">
      <xdr:nvCxnSpPr>
        <xdr:cNvPr id="382" name="直線コネクタ 381"/>
        <xdr:cNvCxnSpPr/>
      </xdr:nvCxnSpPr>
      <xdr:spPr>
        <a:xfrm flipV="1">
          <a:off x="15290800" y="6604953"/>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54610</xdr:rowOff>
    </xdr:from>
    <xdr:to>
      <xdr:col>23</xdr:col>
      <xdr:colOff>457200</xdr:colOff>
      <xdr:row>39</xdr:row>
      <xdr:rowOff>156210</xdr:rowOff>
    </xdr:to>
    <xdr:sp macro="" textlink="">
      <xdr:nvSpPr>
        <xdr:cNvPr id="383" name="フローチャート : 判断 382"/>
        <xdr:cNvSpPr/>
      </xdr:nvSpPr>
      <xdr:spPr>
        <a:xfrm>
          <a:off x="16129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140987</xdr:rowOff>
    </xdr:from>
    <xdr:ext cx="736600" cy="259045"/>
    <xdr:sp macro="" textlink="">
      <xdr:nvSpPr>
        <xdr:cNvPr id="384" name="テキスト ボックス 383"/>
        <xdr:cNvSpPr txBox="1"/>
      </xdr:nvSpPr>
      <xdr:spPr>
        <a:xfrm>
          <a:off x="15798800" y="682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168275</xdr:rowOff>
    </xdr:from>
    <xdr:to>
      <xdr:col>22</xdr:col>
      <xdr:colOff>203200</xdr:colOff>
      <xdr:row>39</xdr:row>
      <xdr:rowOff>45085</xdr:rowOff>
    </xdr:to>
    <xdr:cxnSp macro="">
      <xdr:nvCxnSpPr>
        <xdr:cNvPr id="385" name="直線コネクタ 384"/>
        <xdr:cNvCxnSpPr/>
      </xdr:nvCxnSpPr>
      <xdr:spPr>
        <a:xfrm flipV="1">
          <a:off x="14401800" y="668337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102870</xdr:rowOff>
    </xdr:from>
    <xdr:to>
      <xdr:col>22</xdr:col>
      <xdr:colOff>254000</xdr:colOff>
      <xdr:row>40</xdr:row>
      <xdr:rowOff>33020</xdr:rowOff>
    </xdr:to>
    <xdr:sp macro="" textlink="">
      <xdr:nvSpPr>
        <xdr:cNvPr id="386" name="フローチャート : 判断 385"/>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17797</xdr:rowOff>
    </xdr:from>
    <xdr:ext cx="762000" cy="259045"/>
    <xdr:sp macro="" textlink="">
      <xdr:nvSpPr>
        <xdr:cNvPr id="387" name="テキスト ボックス 386"/>
        <xdr:cNvSpPr txBox="1"/>
      </xdr:nvSpPr>
      <xdr:spPr>
        <a:xfrm>
          <a:off x="1490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45085</xdr:rowOff>
    </xdr:from>
    <xdr:to>
      <xdr:col>21</xdr:col>
      <xdr:colOff>0</xdr:colOff>
      <xdr:row>39</xdr:row>
      <xdr:rowOff>57150</xdr:rowOff>
    </xdr:to>
    <xdr:cxnSp macro="">
      <xdr:nvCxnSpPr>
        <xdr:cNvPr id="388" name="直線コネクタ 387"/>
        <xdr:cNvCxnSpPr/>
      </xdr:nvCxnSpPr>
      <xdr:spPr>
        <a:xfrm flipV="1">
          <a:off x="13512800" y="673163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153670</xdr:rowOff>
    </xdr:from>
    <xdr:to>
      <xdr:col>21</xdr:col>
      <xdr:colOff>50800</xdr:colOff>
      <xdr:row>39</xdr:row>
      <xdr:rowOff>83820</xdr:rowOff>
    </xdr:to>
    <xdr:sp macro="" textlink="">
      <xdr:nvSpPr>
        <xdr:cNvPr id="389" name="フローチャート : 判断 388"/>
        <xdr:cNvSpPr/>
      </xdr:nvSpPr>
      <xdr:spPr>
        <a:xfrm>
          <a:off x="14351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93997</xdr:rowOff>
    </xdr:from>
    <xdr:ext cx="762000" cy="259045"/>
    <xdr:sp macro="" textlink="">
      <xdr:nvSpPr>
        <xdr:cNvPr id="390" name="テキスト ボックス 389"/>
        <xdr:cNvSpPr txBox="1"/>
      </xdr:nvSpPr>
      <xdr:spPr>
        <a:xfrm>
          <a:off x="14020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24447</xdr:rowOff>
    </xdr:from>
    <xdr:to>
      <xdr:col>19</xdr:col>
      <xdr:colOff>533400</xdr:colOff>
      <xdr:row>39</xdr:row>
      <xdr:rowOff>126047</xdr:rowOff>
    </xdr:to>
    <xdr:sp macro="" textlink="">
      <xdr:nvSpPr>
        <xdr:cNvPr id="391" name="フローチャート : 判断 390"/>
        <xdr:cNvSpPr/>
      </xdr:nvSpPr>
      <xdr:spPr>
        <a:xfrm>
          <a:off x="13462000" y="671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110824</xdr:rowOff>
    </xdr:from>
    <xdr:ext cx="762000" cy="259045"/>
    <xdr:sp macro="" textlink="">
      <xdr:nvSpPr>
        <xdr:cNvPr id="392" name="テキスト ボックス 391"/>
        <xdr:cNvSpPr txBox="1"/>
      </xdr:nvSpPr>
      <xdr:spPr>
        <a:xfrm>
          <a:off x="13131800" y="67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107950</xdr:rowOff>
    </xdr:from>
    <xdr:to>
      <xdr:col>24</xdr:col>
      <xdr:colOff>609600</xdr:colOff>
      <xdr:row>38</xdr:row>
      <xdr:rowOff>38100</xdr:rowOff>
    </xdr:to>
    <xdr:sp macro="" textlink="">
      <xdr:nvSpPr>
        <xdr:cNvPr id="398" name="円/楕円 397"/>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124477</xdr:rowOff>
    </xdr:from>
    <xdr:ext cx="762000" cy="259045"/>
    <xdr:sp macro="" textlink="">
      <xdr:nvSpPr>
        <xdr:cNvPr id="399" name="公債費負担の状況該当値テキスト"/>
        <xdr:cNvSpPr txBox="1"/>
      </xdr:nvSpPr>
      <xdr:spPr>
        <a:xfrm>
          <a:off x="17106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39053</xdr:rowOff>
    </xdr:from>
    <xdr:to>
      <xdr:col>23</xdr:col>
      <xdr:colOff>457200</xdr:colOff>
      <xdr:row>38</xdr:row>
      <xdr:rowOff>140653</xdr:rowOff>
    </xdr:to>
    <xdr:sp macro="" textlink="">
      <xdr:nvSpPr>
        <xdr:cNvPr id="400" name="円/楕円 399"/>
        <xdr:cNvSpPr/>
      </xdr:nvSpPr>
      <xdr:spPr>
        <a:xfrm>
          <a:off x="16129000" y="65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150830</xdr:rowOff>
    </xdr:from>
    <xdr:ext cx="736600" cy="259045"/>
    <xdr:sp macro="" textlink="">
      <xdr:nvSpPr>
        <xdr:cNvPr id="401" name="テキスト ボックス 400"/>
        <xdr:cNvSpPr txBox="1"/>
      </xdr:nvSpPr>
      <xdr:spPr>
        <a:xfrm>
          <a:off x="15798800" y="6323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117475</xdr:rowOff>
    </xdr:from>
    <xdr:to>
      <xdr:col>22</xdr:col>
      <xdr:colOff>254000</xdr:colOff>
      <xdr:row>39</xdr:row>
      <xdr:rowOff>47625</xdr:rowOff>
    </xdr:to>
    <xdr:sp macro="" textlink="">
      <xdr:nvSpPr>
        <xdr:cNvPr id="402" name="円/楕円 401"/>
        <xdr:cNvSpPr/>
      </xdr:nvSpPr>
      <xdr:spPr>
        <a:xfrm>
          <a:off x="15240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57802</xdr:rowOff>
    </xdr:from>
    <xdr:ext cx="762000" cy="259045"/>
    <xdr:sp macro="" textlink="">
      <xdr:nvSpPr>
        <xdr:cNvPr id="403" name="テキスト ボックス 402"/>
        <xdr:cNvSpPr txBox="1"/>
      </xdr:nvSpPr>
      <xdr:spPr>
        <a:xfrm>
          <a:off x="14909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165735</xdr:rowOff>
    </xdr:from>
    <xdr:to>
      <xdr:col>21</xdr:col>
      <xdr:colOff>50800</xdr:colOff>
      <xdr:row>39</xdr:row>
      <xdr:rowOff>95885</xdr:rowOff>
    </xdr:to>
    <xdr:sp macro="" textlink="">
      <xdr:nvSpPr>
        <xdr:cNvPr id="404" name="円/楕円 403"/>
        <xdr:cNvSpPr/>
      </xdr:nvSpPr>
      <xdr:spPr>
        <a:xfrm>
          <a:off x="14351000" y="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80662</xdr:rowOff>
    </xdr:from>
    <xdr:ext cx="762000" cy="259045"/>
    <xdr:sp macro="" textlink="">
      <xdr:nvSpPr>
        <xdr:cNvPr id="405" name="テキスト ボックス 404"/>
        <xdr:cNvSpPr txBox="1"/>
      </xdr:nvSpPr>
      <xdr:spPr>
        <a:xfrm>
          <a:off x="14020800" y="676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6350</xdr:rowOff>
    </xdr:from>
    <xdr:to>
      <xdr:col>19</xdr:col>
      <xdr:colOff>533400</xdr:colOff>
      <xdr:row>39</xdr:row>
      <xdr:rowOff>107950</xdr:rowOff>
    </xdr:to>
    <xdr:sp macro="" textlink="">
      <xdr:nvSpPr>
        <xdr:cNvPr id="406" name="円/楕円 405"/>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118127</xdr:rowOff>
    </xdr:from>
    <xdr:ext cx="762000" cy="259045"/>
    <xdr:sp macro="" textlink="">
      <xdr:nvSpPr>
        <xdr:cNvPr id="407" name="テキスト ボックス 406"/>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9" name="テキスト ボックス 40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0" name="テキスト ボックス 40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上昇し８．１％となったものの、依然として類似団体平均を大きく下回っている。前年度より上昇した主な要因は、将来負担額から差し引くことのできる充当可能財源等が減少したことなどのよるものである。今後、市債の新規借入に伴う比率の上昇も予想されることから、後世への負担を少しでも軽減するよう、適切な財政運営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2413</xdr:rowOff>
    </xdr:from>
    <xdr:to>
      <xdr:col>24</xdr:col>
      <xdr:colOff>558800</xdr:colOff>
      <xdr:row>22</xdr:row>
      <xdr:rowOff>46165</xdr:rowOff>
    </xdr:to>
    <xdr:cxnSp macro="">
      <xdr:nvCxnSpPr>
        <xdr:cNvPr id="432" name="直線コネクタ 431"/>
        <xdr:cNvCxnSpPr/>
      </xdr:nvCxnSpPr>
      <xdr:spPr>
        <a:xfrm flipV="1">
          <a:off x="17018000" y="2574163"/>
          <a:ext cx="0" cy="12439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18242</xdr:rowOff>
    </xdr:from>
    <xdr:ext cx="762000" cy="259045"/>
    <xdr:sp macro="" textlink="">
      <xdr:nvSpPr>
        <xdr:cNvPr id="433" name="将来負担の状況最小値テキスト"/>
        <xdr:cNvSpPr txBox="1"/>
      </xdr:nvSpPr>
      <xdr:spPr>
        <a:xfrm>
          <a:off x="17106900" y="379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206.6</a:t>
          </a:r>
          <a:endParaRPr kumimoji="1" lang="ja-JP" altLang="en-US" sz="1000" b="1">
            <a:latin typeface="ＭＳ Ｐゴシック"/>
          </a:endParaRPr>
        </a:p>
      </xdr:txBody>
    </xdr:sp>
    <xdr:clientData/>
  </xdr:oneCellAnchor>
  <xdr:twoCellAnchor>
    <xdr:from>
      <xdr:col>24</xdr:col>
      <xdr:colOff>469900</xdr:colOff>
      <xdr:row>22</xdr:row>
      <xdr:rowOff>46165</xdr:rowOff>
    </xdr:from>
    <xdr:to>
      <xdr:col>24</xdr:col>
      <xdr:colOff>647700</xdr:colOff>
      <xdr:row>22</xdr:row>
      <xdr:rowOff>46165</xdr:rowOff>
    </xdr:to>
    <xdr:cxnSp macro="">
      <xdr:nvCxnSpPr>
        <xdr:cNvPr id="434" name="直線コネクタ 433"/>
        <xdr:cNvCxnSpPr/>
      </xdr:nvCxnSpPr>
      <xdr:spPr>
        <a:xfrm>
          <a:off x="16929100" y="38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88790</xdr:rowOff>
    </xdr:from>
    <xdr:ext cx="762000" cy="259045"/>
    <xdr:sp macro="" textlink="">
      <xdr:nvSpPr>
        <xdr:cNvPr id="435" name="将来負担の状況最大値テキスト"/>
        <xdr:cNvSpPr txBox="1"/>
      </xdr:nvSpPr>
      <xdr:spPr>
        <a:xfrm>
          <a:off x="17106900" y="23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15</xdr:row>
      <xdr:rowOff>2413</xdr:rowOff>
    </xdr:from>
    <xdr:to>
      <xdr:col>24</xdr:col>
      <xdr:colOff>647700</xdr:colOff>
      <xdr:row>15</xdr:row>
      <xdr:rowOff>2413</xdr:rowOff>
    </xdr:to>
    <xdr:cxnSp macro="">
      <xdr:nvCxnSpPr>
        <xdr:cNvPr id="436" name="直線コネクタ 435"/>
        <xdr:cNvCxnSpPr/>
      </xdr:nvCxnSpPr>
      <xdr:spPr>
        <a:xfrm>
          <a:off x="16929100" y="257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36195</xdr:rowOff>
    </xdr:from>
    <xdr:to>
      <xdr:col>24</xdr:col>
      <xdr:colOff>558800</xdr:colOff>
      <xdr:row>15</xdr:row>
      <xdr:rowOff>48863</xdr:rowOff>
    </xdr:to>
    <xdr:cxnSp macro="">
      <xdr:nvCxnSpPr>
        <xdr:cNvPr id="437" name="直線コネクタ 436"/>
        <xdr:cNvCxnSpPr/>
      </xdr:nvCxnSpPr>
      <xdr:spPr>
        <a:xfrm>
          <a:off x="16179800" y="2607945"/>
          <a:ext cx="8382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117937</xdr:rowOff>
    </xdr:from>
    <xdr:ext cx="762000" cy="259045"/>
    <xdr:sp macro="" textlink="">
      <xdr:nvSpPr>
        <xdr:cNvPr id="438" name="将来負担の状況平均値テキスト"/>
        <xdr:cNvSpPr txBox="1"/>
      </xdr:nvSpPr>
      <xdr:spPr>
        <a:xfrm>
          <a:off x="17106900" y="2689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145860</xdr:rowOff>
    </xdr:from>
    <xdr:to>
      <xdr:col>24</xdr:col>
      <xdr:colOff>609600</xdr:colOff>
      <xdr:row>16</xdr:row>
      <xdr:rowOff>76010</xdr:rowOff>
    </xdr:to>
    <xdr:sp macro="" textlink="">
      <xdr:nvSpPr>
        <xdr:cNvPr id="439" name="フローチャート : 判断 438"/>
        <xdr:cNvSpPr/>
      </xdr:nvSpPr>
      <xdr:spPr>
        <a:xfrm>
          <a:off x="16967200" y="271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31115</xdr:rowOff>
    </xdr:from>
    <xdr:to>
      <xdr:col>23</xdr:col>
      <xdr:colOff>457200</xdr:colOff>
      <xdr:row>16</xdr:row>
      <xdr:rowOff>132715</xdr:rowOff>
    </xdr:to>
    <xdr:sp macro="" textlink="">
      <xdr:nvSpPr>
        <xdr:cNvPr id="440" name="フローチャート : 判断 439"/>
        <xdr:cNvSpPr/>
      </xdr:nvSpPr>
      <xdr:spPr>
        <a:xfrm>
          <a:off x="16129000" y="277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117492</xdr:rowOff>
    </xdr:from>
    <xdr:ext cx="736600" cy="259045"/>
    <xdr:sp macro="" textlink="">
      <xdr:nvSpPr>
        <xdr:cNvPr id="441" name="テキスト ボックス 440"/>
        <xdr:cNvSpPr txBox="1"/>
      </xdr:nvSpPr>
      <xdr:spPr>
        <a:xfrm>
          <a:off x="15798800" y="286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34385</xdr:rowOff>
    </xdr:from>
    <xdr:to>
      <xdr:col>21</xdr:col>
      <xdr:colOff>0</xdr:colOff>
      <xdr:row>15</xdr:row>
      <xdr:rowOff>106775</xdr:rowOff>
    </xdr:to>
    <xdr:cxnSp macro="">
      <xdr:nvCxnSpPr>
        <xdr:cNvPr id="442" name="直線コネクタ 441"/>
        <xdr:cNvCxnSpPr/>
      </xdr:nvCxnSpPr>
      <xdr:spPr>
        <a:xfrm flipV="1">
          <a:off x="13512800" y="260613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98076</xdr:rowOff>
    </xdr:from>
    <xdr:to>
      <xdr:col>22</xdr:col>
      <xdr:colOff>254000</xdr:colOff>
      <xdr:row>17</xdr:row>
      <xdr:rowOff>28226</xdr:rowOff>
    </xdr:to>
    <xdr:sp macro="" textlink="">
      <xdr:nvSpPr>
        <xdr:cNvPr id="443" name="フローチャート : 判断 442"/>
        <xdr:cNvSpPr/>
      </xdr:nvSpPr>
      <xdr:spPr>
        <a:xfrm>
          <a:off x="15240000" y="28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38403</xdr:rowOff>
    </xdr:from>
    <xdr:ext cx="762000" cy="259045"/>
    <xdr:sp macro="" textlink="">
      <xdr:nvSpPr>
        <xdr:cNvPr id="444" name="テキスト ボックス 443"/>
        <xdr:cNvSpPr txBox="1"/>
      </xdr:nvSpPr>
      <xdr:spPr>
        <a:xfrm>
          <a:off x="14909800" y="2610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162147</xdr:rowOff>
    </xdr:from>
    <xdr:to>
      <xdr:col>21</xdr:col>
      <xdr:colOff>50800</xdr:colOff>
      <xdr:row>16</xdr:row>
      <xdr:rowOff>92297</xdr:rowOff>
    </xdr:to>
    <xdr:sp macro="" textlink="">
      <xdr:nvSpPr>
        <xdr:cNvPr id="445" name="フローチャート : 判断 444"/>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77074</xdr:rowOff>
    </xdr:from>
    <xdr:ext cx="762000" cy="259045"/>
    <xdr:sp macro="" textlink="">
      <xdr:nvSpPr>
        <xdr:cNvPr id="446" name="テキスト ボックス 445"/>
        <xdr:cNvSpPr txBox="1"/>
      </xdr:nvSpPr>
      <xdr:spPr>
        <a:xfrm>
          <a:off x="14020800" y="282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30512</xdr:rowOff>
    </xdr:from>
    <xdr:to>
      <xdr:col>19</xdr:col>
      <xdr:colOff>533400</xdr:colOff>
      <xdr:row>16</xdr:row>
      <xdr:rowOff>132112</xdr:rowOff>
    </xdr:to>
    <xdr:sp macro="" textlink="">
      <xdr:nvSpPr>
        <xdr:cNvPr id="447" name="フローチャート : 判断 446"/>
        <xdr:cNvSpPr/>
      </xdr:nvSpPr>
      <xdr:spPr>
        <a:xfrm>
          <a:off x="13462000" y="277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116889</xdr:rowOff>
    </xdr:from>
    <xdr:ext cx="762000" cy="259045"/>
    <xdr:sp macro="" textlink="">
      <xdr:nvSpPr>
        <xdr:cNvPr id="448" name="テキスト ボックス 447"/>
        <xdr:cNvSpPr txBox="1"/>
      </xdr:nvSpPr>
      <xdr:spPr>
        <a:xfrm>
          <a:off x="13131800" y="286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169513</xdr:rowOff>
    </xdr:from>
    <xdr:to>
      <xdr:col>24</xdr:col>
      <xdr:colOff>609600</xdr:colOff>
      <xdr:row>15</xdr:row>
      <xdr:rowOff>99663</xdr:rowOff>
    </xdr:to>
    <xdr:sp macro="" textlink="">
      <xdr:nvSpPr>
        <xdr:cNvPr id="454" name="円/楕円 453"/>
        <xdr:cNvSpPr/>
      </xdr:nvSpPr>
      <xdr:spPr>
        <a:xfrm>
          <a:off x="16967200" y="256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90790</xdr:rowOff>
    </xdr:from>
    <xdr:ext cx="762000" cy="259045"/>
    <xdr:sp macro="" textlink="">
      <xdr:nvSpPr>
        <xdr:cNvPr id="455" name="将来負担の状況該当値テキスト"/>
        <xdr:cNvSpPr txBox="1"/>
      </xdr:nvSpPr>
      <xdr:spPr>
        <a:xfrm>
          <a:off x="17106900" y="249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156845</xdr:rowOff>
    </xdr:from>
    <xdr:to>
      <xdr:col>23</xdr:col>
      <xdr:colOff>457200</xdr:colOff>
      <xdr:row>15</xdr:row>
      <xdr:rowOff>86995</xdr:rowOff>
    </xdr:to>
    <xdr:sp macro="" textlink="">
      <xdr:nvSpPr>
        <xdr:cNvPr id="456" name="円/楕円 455"/>
        <xdr:cNvSpPr/>
      </xdr:nvSpPr>
      <xdr:spPr>
        <a:xfrm>
          <a:off x="16129000" y="25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97172</xdr:rowOff>
    </xdr:from>
    <xdr:ext cx="736600" cy="259045"/>
    <xdr:sp macro="" textlink="">
      <xdr:nvSpPr>
        <xdr:cNvPr id="457" name="テキスト ボックス 456"/>
        <xdr:cNvSpPr txBox="1"/>
      </xdr:nvSpPr>
      <xdr:spPr>
        <a:xfrm>
          <a:off x="15798800" y="232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155035</xdr:rowOff>
    </xdr:from>
    <xdr:to>
      <xdr:col>21</xdr:col>
      <xdr:colOff>50800</xdr:colOff>
      <xdr:row>15</xdr:row>
      <xdr:rowOff>85185</xdr:rowOff>
    </xdr:to>
    <xdr:sp macro="" textlink="">
      <xdr:nvSpPr>
        <xdr:cNvPr id="458" name="円/楕円 457"/>
        <xdr:cNvSpPr/>
      </xdr:nvSpPr>
      <xdr:spPr>
        <a:xfrm>
          <a:off x="14351000" y="255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59" name="テキスト ボックス 458"/>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55975</xdr:rowOff>
    </xdr:from>
    <xdr:to>
      <xdr:col>19</xdr:col>
      <xdr:colOff>533400</xdr:colOff>
      <xdr:row>15</xdr:row>
      <xdr:rowOff>157575</xdr:rowOff>
    </xdr:to>
    <xdr:sp macro="" textlink="">
      <xdr:nvSpPr>
        <xdr:cNvPr id="460" name="円/楕円 459"/>
        <xdr:cNvSpPr/>
      </xdr:nvSpPr>
      <xdr:spPr>
        <a:xfrm>
          <a:off x="13462000" y="26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167752</xdr:rowOff>
    </xdr:from>
    <xdr:ext cx="762000" cy="259045"/>
    <xdr:sp macro="" textlink="">
      <xdr:nvSpPr>
        <xdr:cNvPr id="461" name="テキスト ボックス 460"/>
        <xdr:cNvSpPr txBox="1"/>
      </xdr:nvSpPr>
      <xdr:spPr>
        <a:xfrm>
          <a:off x="13131800" y="239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埼玉県狭山市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154,772
152,911
49.04
46,085,976
43,601,474
2,242,952
27,405,286
37,939,777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8.1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これまで採用抑制及び定員適正化計画等により人件費の抑制に努めてきたが、まだ類似団体に比べ若干高い水準にあるため、継続してコスト削減に努め経費の抑制に努めていく。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96520</xdr:rowOff>
    </xdr:from>
    <xdr:to>
      <xdr:col>7</xdr:col>
      <xdr:colOff>15875</xdr:colOff>
      <xdr:row>38</xdr:row>
      <xdr:rowOff>88900</xdr:rowOff>
    </xdr:to>
    <xdr:cxnSp macro="">
      <xdr:nvCxnSpPr>
        <xdr:cNvPr id="60" name="直線コネクタ 59"/>
        <xdr:cNvCxnSpPr/>
      </xdr:nvCxnSpPr>
      <xdr:spPr>
        <a:xfrm flipV="1">
          <a:off x="4826000" y="5582920"/>
          <a:ext cx="0" cy="102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60977</xdr:rowOff>
    </xdr:from>
    <xdr:ext cx="762000" cy="259045"/>
    <xdr:sp macro="" textlink="">
      <xdr:nvSpPr>
        <xdr:cNvPr id="61" name="人件費最小値テキスト"/>
        <xdr:cNvSpPr txBox="1"/>
      </xdr:nvSpPr>
      <xdr:spPr>
        <a:xfrm>
          <a:off x="49149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38</xdr:row>
      <xdr:rowOff>88900</xdr:rowOff>
    </xdr:from>
    <xdr:to>
      <xdr:col>7</xdr:col>
      <xdr:colOff>104775</xdr:colOff>
      <xdr:row>38</xdr:row>
      <xdr:rowOff>88900</xdr:rowOff>
    </xdr:to>
    <xdr:cxnSp macro="">
      <xdr:nvCxnSpPr>
        <xdr:cNvPr id="62" name="直線コネクタ 61"/>
        <xdr:cNvCxnSpPr/>
      </xdr:nvCxnSpPr>
      <xdr:spPr>
        <a:xfrm>
          <a:off x="4737100" y="660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11447</xdr:rowOff>
    </xdr:from>
    <xdr:ext cx="762000" cy="259045"/>
    <xdr:sp macro="" textlink="">
      <xdr:nvSpPr>
        <xdr:cNvPr id="63" name="人件費最大値テキスト"/>
        <xdr:cNvSpPr txBox="1"/>
      </xdr:nvSpPr>
      <xdr:spPr>
        <a:xfrm>
          <a:off x="4914900" y="532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32</xdr:row>
      <xdr:rowOff>96520</xdr:rowOff>
    </xdr:from>
    <xdr:to>
      <xdr:col>7</xdr:col>
      <xdr:colOff>104775</xdr:colOff>
      <xdr:row>32</xdr:row>
      <xdr:rowOff>96520</xdr:rowOff>
    </xdr:to>
    <xdr:cxnSp macro="">
      <xdr:nvCxnSpPr>
        <xdr:cNvPr id="64" name="直線コネクタ 63"/>
        <xdr:cNvCxnSpPr/>
      </xdr:nvCxnSpPr>
      <xdr:spPr>
        <a:xfrm>
          <a:off x="4737100" y="558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130810</xdr:rowOff>
    </xdr:from>
    <xdr:to>
      <xdr:col>7</xdr:col>
      <xdr:colOff>15875</xdr:colOff>
      <xdr:row>38</xdr:row>
      <xdr:rowOff>12700</xdr:rowOff>
    </xdr:to>
    <xdr:cxnSp macro="">
      <xdr:nvCxnSpPr>
        <xdr:cNvPr id="65" name="直線コネクタ 64"/>
        <xdr:cNvCxnSpPr/>
      </xdr:nvCxnSpPr>
      <xdr:spPr>
        <a:xfrm flipV="1">
          <a:off x="3987800" y="6131560"/>
          <a:ext cx="8382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20337</xdr:rowOff>
    </xdr:from>
    <xdr:ext cx="762000" cy="259045"/>
    <xdr:sp macro="" textlink="">
      <xdr:nvSpPr>
        <xdr:cNvPr id="66" name="人件費平均値テキスト"/>
        <xdr:cNvSpPr txBox="1"/>
      </xdr:nvSpPr>
      <xdr:spPr>
        <a:xfrm>
          <a:off x="4914900" y="5849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3810</xdr:rowOff>
    </xdr:from>
    <xdr:to>
      <xdr:col>7</xdr:col>
      <xdr:colOff>66675</xdr:colOff>
      <xdr:row>35</xdr:row>
      <xdr:rowOff>105410</xdr:rowOff>
    </xdr:to>
    <xdr:sp macro="" textlink="">
      <xdr:nvSpPr>
        <xdr:cNvPr id="67" name="フローチャート : 判断 66"/>
        <xdr:cNvSpPr/>
      </xdr:nvSpPr>
      <xdr:spPr>
        <a:xfrm>
          <a:off x="47752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xdr:rowOff>
    </xdr:from>
    <xdr:to>
      <xdr:col>5</xdr:col>
      <xdr:colOff>549275</xdr:colOff>
      <xdr:row>38</xdr:row>
      <xdr:rowOff>88900</xdr:rowOff>
    </xdr:to>
    <xdr:cxnSp macro="">
      <xdr:nvCxnSpPr>
        <xdr:cNvPr id="68" name="直線コネクタ 67"/>
        <xdr:cNvCxnSpPr/>
      </xdr:nvCxnSpPr>
      <xdr:spPr>
        <a:xfrm flipV="1">
          <a:off x="3098800" y="652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9" name="フローチャート : 判断 68"/>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70" name="テキスト ボックス 69"/>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50800</xdr:rowOff>
    </xdr:from>
    <xdr:to>
      <xdr:col>4</xdr:col>
      <xdr:colOff>346075</xdr:colOff>
      <xdr:row>38</xdr:row>
      <xdr:rowOff>88900</xdr:rowOff>
    </xdr:to>
    <xdr:cxnSp macro="">
      <xdr:nvCxnSpPr>
        <xdr:cNvPr id="71" name="直線コネクタ 70"/>
        <xdr:cNvCxnSpPr/>
      </xdr:nvCxnSpPr>
      <xdr:spPr>
        <a:xfrm>
          <a:off x="2209800" y="656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2" name="フローチャート : 判断 71"/>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73" name="テキスト ボックス 72"/>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50800</xdr:rowOff>
    </xdr:from>
    <xdr:to>
      <xdr:col>3</xdr:col>
      <xdr:colOff>142875</xdr:colOff>
      <xdr:row>40</xdr:row>
      <xdr:rowOff>88900</xdr:rowOff>
    </xdr:to>
    <xdr:cxnSp macro="">
      <xdr:nvCxnSpPr>
        <xdr:cNvPr id="74" name="直線コネクタ 73"/>
        <xdr:cNvCxnSpPr/>
      </xdr:nvCxnSpPr>
      <xdr:spPr>
        <a:xfrm flipV="1">
          <a:off x="1320800" y="65659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76200</xdr:rowOff>
    </xdr:from>
    <xdr:to>
      <xdr:col>3</xdr:col>
      <xdr:colOff>193675</xdr:colOff>
      <xdr:row>37</xdr:row>
      <xdr:rowOff>6350</xdr:rowOff>
    </xdr:to>
    <xdr:sp macro="" textlink="">
      <xdr:nvSpPr>
        <xdr:cNvPr id="75" name="フローチャート : 判断 74"/>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16527</xdr:rowOff>
    </xdr:from>
    <xdr:ext cx="762000" cy="259045"/>
    <xdr:sp macro="" textlink="">
      <xdr:nvSpPr>
        <xdr:cNvPr id="76" name="テキスト ボックス 75"/>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7" name="フローチャート : 判断 76"/>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8" name="テキスト ボックス 77"/>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84" name="円/楕円 83"/>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52087</xdr:rowOff>
    </xdr:from>
    <xdr:ext cx="762000" cy="259045"/>
    <xdr:sp macro="" textlink="">
      <xdr:nvSpPr>
        <xdr:cNvPr id="85" name="人件費該当値テキスト"/>
        <xdr:cNvSpPr txBox="1"/>
      </xdr:nvSpPr>
      <xdr:spPr>
        <a:xfrm>
          <a:off x="4914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133350</xdr:rowOff>
    </xdr:from>
    <xdr:to>
      <xdr:col>5</xdr:col>
      <xdr:colOff>600075</xdr:colOff>
      <xdr:row>38</xdr:row>
      <xdr:rowOff>63500</xdr:rowOff>
    </xdr:to>
    <xdr:sp macro="" textlink="">
      <xdr:nvSpPr>
        <xdr:cNvPr id="86" name="円/楕円 85"/>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48277</xdr:rowOff>
    </xdr:from>
    <xdr:ext cx="736600" cy="259045"/>
    <xdr:sp macro="" textlink="">
      <xdr:nvSpPr>
        <xdr:cNvPr id="87" name="テキスト ボックス 86"/>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38100</xdr:rowOff>
    </xdr:from>
    <xdr:to>
      <xdr:col>4</xdr:col>
      <xdr:colOff>396875</xdr:colOff>
      <xdr:row>38</xdr:row>
      <xdr:rowOff>139700</xdr:rowOff>
    </xdr:to>
    <xdr:sp macro="" textlink="">
      <xdr:nvSpPr>
        <xdr:cNvPr id="88" name="円/楕円 87"/>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124477</xdr:rowOff>
    </xdr:from>
    <xdr:ext cx="762000" cy="259045"/>
    <xdr:sp macro="" textlink="">
      <xdr:nvSpPr>
        <xdr:cNvPr id="89" name="テキスト ボックス 88"/>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0</xdr:rowOff>
    </xdr:from>
    <xdr:to>
      <xdr:col>3</xdr:col>
      <xdr:colOff>193675</xdr:colOff>
      <xdr:row>38</xdr:row>
      <xdr:rowOff>101600</xdr:rowOff>
    </xdr:to>
    <xdr:sp macro="" textlink="">
      <xdr:nvSpPr>
        <xdr:cNvPr id="90" name="円/楕円 89"/>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86377</xdr:rowOff>
    </xdr:from>
    <xdr:ext cx="762000" cy="259045"/>
    <xdr:sp macro="" textlink="">
      <xdr:nvSpPr>
        <xdr:cNvPr id="91" name="テキスト ボックス 90"/>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38100</xdr:rowOff>
    </xdr:from>
    <xdr:to>
      <xdr:col>1</xdr:col>
      <xdr:colOff>676275</xdr:colOff>
      <xdr:row>40</xdr:row>
      <xdr:rowOff>139700</xdr:rowOff>
    </xdr:to>
    <xdr:sp macro="" textlink="">
      <xdr:nvSpPr>
        <xdr:cNvPr id="92" name="円/楕円 91"/>
        <xdr:cNvSpPr/>
      </xdr:nvSpPr>
      <xdr:spPr>
        <a:xfrm>
          <a:off x="1270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124477</xdr:rowOff>
    </xdr:from>
    <xdr:ext cx="762000" cy="259045"/>
    <xdr:sp macro="" textlink="">
      <xdr:nvSpPr>
        <xdr:cNvPr id="93" name="テキスト ボックス 92"/>
        <xdr:cNvSpPr txBox="1"/>
      </xdr:nvSpPr>
      <xdr:spPr>
        <a:xfrm>
          <a:off x="939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前年度よりやや上昇し、類似団体平均をやや上回っている状況で、全国平均、埼玉県平均と比較しても高い水準となっている。主な上昇要因としては、総合窓口対応システム構築事業プログラム作成委託料の増などがあげられる。今後も引き続き指定管理者制度等の積極的な導入などにより、効率的な財政運営に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8" name="直線コネクタ 107"/>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9" name="テキスト ボックス 108"/>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2" name="直線コネクタ 111"/>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3" name="テキスト ボックス 112"/>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5" name="テキスト ボックス 114"/>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104140</xdr:rowOff>
    </xdr:from>
    <xdr:to>
      <xdr:col>24</xdr:col>
      <xdr:colOff>31750</xdr:colOff>
      <xdr:row>21</xdr:row>
      <xdr:rowOff>69850</xdr:rowOff>
    </xdr:to>
    <xdr:cxnSp macro="">
      <xdr:nvCxnSpPr>
        <xdr:cNvPr id="117" name="直線コネクタ 116"/>
        <xdr:cNvCxnSpPr/>
      </xdr:nvCxnSpPr>
      <xdr:spPr>
        <a:xfrm flipV="1">
          <a:off x="16510000" y="233299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18"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19" name="直線コネクタ 118"/>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19067</xdr:rowOff>
    </xdr:from>
    <xdr:ext cx="762000" cy="259045"/>
    <xdr:sp macro="" textlink="">
      <xdr:nvSpPr>
        <xdr:cNvPr id="120" name="物件費最大値テキスト"/>
        <xdr:cNvSpPr txBox="1"/>
      </xdr:nvSpPr>
      <xdr:spPr>
        <a:xfrm>
          <a:off x="16598900" y="207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23</xdr:col>
      <xdr:colOff>628650</xdr:colOff>
      <xdr:row>13</xdr:row>
      <xdr:rowOff>104140</xdr:rowOff>
    </xdr:from>
    <xdr:to>
      <xdr:col>24</xdr:col>
      <xdr:colOff>120650</xdr:colOff>
      <xdr:row>13</xdr:row>
      <xdr:rowOff>104140</xdr:rowOff>
    </xdr:to>
    <xdr:cxnSp macro="">
      <xdr:nvCxnSpPr>
        <xdr:cNvPr id="121" name="直線コネクタ 120"/>
        <xdr:cNvCxnSpPr/>
      </xdr:nvCxnSpPr>
      <xdr:spPr>
        <a:xfrm>
          <a:off x="16421100" y="233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1270</xdr:rowOff>
    </xdr:from>
    <xdr:to>
      <xdr:col>24</xdr:col>
      <xdr:colOff>31750</xdr:colOff>
      <xdr:row>17</xdr:row>
      <xdr:rowOff>18415</xdr:rowOff>
    </xdr:to>
    <xdr:cxnSp macro="">
      <xdr:nvCxnSpPr>
        <xdr:cNvPr id="122" name="直線コネクタ 121"/>
        <xdr:cNvCxnSpPr/>
      </xdr:nvCxnSpPr>
      <xdr:spPr>
        <a:xfrm>
          <a:off x="15671800" y="291592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138447</xdr:rowOff>
    </xdr:from>
    <xdr:ext cx="762000" cy="259045"/>
    <xdr:sp macro="" textlink="">
      <xdr:nvSpPr>
        <xdr:cNvPr id="123" name="物件費平均値テキスト"/>
        <xdr:cNvSpPr txBox="1"/>
      </xdr:nvSpPr>
      <xdr:spPr>
        <a:xfrm>
          <a:off x="16598900" y="2538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121920</xdr:rowOff>
    </xdr:from>
    <xdr:to>
      <xdr:col>24</xdr:col>
      <xdr:colOff>82550</xdr:colOff>
      <xdr:row>16</xdr:row>
      <xdr:rowOff>52070</xdr:rowOff>
    </xdr:to>
    <xdr:sp macro="" textlink="">
      <xdr:nvSpPr>
        <xdr:cNvPr id="124" name="フローチャート : 判断 123"/>
        <xdr:cNvSpPr/>
      </xdr:nvSpPr>
      <xdr:spPr>
        <a:xfrm>
          <a:off x="164592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121285</xdr:rowOff>
    </xdr:from>
    <xdr:to>
      <xdr:col>22</xdr:col>
      <xdr:colOff>565150</xdr:colOff>
      <xdr:row>17</xdr:row>
      <xdr:rowOff>1270</xdr:rowOff>
    </xdr:to>
    <xdr:cxnSp macro="">
      <xdr:nvCxnSpPr>
        <xdr:cNvPr id="125" name="直線コネクタ 124"/>
        <xdr:cNvCxnSpPr/>
      </xdr:nvCxnSpPr>
      <xdr:spPr>
        <a:xfrm>
          <a:off x="14782800" y="28644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93345</xdr:rowOff>
    </xdr:from>
    <xdr:to>
      <xdr:col>22</xdr:col>
      <xdr:colOff>615950</xdr:colOff>
      <xdr:row>16</xdr:row>
      <xdr:rowOff>23495</xdr:rowOff>
    </xdr:to>
    <xdr:sp macro="" textlink="">
      <xdr:nvSpPr>
        <xdr:cNvPr id="126" name="フローチャート : 判断 125"/>
        <xdr:cNvSpPr/>
      </xdr:nvSpPr>
      <xdr:spPr>
        <a:xfrm>
          <a:off x="15621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33672</xdr:rowOff>
    </xdr:from>
    <xdr:ext cx="736600" cy="259045"/>
    <xdr:sp macro="" textlink="">
      <xdr:nvSpPr>
        <xdr:cNvPr id="127" name="テキスト ボックス 126"/>
        <xdr:cNvSpPr txBox="1"/>
      </xdr:nvSpPr>
      <xdr:spPr>
        <a:xfrm>
          <a:off x="15290800" y="2433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64135</xdr:rowOff>
    </xdr:from>
    <xdr:to>
      <xdr:col>21</xdr:col>
      <xdr:colOff>361950</xdr:colOff>
      <xdr:row>16</xdr:row>
      <xdr:rowOff>121285</xdr:rowOff>
    </xdr:to>
    <xdr:cxnSp macro="">
      <xdr:nvCxnSpPr>
        <xdr:cNvPr id="128" name="直線コネクタ 127"/>
        <xdr:cNvCxnSpPr/>
      </xdr:nvCxnSpPr>
      <xdr:spPr>
        <a:xfrm>
          <a:off x="13893800" y="280733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70485</xdr:rowOff>
    </xdr:from>
    <xdr:to>
      <xdr:col>21</xdr:col>
      <xdr:colOff>412750</xdr:colOff>
      <xdr:row>16</xdr:row>
      <xdr:rowOff>635</xdr:rowOff>
    </xdr:to>
    <xdr:sp macro="" textlink="">
      <xdr:nvSpPr>
        <xdr:cNvPr id="129" name="フローチャート : 判断 128"/>
        <xdr:cNvSpPr/>
      </xdr:nvSpPr>
      <xdr:spPr>
        <a:xfrm>
          <a:off x="14732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10812</xdr:rowOff>
    </xdr:from>
    <xdr:ext cx="762000" cy="259045"/>
    <xdr:sp macro="" textlink="">
      <xdr:nvSpPr>
        <xdr:cNvPr id="130" name="テキスト ボックス 129"/>
        <xdr:cNvSpPr txBox="1"/>
      </xdr:nvSpPr>
      <xdr:spPr>
        <a:xfrm>
          <a:off x="14401800" y="241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64135</xdr:rowOff>
    </xdr:from>
    <xdr:to>
      <xdr:col>20</xdr:col>
      <xdr:colOff>158750</xdr:colOff>
      <xdr:row>16</xdr:row>
      <xdr:rowOff>127000</xdr:rowOff>
    </xdr:to>
    <xdr:cxnSp macro="">
      <xdr:nvCxnSpPr>
        <xdr:cNvPr id="131" name="直線コネクタ 130"/>
        <xdr:cNvCxnSpPr/>
      </xdr:nvCxnSpPr>
      <xdr:spPr>
        <a:xfrm flipV="1">
          <a:off x="13004800" y="280733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139065</xdr:rowOff>
    </xdr:from>
    <xdr:to>
      <xdr:col>20</xdr:col>
      <xdr:colOff>209550</xdr:colOff>
      <xdr:row>16</xdr:row>
      <xdr:rowOff>69215</xdr:rowOff>
    </xdr:to>
    <xdr:sp macro="" textlink="">
      <xdr:nvSpPr>
        <xdr:cNvPr id="132" name="フローチャート : 判断 131"/>
        <xdr:cNvSpPr/>
      </xdr:nvSpPr>
      <xdr:spPr>
        <a:xfrm>
          <a:off x="13843000" y="27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79392</xdr:rowOff>
    </xdr:from>
    <xdr:ext cx="762000" cy="259045"/>
    <xdr:sp macro="" textlink="">
      <xdr:nvSpPr>
        <xdr:cNvPr id="133" name="テキスト ボックス 132"/>
        <xdr:cNvSpPr txBox="1"/>
      </xdr:nvSpPr>
      <xdr:spPr>
        <a:xfrm>
          <a:off x="13512800" y="247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4" name="フローチャート : 判断 133"/>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96537</xdr:rowOff>
    </xdr:from>
    <xdr:ext cx="762000" cy="259045"/>
    <xdr:sp macro="" textlink="">
      <xdr:nvSpPr>
        <xdr:cNvPr id="135" name="テキスト ボックス 134"/>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139065</xdr:rowOff>
    </xdr:from>
    <xdr:to>
      <xdr:col>24</xdr:col>
      <xdr:colOff>82550</xdr:colOff>
      <xdr:row>17</xdr:row>
      <xdr:rowOff>69215</xdr:rowOff>
    </xdr:to>
    <xdr:sp macro="" textlink="">
      <xdr:nvSpPr>
        <xdr:cNvPr id="141" name="円/楕円 140"/>
        <xdr:cNvSpPr/>
      </xdr:nvSpPr>
      <xdr:spPr>
        <a:xfrm>
          <a:off x="16459200" y="288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111142</xdr:rowOff>
    </xdr:from>
    <xdr:ext cx="762000" cy="259045"/>
    <xdr:sp macro="" textlink="">
      <xdr:nvSpPr>
        <xdr:cNvPr id="142" name="物件費該当値テキスト"/>
        <xdr:cNvSpPr txBox="1"/>
      </xdr:nvSpPr>
      <xdr:spPr>
        <a:xfrm>
          <a:off x="16598900" y="2854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121920</xdr:rowOff>
    </xdr:from>
    <xdr:to>
      <xdr:col>22</xdr:col>
      <xdr:colOff>615950</xdr:colOff>
      <xdr:row>17</xdr:row>
      <xdr:rowOff>52070</xdr:rowOff>
    </xdr:to>
    <xdr:sp macro="" textlink="">
      <xdr:nvSpPr>
        <xdr:cNvPr id="143" name="円/楕円 142"/>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44" name="テキスト ボックス 143"/>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70485</xdr:rowOff>
    </xdr:from>
    <xdr:to>
      <xdr:col>21</xdr:col>
      <xdr:colOff>412750</xdr:colOff>
      <xdr:row>17</xdr:row>
      <xdr:rowOff>635</xdr:rowOff>
    </xdr:to>
    <xdr:sp macro="" textlink="">
      <xdr:nvSpPr>
        <xdr:cNvPr id="145" name="円/楕円 144"/>
        <xdr:cNvSpPr/>
      </xdr:nvSpPr>
      <xdr:spPr>
        <a:xfrm>
          <a:off x="14732000" y="28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156862</xdr:rowOff>
    </xdr:from>
    <xdr:ext cx="762000" cy="259045"/>
    <xdr:sp macro="" textlink="">
      <xdr:nvSpPr>
        <xdr:cNvPr id="146" name="テキスト ボックス 145"/>
        <xdr:cNvSpPr txBox="1"/>
      </xdr:nvSpPr>
      <xdr:spPr>
        <a:xfrm>
          <a:off x="14401800" y="29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13335</xdr:rowOff>
    </xdr:from>
    <xdr:to>
      <xdr:col>20</xdr:col>
      <xdr:colOff>209550</xdr:colOff>
      <xdr:row>16</xdr:row>
      <xdr:rowOff>114935</xdr:rowOff>
    </xdr:to>
    <xdr:sp macro="" textlink="">
      <xdr:nvSpPr>
        <xdr:cNvPr id="147" name="円/楕円 146"/>
        <xdr:cNvSpPr/>
      </xdr:nvSpPr>
      <xdr:spPr>
        <a:xfrm>
          <a:off x="13843000" y="27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99712</xdr:rowOff>
    </xdr:from>
    <xdr:ext cx="762000" cy="259045"/>
    <xdr:sp macro="" textlink="">
      <xdr:nvSpPr>
        <xdr:cNvPr id="148" name="テキスト ボックス 147"/>
        <xdr:cNvSpPr txBox="1"/>
      </xdr:nvSpPr>
      <xdr:spPr>
        <a:xfrm>
          <a:off x="13512800" y="284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49" name="円/楕円 148"/>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50" name="テキスト ボックス 149"/>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前年度より上昇したものの類似団体平均とほぼ同じ水準となっている。主な上昇要因としては、医療扶助費や保育所児童入所委託料などが増加したためである。扶助費に係る経常収支比率は増加傾向にあるが、引き続き支援を行いながら、効率的な財政運営に努め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62</xdr:row>
      <xdr:rowOff>50800</xdr:rowOff>
    </xdr:to>
    <xdr:cxnSp macro="">
      <xdr:nvCxnSpPr>
        <xdr:cNvPr id="178" name="直線コネクタ 177"/>
        <xdr:cNvCxnSpPr/>
      </xdr:nvCxnSpPr>
      <xdr:spPr>
        <a:xfrm flipV="1">
          <a:off x="4826000" y="8985250"/>
          <a:ext cx="0" cy="169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79"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0" name="直線コネクタ 179"/>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81"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2" name="直線コネクタ 181"/>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107950</xdr:rowOff>
    </xdr:from>
    <xdr:to>
      <xdr:col>7</xdr:col>
      <xdr:colOff>15875</xdr:colOff>
      <xdr:row>57</xdr:row>
      <xdr:rowOff>127000</xdr:rowOff>
    </xdr:to>
    <xdr:cxnSp macro="">
      <xdr:nvCxnSpPr>
        <xdr:cNvPr id="183" name="直線コネクタ 182"/>
        <xdr:cNvCxnSpPr/>
      </xdr:nvCxnSpPr>
      <xdr:spPr>
        <a:xfrm>
          <a:off x="3987800" y="97091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4"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5" name="フローチャート : 判断 184"/>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107950</xdr:rowOff>
    </xdr:from>
    <xdr:to>
      <xdr:col>5</xdr:col>
      <xdr:colOff>549275</xdr:colOff>
      <xdr:row>56</xdr:row>
      <xdr:rowOff>107950</xdr:rowOff>
    </xdr:to>
    <xdr:cxnSp macro="">
      <xdr:nvCxnSpPr>
        <xdr:cNvPr id="186" name="直線コネクタ 185"/>
        <xdr:cNvCxnSpPr/>
      </xdr:nvCxnSpPr>
      <xdr:spPr>
        <a:xfrm>
          <a:off x="3098800" y="9709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87" name="フローチャート : 判断 186"/>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188" name="テキスト ボックス 187"/>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88900</xdr:rowOff>
    </xdr:from>
    <xdr:to>
      <xdr:col>4</xdr:col>
      <xdr:colOff>346075</xdr:colOff>
      <xdr:row>56</xdr:row>
      <xdr:rowOff>107950</xdr:rowOff>
    </xdr:to>
    <xdr:cxnSp macro="">
      <xdr:nvCxnSpPr>
        <xdr:cNvPr id="189" name="直線コネクタ 188"/>
        <xdr:cNvCxnSpPr/>
      </xdr:nvCxnSpPr>
      <xdr:spPr>
        <a:xfrm>
          <a:off x="2209800" y="95186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0" name="フローチャート : 判断 189"/>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168927</xdr:rowOff>
    </xdr:from>
    <xdr:ext cx="762000" cy="259045"/>
    <xdr:sp macro="" textlink="">
      <xdr:nvSpPr>
        <xdr:cNvPr id="191" name="テキスト ボックス 190"/>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88900</xdr:rowOff>
    </xdr:from>
    <xdr:to>
      <xdr:col>3</xdr:col>
      <xdr:colOff>142875</xdr:colOff>
      <xdr:row>56</xdr:row>
      <xdr:rowOff>31750</xdr:rowOff>
    </xdr:to>
    <xdr:cxnSp macro="">
      <xdr:nvCxnSpPr>
        <xdr:cNvPr id="192" name="直線コネクタ 191"/>
        <xdr:cNvCxnSpPr/>
      </xdr:nvCxnSpPr>
      <xdr:spPr>
        <a:xfrm flipV="1">
          <a:off x="1320800" y="9518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38100</xdr:rowOff>
    </xdr:from>
    <xdr:to>
      <xdr:col>3</xdr:col>
      <xdr:colOff>193675</xdr:colOff>
      <xdr:row>57</xdr:row>
      <xdr:rowOff>139700</xdr:rowOff>
    </xdr:to>
    <xdr:sp macro="" textlink="">
      <xdr:nvSpPr>
        <xdr:cNvPr id="193" name="フローチャート : 判断 192"/>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124477</xdr:rowOff>
    </xdr:from>
    <xdr:ext cx="762000" cy="259045"/>
    <xdr:sp macro="" textlink="">
      <xdr:nvSpPr>
        <xdr:cNvPr id="194" name="テキスト ボックス 193"/>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195" name="フローチャート : 判断 194"/>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54627</xdr:rowOff>
    </xdr:from>
    <xdr:ext cx="762000" cy="259045"/>
    <xdr:sp macro="" textlink="">
      <xdr:nvSpPr>
        <xdr:cNvPr id="196" name="テキスト ボックス 195"/>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76200</xdr:rowOff>
    </xdr:from>
    <xdr:to>
      <xdr:col>7</xdr:col>
      <xdr:colOff>66675</xdr:colOff>
      <xdr:row>58</xdr:row>
      <xdr:rowOff>6350</xdr:rowOff>
    </xdr:to>
    <xdr:sp macro="" textlink="">
      <xdr:nvSpPr>
        <xdr:cNvPr id="202" name="円/楕円 201"/>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48277</xdr:rowOff>
    </xdr:from>
    <xdr:ext cx="762000" cy="259045"/>
    <xdr:sp macro="" textlink="">
      <xdr:nvSpPr>
        <xdr:cNvPr id="203" name="扶助費該当値テキスト"/>
        <xdr:cNvSpPr txBox="1"/>
      </xdr:nvSpPr>
      <xdr:spPr>
        <a:xfrm>
          <a:off x="4914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57150</xdr:rowOff>
    </xdr:from>
    <xdr:to>
      <xdr:col>5</xdr:col>
      <xdr:colOff>600075</xdr:colOff>
      <xdr:row>56</xdr:row>
      <xdr:rowOff>158750</xdr:rowOff>
    </xdr:to>
    <xdr:sp macro="" textlink="">
      <xdr:nvSpPr>
        <xdr:cNvPr id="204" name="円/楕円 203"/>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205" name="テキスト ボックス 204"/>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57150</xdr:rowOff>
    </xdr:from>
    <xdr:to>
      <xdr:col>4</xdr:col>
      <xdr:colOff>396875</xdr:colOff>
      <xdr:row>56</xdr:row>
      <xdr:rowOff>158750</xdr:rowOff>
    </xdr:to>
    <xdr:sp macro="" textlink="">
      <xdr:nvSpPr>
        <xdr:cNvPr id="206" name="円/楕円 205"/>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207" name="テキスト ボックス 206"/>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38100</xdr:rowOff>
    </xdr:from>
    <xdr:to>
      <xdr:col>3</xdr:col>
      <xdr:colOff>193675</xdr:colOff>
      <xdr:row>55</xdr:row>
      <xdr:rowOff>139700</xdr:rowOff>
    </xdr:to>
    <xdr:sp macro="" textlink="">
      <xdr:nvSpPr>
        <xdr:cNvPr id="208" name="円/楕円 207"/>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149877</xdr:rowOff>
    </xdr:from>
    <xdr:ext cx="762000" cy="259045"/>
    <xdr:sp macro="" textlink="">
      <xdr:nvSpPr>
        <xdr:cNvPr id="209" name="テキスト ボックス 208"/>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152400</xdr:rowOff>
    </xdr:from>
    <xdr:to>
      <xdr:col>1</xdr:col>
      <xdr:colOff>676275</xdr:colOff>
      <xdr:row>56</xdr:row>
      <xdr:rowOff>82550</xdr:rowOff>
    </xdr:to>
    <xdr:sp macro="" textlink="">
      <xdr:nvSpPr>
        <xdr:cNvPr id="210" name="円/楕円 209"/>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67327</xdr:rowOff>
    </xdr:from>
    <xdr:ext cx="762000" cy="259045"/>
    <xdr:sp macro="" textlink="">
      <xdr:nvSpPr>
        <xdr:cNvPr id="211" name="テキスト ボックス 210"/>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前年度より０．８％上昇しているが、類似団体平均を下回っている。介護保険特別会計等への繰出金が前年度に対し増額となったことや、経常収支比率（合計）の増加に伴い、その他の占める割合も大きくなったためである。今後も税収を主な財源とする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7" name="テキスト ボックス 22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9" name="テキスト ボックス 22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1" name="テキスト ボックス 23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3" name="テキスト ボックス 23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5" name="テキスト ボックス 23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7" name="テキスト ボックス 23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146050</xdr:rowOff>
    </xdr:to>
    <xdr:cxnSp macro="">
      <xdr:nvCxnSpPr>
        <xdr:cNvPr id="239" name="直線コネクタ 238"/>
        <xdr:cNvCxnSpPr/>
      </xdr:nvCxnSpPr>
      <xdr:spPr>
        <a:xfrm flipV="1">
          <a:off x="16510000" y="9118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118127</xdr:rowOff>
    </xdr:from>
    <xdr:ext cx="762000" cy="259045"/>
    <xdr:sp macro="" textlink="">
      <xdr:nvSpPr>
        <xdr:cNvPr id="240"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628650</xdr:colOff>
      <xdr:row>61</xdr:row>
      <xdr:rowOff>146050</xdr:rowOff>
    </xdr:from>
    <xdr:to>
      <xdr:col>24</xdr:col>
      <xdr:colOff>120650</xdr:colOff>
      <xdr:row>61</xdr:row>
      <xdr:rowOff>146050</xdr:rowOff>
    </xdr:to>
    <xdr:cxnSp macro="">
      <xdr:nvCxnSpPr>
        <xdr:cNvPr id="241" name="直線コネクタ 240"/>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2"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43" name="直線コネクタ 242"/>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146050</xdr:rowOff>
    </xdr:from>
    <xdr:to>
      <xdr:col>24</xdr:col>
      <xdr:colOff>31750</xdr:colOff>
      <xdr:row>56</xdr:row>
      <xdr:rowOff>76200</xdr:rowOff>
    </xdr:to>
    <xdr:cxnSp macro="">
      <xdr:nvCxnSpPr>
        <xdr:cNvPr id="244" name="直線コネクタ 243"/>
        <xdr:cNvCxnSpPr/>
      </xdr:nvCxnSpPr>
      <xdr:spPr>
        <a:xfrm>
          <a:off x="15671800" y="95758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105427</xdr:rowOff>
    </xdr:from>
    <xdr:ext cx="762000" cy="259045"/>
    <xdr:sp macro="" textlink="">
      <xdr:nvSpPr>
        <xdr:cNvPr id="245" name="その他平均値テキスト"/>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46" name="フローチャート : 判断 245"/>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95250</xdr:rowOff>
    </xdr:from>
    <xdr:to>
      <xdr:col>22</xdr:col>
      <xdr:colOff>565150</xdr:colOff>
      <xdr:row>55</xdr:row>
      <xdr:rowOff>146050</xdr:rowOff>
    </xdr:to>
    <xdr:cxnSp macro="">
      <xdr:nvCxnSpPr>
        <xdr:cNvPr id="247" name="直線コネクタ 246"/>
        <xdr:cNvCxnSpPr/>
      </xdr:nvCxnSpPr>
      <xdr:spPr>
        <a:xfrm>
          <a:off x="14782800" y="9525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107950</xdr:rowOff>
    </xdr:from>
    <xdr:to>
      <xdr:col>22</xdr:col>
      <xdr:colOff>615950</xdr:colOff>
      <xdr:row>58</xdr:row>
      <xdr:rowOff>38100</xdr:rowOff>
    </xdr:to>
    <xdr:sp macro="" textlink="">
      <xdr:nvSpPr>
        <xdr:cNvPr id="248" name="フローチャート : 判断 247"/>
        <xdr:cNvSpPr/>
      </xdr:nvSpPr>
      <xdr:spPr>
        <a:xfrm>
          <a:off x="15621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22877</xdr:rowOff>
    </xdr:from>
    <xdr:ext cx="736600" cy="259045"/>
    <xdr:sp macro="" textlink="">
      <xdr:nvSpPr>
        <xdr:cNvPr id="249" name="テキスト ボックス 248"/>
        <xdr:cNvSpPr txBox="1"/>
      </xdr:nvSpPr>
      <xdr:spPr>
        <a:xfrm>
          <a:off x="15290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95250</xdr:rowOff>
    </xdr:from>
    <xdr:to>
      <xdr:col>21</xdr:col>
      <xdr:colOff>361950</xdr:colOff>
      <xdr:row>55</xdr:row>
      <xdr:rowOff>146050</xdr:rowOff>
    </xdr:to>
    <xdr:cxnSp macro="">
      <xdr:nvCxnSpPr>
        <xdr:cNvPr id="250" name="直線コネクタ 249"/>
        <xdr:cNvCxnSpPr/>
      </xdr:nvCxnSpPr>
      <xdr:spPr>
        <a:xfrm flipV="1">
          <a:off x="13893800" y="9525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82550</xdr:rowOff>
    </xdr:from>
    <xdr:to>
      <xdr:col>21</xdr:col>
      <xdr:colOff>412750</xdr:colOff>
      <xdr:row>58</xdr:row>
      <xdr:rowOff>12700</xdr:rowOff>
    </xdr:to>
    <xdr:sp macro="" textlink="">
      <xdr:nvSpPr>
        <xdr:cNvPr id="251" name="フローチャート : 判断 250"/>
        <xdr:cNvSpPr/>
      </xdr:nvSpPr>
      <xdr:spPr>
        <a:xfrm>
          <a:off x="14732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168927</xdr:rowOff>
    </xdr:from>
    <xdr:ext cx="762000" cy="259045"/>
    <xdr:sp macro="" textlink="">
      <xdr:nvSpPr>
        <xdr:cNvPr id="252" name="テキスト ボックス 251"/>
        <xdr:cNvSpPr txBox="1"/>
      </xdr:nvSpPr>
      <xdr:spPr>
        <a:xfrm>
          <a:off x="14401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146050</xdr:rowOff>
    </xdr:from>
    <xdr:to>
      <xdr:col>20</xdr:col>
      <xdr:colOff>158750</xdr:colOff>
      <xdr:row>56</xdr:row>
      <xdr:rowOff>38100</xdr:rowOff>
    </xdr:to>
    <xdr:cxnSp macro="">
      <xdr:nvCxnSpPr>
        <xdr:cNvPr id="253" name="直線コネクタ 252"/>
        <xdr:cNvCxnSpPr/>
      </xdr:nvCxnSpPr>
      <xdr:spPr>
        <a:xfrm flipV="1">
          <a:off x="13004800" y="9575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4" name="フローチャート : 判断 253"/>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5" name="テキスト ボックス 254"/>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63500</xdr:rowOff>
    </xdr:from>
    <xdr:to>
      <xdr:col>19</xdr:col>
      <xdr:colOff>6350</xdr:colOff>
      <xdr:row>56</xdr:row>
      <xdr:rowOff>165100</xdr:rowOff>
    </xdr:to>
    <xdr:sp macro="" textlink="">
      <xdr:nvSpPr>
        <xdr:cNvPr id="256" name="フローチャート : 判断 255"/>
        <xdr:cNvSpPr/>
      </xdr:nvSpPr>
      <xdr:spPr>
        <a:xfrm>
          <a:off x="12954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149877</xdr:rowOff>
    </xdr:from>
    <xdr:ext cx="762000" cy="259045"/>
    <xdr:sp macro="" textlink="">
      <xdr:nvSpPr>
        <xdr:cNvPr id="257" name="テキスト ボックス 256"/>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25400</xdr:rowOff>
    </xdr:from>
    <xdr:to>
      <xdr:col>24</xdr:col>
      <xdr:colOff>82550</xdr:colOff>
      <xdr:row>56</xdr:row>
      <xdr:rowOff>127000</xdr:rowOff>
    </xdr:to>
    <xdr:sp macro="" textlink="">
      <xdr:nvSpPr>
        <xdr:cNvPr id="263" name="円/楕円 262"/>
        <xdr:cNvSpPr/>
      </xdr:nvSpPr>
      <xdr:spPr>
        <a:xfrm>
          <a:off x="16459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41927</xdr:rowOff>
    </xdr:from>
    <xdr:ext cx="762000" cy="259045"/>
    <xdr:sp macro="" textlink="">
      <xdr:nvSpPr>
        <xdr:cNvPr id="264" name="その他該当値テキスト"/>
        <xdr:cNvSpPr txBox="1"/>
      </xdr:nvSpPr>
      <xdr:spPr>
        <a:xfrm>
          <a:off x="16598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95250</xdr:rowOff>
    </xdr:from>
    <xdr:to>
      <xdr:col>22</xdr:col>
      <xdr:colOff>615950</xdr:colOff>
      <xdr:row>56</xdr:row>
      <xdr:rowOff>25400</xdr:rowOff>
    </xdr:to>
    <xdr:sp macro="" textlink="">
      <xdr:nvSpPr>
        <xdr:cNvPr id="265" name="円/楕円 264"/>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66" name="テキスト ボックス 265"/>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44450</xdr:rowOff>
    </xdr:from>
    <xdr:to>
      <xdr:col>21</xdr:col>
      <xdr:colOff>412750</xdr:colOff>
      <xdr:row>55</xdr:row>
      <xdr:rowOff>146050</xdr:rowOff>
    </xdr:to>
    <xdr:sp macro="" textlink="">
      <xdr:nvSpPr>
        <xdr:cNvPr id="267" name="円/楕円 266"/>
        <xdr:cNvSpPr/>
      </xdr:nvSpPr>
      <xdr:spPr>
        <a:xfrm>
          <a:off x="14732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156227</xdr:rowOff>
    </xdr:from>
    <xdr:ext cx="762000" cy="259045"/>
    <xdr:sp macro="" textlink="">
      <xdr:nvSpPr>
        <xdr:cNvPr id="268" name="テキスト ボックス 267"/>
        <xdr:cNvSpPr txBox="1"/>
      </xdr:nvSpPr>
      <xdr:spPr>
        <a:xfrm>
          <a:off x="14401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95250</xdr:rowOff>
    </xdr:from>
    <xdr:to>
      <xdr:col>20</xdr:col>
      <xdr:colOff>209550</xdr:colOff>
      <xdr:row>56</xdr:row>
      <xdr:rowOff>25400</xdr:rowOff>
    </xdr:to>
    <xdr:sp macro="" textlink="">
      <xdr:nvSpPr>
        <xdr:cNvPr id="269" name="円/楕円 268"/>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70" name="テキスト ボックス 269"/>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158750</xdr:rowOff>
    </xdr:from>
    <xdr:to>
      <xdr:col>19</xdr:col>
      <xdr:colOff>6350</xdr:colOff>
      <xdr:row>56</xdr:row>
      <xdr:rowOff>88900</xdr:rowOff>
    </xdr:to>
    <xdr:sp macro="" textlink="">
      <xdr:nvSpPr>
        <xdr:cNvPr id="271" name="円/楕円 270"/>
        <xdr:cNvSpPr/>
      </xdr:nvSpPr>
      <xdr:spPr>
        <a:xfrm>
          <a:off x="12954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99077</xdr:rowOff>
    </xdr:from>
    <xdr:ext cx="762000" cy="259045"/>
    <xdr:sp macro="" textlink="">
      <xdr:nvSpPr>
        <xdr:cNvPr id="272" name="テキスト ボックス 271"/>
        <xdr:cNvSpPr txBox="1"/>
      </xdr:nvSpPr>
      <xdr:spPr>
        <a:xfrm>
          <a:off x="12623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大きく増加し類似団体平均を上回っている。主な上昇要因は、平成２５年度に発足した近隣５市による埼玉西部消防組合への負担金が増加したためである。今後も補助費等の支出にあたっては、対象事業の実施内容、効果等を鑑み、必要な見直しを行うなど、適正な執行に努め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7" name="直線コネクタ 28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8" name="テキスト ボックス 287"/>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89" name="直線コネクタ 28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0" name="テキスト ボックス 289"/>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1" name="直線コネクタ 29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2" name="テキスト ボックス 291"/>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3" name="直線コネクタ 29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4" name="テキスト ボックス 293"/>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5" name="直線コネクタ 29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6" name="テキスト ボックス 295"/>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xdr:rowOff>
    </xdr:from>
    <xdr:to>
      <xdr:col>24</xdr:col>
      <xdr:colOff>31750</xdr:colOff>
      <xdr:row>41</xdr:row>
      <xdr:rowOff>24130</xdr:rowOff>
    </xdr:to>
    <xdr:cxnSp macro="">
      <xdr:nvCxnSpPr>
        <xdr:cNvPr id="299" name="直線コネクタ 298"/>
        <xdr:cNvCxnSpPr/>
      </xdr:nvCxnSpPr>
      <xdr:spPr>
        <a:xfrm flipV="1">
          <a:off x="16510000" y="58420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0"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1" name="直線コネクタ 300"/>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99077</xdr:rowOff>
    </xdr:from>
    <xdr:ext cx="762000" cy="259045"/>
    <xdr:sp macro="" textlink="">
      <xdr:nvSpPr>
        <xdr:cNvPr id="302"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34</xdr:row>
      <xdr:rowOff>12700</xdr:rowOff>
    </xdr:from>
    <xdr:to>
      <xdr:col>24</xdr:col>
      <xdr:colOff>120650</xdr:colOff>
      <xdr:row>34</xdr:row>
      <xdr:rowOff>12700</xdr:rowOff>
    </xdr:to>
    <xdr:cxnSp macro="">
      <xdr:nvCxnSpPr>
        <xdr:cNvPr id="303" name="直線コネクタ 302"/>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153670</xdr:rowOff>
    </xdr:from>
    <xdr:to>
      <xdr:col>24</xdr:col>
      <xdr:colOff>31750</xdr:colOff>
      <xdr:row>38</xdr:row>
      <xdr:rowOff>127000</xdr:rowOff>
    </xdr:to>
    <xdr:cxnSp macro="">
      <xdr:nvCxnSpPr>
        <xdr:cNvPr id="304" name="直線コネクタ 303"/>
        <xdr:cNvCxnSpPr/>
      </xdr:nvCxnSpPr>
      <xdr:spPr>
        <a:xfrm>
          <a:off x="15671800" y="6154420"/>
          <a:ext cx="838200" cy="4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100347</xdr:rowOff>
    </xdr:from>
    <xdr:ext cx="762000" cy="259045"/>
    <xdr:sp macro="" textlink="">
      <xdr:nvSpPr>
        <xdr:cNvPr id="305" name="補助費等平均値テキスト"/>
        <xdr:cNvSpPr txBox="1"/>
      </xdr:nvSpPr>
      <xdr:spPr>
        <a:xfrm>
          <a:off x="16598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06" name="フローチャート : 判断 305"/>
        <xdr:cNvSpPr/>
      </xdr:nvSpPr>
      <xdr:spPr>
        <a:xfrm>
          <a:off x="16459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146050</xdr:rowOff>
    </xdr:from>
    <xdr:to>
      <xdr:col>22</xdr:col>
      <xdr:colOff>565150</xdr:colOff>
      <xdr:row>35</xdr:row>
      <xdr:rowOff>153670</xdr:rowOff>
    </xdr:to>
    <xdr:cxnSp macro="">
      <xdr:nvCxnSpPr>
        <xdr:cNvPr id="307" name="直線コネクタ 306"/>
        <xdr:cNvCxnSpPr/>
      </xdr:nvCxnSpPr>
      <xdr:spPr>
        <a:xfrm>
          <a:off x="14782800" y="6146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83820</xdr:rowOff>
    </xdr:from>
    <xdr:to>
      <xdr:col>22</xdr:col>
      <xdr:colOff>615950</xdr:colOff>
      <xdr:row>37</xdr:row>
      <xdr:rowOff>13970</xdr:rowOff>
    </xdr:to>
    <xdr:sp macro="" textlink="">
      <xdr:nvSpPr>
        <xdr:cNvPr id="308" name="フローチャート : 判断 307"/>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170197</xdr:rowOff>
    </xdr:from>
    <xdr:ext cx="736600" cy="259045"/>
    <xdr:sp macro="" textlink="">
      <xdr:nvSpPr>
        <xdr:cNvPr id="309" name="テキスト ボックス 308"/>
        <xdr:cNvSpPr txBox="1"/>
      </xdr:nvSpPr>
      <xdr:spPr>
        <a:xfrm>
          <a:off x="15290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88900</xdr:rowOff>
    </xdr:from>
    <xdr:to>
      <xdr:col>21</xdr:col>
      <xdr:colOff>361950</xdr:colOff>
      <xdr:row>35</xdr:row>
      <xdr:rowOff>146050</xdr:rowOff>
    </xdr:to>
    <xdr:cxnSp macro="">
      <xdr:nvCxnSpPr>
        <xdr:cNvPr id="310" name="直線コネクタ 309"/>
        <xdr:cNvCxnSpPr/>
      </xdr:nvCxnSpPr>
      <xdr:spPr>
        <a:xfrm>
          <a:off x="13893800" y="5918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60960</xdr:rowOff>
    </xdr:from>
    <xdr:to>
      <xdr:col>21</xdr:col>
      <xdr:colOff>412750</xdr:colOff>
      <xdr:row>36</xdr:row>
      <xdr:rowOff>162560</xdr:rowOff>
    </xdr:to>
    <xdr:sp macro="" textlink="">
      <xdr:nvSpPr>
        <xdr:cNvPr id="311" name="フローチャート : 判断 310"/>
        <xdr:cNvSpPr/>
      </xdr:nvSpPr>
      <xdr:spPr>
        <a:xfrm>
          <a:off x="14732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147337</xdr:rowOff>
    </xdr:from>
    <xdr:ext cx="762000" cy="259045"/>
    <xdr:sp macro="" textlink="">
      <xdr:nvSpPr>
        <xdr:cNvPr id="312" name="テキスト ボックス 311"/>
        <xdr:cNvSpPr txBox="1"/>
      </xdr:nvSpPr>
      <xdr:spPr>
        <a:xfrm>
          <a:off x="14401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88900</xdr:rowOff>
    </xdr:from>
    <xdr:to>
      <xdr:col>20</xdr:col>
      <xdr:colOff>158750</xdr:colOff>
      <xdr:row>34</xdr:row>
      <xdr:rowOff>88900</xdr:rowOff>
    </xdr:to>
    <xdr:cxnSp macro="">
      <xdr:nvCxnSpPr>
        <xdr:cNvPr id="313" name="直線コネクタ 312"/>
        <xdr:cNvCxnSpPr/>
      </xdr:nvCxnSpPr>
      <xdr:spPr>
        <a:xfrm>
          <a:off x="13004800" y="591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106680</xdr:rowOff>
    </xdr:from>
    <xdr:to>
      <xdr:col>20</xdr:col>
      <xdr:colOff>209550</xdr:colOff>
      <xdr:row>37</xdr:row>
      <xdr:rowOff>36830</xdr:rowOff>
    </xdr:to>
    <xdr:sp macro="" textlink="">
      <xdr:nvSpPr>
        <xdr:cNvPr id="314" name="フローチャート : 判断 313"/>
        <xdr:cNvSpPr/>
      </xdr:nvSpPr>
      <xdr:spPr>
        <a:xfrm>
          <a:off x="13843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21607</xdr:rowOff>
    </xdr:from>
    <xdr:ext cx="762000" cy="259045"/>
    <xdr:sp macro="" textlink="">
      <xdr:nvSpPr>
        <xdr:cNvPr id="315" name="テキスト ボックス 314"/>
        <xdr:cNvSpPr txBox="1"/>
      </xdr:nvSpPr>
      <xdr:spPr>
        <a:xfrm>
          <a:off x="13512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16" name="フローチャート : 判断 315"/>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36847</xdr:rowOff>
    </xdr:from>
    <xdr:ext cx="762000" cy="259045"/>
    <xdr:sp macro="" textlink="">
      <xdr:nvSpPr>
        <xdr:cNvPr id="317" name="テキスト ボックス 316"/>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76200</xdr:rowOff>
    </xdr:from>
    <xdr:to>
      <xdr:col>24</xdr:col>
      <xdr:colOff>82550</xdr:colOff>
      <xdr:row>39</xdr:row>
      <xdr:rowOff>6350</xdr:rowOff>
    </xdr:to>
    <xdr:sp macro="" textlink="">
      <xdr:nvSpPr>
        <xdr:cNvPr id="323" name="円/楕円 322"/>
        <xdr:cNvSpPr/>
      </xdr:nvSpPr>
      <xdr:spPr>
        <a:xfrm>
          <a:off x="16459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48277</xdr:rowOff>
    </xdr:from>
    <xdr:ext cx="762000" cy="259045"/>
    <xdr:sp macro="" textlink="">
      <xdr:nvSpPr>
        <xdr:cNvPr id="324" name="補助費等該当値テキスト"/>
        <xdr:cNvSpPr txBox="1"/>
      </xdr:nvSpPr>
      <xdr:spPr>
        <a:xfrm>
          <a:off x="16598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102870</xdr:rowOff>
    </xdr:from>
    <xdr:to>
      <xdr:col>22</xdr:col>
      <xdr:colOff>615950</xdr:colOff>
      <xdr:row>36</xdr:row>
      <xdr:rowOff>33020</xdr:rowOff>
    </xdr:to>
    <xdr:sp macro="" textlink="">
      <xdr:nvSpPr>
        <xdr:cNvPr id="325" name="円/楕円 324"/>
        <xdr:cNvSpPr/>
      </xdr:nvSpPr>
      <xdr:spPr>
        <a:xfrm>
          <a:off x="15621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43197</xdr:rowOff>
    </xdr:from>
    <xdr:ext cx="736600" cy="259045"/>
    <xdr:sp macro="" textlink="">
      <xdr:nvSpPr>
        <xdr:cNvPr id="326" name="テキスト ボックス 325"/>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95250</xdr:rowOff>
    </xdr:from>
    <xdr:to>
      <xdr:col>21</xdr:col>
      <xdr:colOff>412750</xdr:colOff>
      <xdr:row>36</xdr:row>
      <xdr:rowOff>25400</xdr:rowOff>
    </xdr:to>
    <xdr:sp macro="" textlink="">
      <xdr:nvSpPr>
        <xdr:cNvPr id="327" name="円/楕円 326"/>
        <xdr:cNvSpPr/>
      </xdr:nvSpPr>
      <xdr:spPr>
        <a:xfrm>
          <a:off x="14732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35577</xdr:rowOff>
    </xdr:from>
    <xdr:ext cx="762000" cy="259045"/>
    <xdr:sp macro="" textlink="">
      <xdr:nvSpPr>
        <xdr:cNvPr id="328" name="テキスト ボックス 327"/>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38100</xdr:rowOff>
    </xdr:from>
    <xdr:to>
      <xdr:col>20</xdr:col>
      <xdr:colOff>209550</xdr:colOff>
      <xdr:row>34</xdr:row>
      <xdr:rowOff>139700</xdr:rowOff>
    </xdr:to>
    <xdr:sp macro="" textlink="">
      <xdr:nvSpPr>
        <xdr:cNvPr id="329" name="円/楕円 328"/>
        <xdr:cNvSpPr/>
      </xdr:nvSpPr>
      <xdr:spPr>
        <a:xfrm>
          <a:off x="13843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149877</xdr:rowOff>
    </xdr:from>
    <xdr:ext cx="762000" cy="259045"/>
    <xdr:sp macro="" textlink="">
      <xdr:nvSpPr>
        <xdr:cNvPr id="330" name="テキスト ボックス 329"/>
        <xdr:cNvSpPr txBox="1"/>
      </xdr:nvSpPr>
      <xdr:spPr>
        <a:xfrm>
          <a:off x="13512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38100</xdr:rowOff>
    </xdr:from>
    <xdr:to>
      <xdr:col>19</xdr:col>
      <xdr:colOff>6350</xdr:colOff>
      <xdr:row>34</xdr:row>
      <xdr:rowOff>139700</xdr:rowOff>
    </xdr:to>
    <xdr:sp macro="" textlink="">
      <xdr:nvSpPr>
        <xdr:cNvPr id="331" name="円/楕円 330"/>
        <xdr:cNvSpPr/>
      </xdr:nvSpPr>
      <xdr:spPr>
        <a:xfrm>
          <a:off x="12954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149877</xdr:rowOff>
    </xdr:from>
    <xdr:ext cx="762000" cy="259045"/>
    <xdr:sp macro="" textlink="">
      <xdr:nvSpPr>
        <xdr:cNvPr id="332" name="テキスト ボックス 331"/>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公債費に係る経常収支比率は、前年度とほぼ同水準であり、類似団体平均を大きく下回っている。</a:t>
          </a:r>
          <a:endParaRPr kumimoji="1" lang="en-US" altLang="ja-JP" sz="1300">
            <a:latin typeface="ＭＳ Ｐゴシック"/>
          </a:endParaRPr>
        </a:p>
        <a:p>
          <a:r>
            <a:rPr kumimoji="1" lang="ja-JP" altLang="en-US" sz="1300">
              <a:latin typeface="ＭＳ Ｐゴシック"/>
            </a:rPr>
            <a:t>　今後、償還が開始される市債や大規模事業に係る新規借入に伴い平成３３年度がピークと見込まれていることから、これまで以上に行財政改革に取り組み、効率的な財政運営に努める。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47" name="直線コネクタ 34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48" name="テキスト ボックス 34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1" name="直線コネクタ 35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2" name="テキスト ボックス 35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64135</xdr:rowOff>
    </xdr:from>
    <xdr:to>
      <xdr:col>7</xdr:col>
      <xdr:colOff>15875</xdr:colOff>
      <xdr:row>80</xdr:row>
      <xdr:rowOff>86995</xdr:rowOff>
    </xdr:to>
    <xdr:cxnSp macro="">
      <xdr:nvCxnSpPr>
        <xdr:cNvPr id="356" name="直線コネクタ 355"/>
        <xdr:cNvCxnSpPr/>
      </xdr:nvCxnSpPr>
      <xdr:spPr>
        <a:xfrm flipV="1">
          <a:off x="4826000" y="1257998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59072</xdr:rowOff>
    </xdr:from>
    <xdr:ext cx="762000" cy="259045"/>
    <xdr:sp macro="" textlink="">
      <xdr:nvSpPr>
        <xdr:cNvPr id="357" name="公債費最小値テキスト"/>
        <xdr:cNvSpPr txBox="1"/>
      </xdr:nvSpPr>
      <xdr:spPr>
        <a:xfrm>
          <a:off x="4914900" y="1377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80</xdr:row>
      <xdr:rowOff>86995</xdr:rowOff>
    </xdr:from>
    <xdr:to>
      <xdr:col>7</xdr:col>
      <xdr:colOff>104775</xdr:colOff>
      <xdr:row>80</xdr:row>
      <xdr:rowOff>86995</xdr:rowOff>
    </xdr:to>
    <xdr:cxnSp macro="">
      <xdr:nvCxnSpPr>
        <xdr:cNvPr id="358" name="直線コネクタ 357"/>
        <xdr:cNvCxnSpPr/>
      </xdr:nvCxnSpPr>
      <xdr:spPr>
        <a:xfrm>
          <a:off x="4737100" y="138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150512</xdr:rowOff>
    </xdr:from>
    <xdr:ext cx="762000" cy="259045"/>
    <xdr:sp macro="" textlink="">
      <xdr:nvSpPr>
        <xdr:cNvPr id="359" name="公債費最大値テキスト"/>
        <xdr:cNvSpPr txBox="1"/>
      </xdr:nvSpPr>
      <xdr:spPr>
        <a:xfrm>
          <a:off x="4914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73</xdr:row>
      <xdr:rowOff>64135</xdr:rowOff>
    </xdr:from>
    <xdr:to>
      <xdr:col>7</xdr:col>
      <xdr:colOff>104775</xdr:colOff>
      <xdr:row>73</xdr:row>
      <xdr:rowOff>64135</xdr:rowOff>
    </xdr:to>
    <xdr:cxnSp macro="">
      <xdr:nvCxnSpPr>
        <xdr:cNvPr id="360" name="直線コネクタ 359"/>
        <xdr:cNvCxnSpPr/>
      </xdr:nvCxnSpPr>
      <xdr:spPr>
        <a:xfrm>
          <a:off x="4737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104140</xdr:rowOff>
    </xdr:from>
    <xdr:to>
      <xdr:col>7</xdr:col>
      <xdr:colOff>15875</xdr:colOff>
      <xdr:row>74</xdr:row>
      <xdr:rowOff>109855</xdr:rowOff>
    </xdr:to>
    <xdr:cxnSp macro="">
      <xdr:nvCxnSpPr>
        <xdr:cNvPr id="361" name="直線コネクタ 360"/>
        <xdr:cNvCxnSpPr/>
      </xdr:nvCxnSpPr>
      <xdr:spPr>
        <a:xfrm>
          <a:off x="3987800" y="1279144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71137</xdr:rowOff>
    </xdr:from>
    <xdr:ext cx="762000" cy="259045"/>
    <xdr:sp macro="" textlink="">
      <xdr:nvSpPr>
        <xdr:cNvPr id="362" name="公債費平均値テキスト"/>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99060</xdr:rowOff>
    </xdr:from>
    <xdr:to>
      <xdr:col>7</xdr:col>
      <xdr:colOff>66675</xdr:colOff>
      <xdr:row>76</xdr:row>
      <xdr:rowOff>29211</xdr:rowOff>
    </xdr:to>
    <xdr:sp macro="" textlink="">
      <xdr:nvSpPr>
        <xdr:cNvPr id="363" name="フローチャート : 判断 362"/>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104140</xdr:rowOff>
    </xdr:from>
    <xdr:to>
      <xdr:col>5</xdr:col>
      <xdr:colOff>549275</xdr:colOff>
      <xdr:row>74</xdr:row>
      <xdr:rowOff>109855</xdr:rowOff>
    </xdr:to>
    <xdr:cxnSp macro="">
      <xdr:nvCxnSpPr>
        <xdr:cNvPr id="364" name="直線コネクタ 363"/>
        <xdr:cNvCxnSpPr/>
      </xdr:nvCxnSpPr>
      <xdr:spPr>
        <a:xfrm flipV="1">
          <a:off x="3098800" y="127914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127635</xdr:rowOff>
    </xdr:from>
    <xdr:to>
      <xdr:col>5</xdr:col>
      <xdr:colOff>600075</xdr:colOff>
      <xdr:row>76</xdr:row>
      <xdr:rowOff>57786</xdr:rowOff>
    </xdr:to>
    <xdr:sp macro="" textlink="">
      <xdr:nvSpPr>
        <xdr:cNvPr id="365" name="フローチャート : 判断 364"/>
        <xdr:cNvSpPr/>
      </xdr:nvSpPr>
      <xdr:spPr>
        <a:xfrm>
          <a:off x="3937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42563</xdr:rowOff>
    </xdr:from>
    <xdr:ext cx="736600" cy="259045"/>
    <xdr:sp macro="" textlink="">
      <xdr:nvSpPr>
        <xdr:cNvPr id="366" name="テキスト ボックス 365"/>
        <xdr:cNvSpPr txBox="1"/>
      </xdr:nvSpPr>
      <xdr:spPr>
        <a:xfrm>
          <a:off x="3606800" y="1307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109855</xdr:rowOff>
    </xdr:from>
    <xdr:to>
      <xdr:col>4</xdr:col>
      <xdr:colOff>346075</xdr:colOff>
      <xdr:row>74</xdr:row>
      <xdr:rowOff>155575</xdr:rowOff>
    </xdr:to>
    <xdr:cxnSp macro="">
      <xdr:nvCxnSpPr>
        <xdr:cNvPr id="367" name="直線コネクタ 366"/>
        <xdr:cNvCxnSpPr/>
      </xdr:nvCxnSpPr>
      <xdr:spPr>
        <a:xfrm flipV="1">
          <a:off x="2209800" y="127971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139065</xdr:rowOff>
    </xdr:from>
    <xdr:to>
      <xdr:col>4</xdr:col>
      <xdr:colOff>396875</xdr:colOff>
      <xdr:row>76</xdr:row>
      <xdr:rowOff>69214</xdr:rowOff>
    </xdr:to>
    <xdr:sp macro="" textlink="">
      <xdr:nvSpPr>
        <xdr:cNvPr id="368" name="フローチャート : 判断 367"/>
        <xdr:cNvSpPr/>
      </xdr:nvSpPr>
      <xdr:spPr>
        <a:xfrm>
          <a:off x="3048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53991</xdr:rowOff>
    </xdr:from>
    <xdr:ext cx="762000" cy="259045"/>
    <xdr:sp macro="" textlink="">
      <xdr:nvSpPr>
        <xdr:cNvPr id="369" name="テキスト ボックス 368"/>
        <xdr:cNvSpPr txBox="1"/>
      </xdr:nvSpPr>
      <xdr:spPr>
        <a:xfrm>
          <a:off x="2717800" y="1308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155575</xdr:rowOff>
    </xdr:from>
    <xdr:to>
      <xdr:col>3</xdr:col>
      <xdr:colOff>142875</xdr:colOff>
      <xdr:row>76</xdr:row>
      <xdr:rowOff>1270</xdr:rowOff>
    </xdr:to>
    <xdr:cxnSp macro="">
      <xdr:nvCxnSpPr>
        <xdr:cNvPr id="370" name="直線コネクタ 369"/>
        <xdr:cNvCxnSpPr/>
      </xdr:nvCxnSpPr>
      <xdr:spPr>
        <a:xfrm flipV="1">
          <a:off x="1320800" y="12842875"/>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167640</xdr:rowOff>
    </xdr:from>
    <xdr:to>
      <xdr:col>3</xdr:col>
      <xdr:colOff>193675</xdr:colOff>
      <xdr:row>75</xdr:row>
      <xdr:rowOff>97790</xdr:rowOff>
    </xdr:to>
    <xdr:sp macro="" textlink="">
      <xdr:nvSpPr>
        <xdr:cNvPr id="371" name="フローチャート : 判断 370"/>
        <xdr:cNvSpPr/>
      </xdr:nvSpPr>
      <xdr:spPr>
        <a:xfrm>
          <a:off x="2159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82566</xdr:rowOff>
    </xdr:from>
    <xdr:ext cx="762000" cy="259045"/>
    <xdr:sp macro="" textlink="">
      <xdr:nvSpPr>
        <xdr:cNvPr id="372" name="テキスト ボックス 371"/>
        <xdr:cNvSpPr txBox="1"/>
      </xdr:nvSpPr>
      <xdr:spPr>
        <a:xfrm>
          <a:off x="1828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24765</xdr:rowOff>
    </xdr:from>
    <xdr:to>
      <xdr:col>1</xdr:col>
      <xdr:colOff>676275</xdr:colOff>
      <xdr:row>75</xdr:row>
      <xdr:rowOff>126365</xdr:rowOff>
    </xdr:to>
    <xdr:sp macro="" textlink="">
      <xdr:nvSpPr>
        <xdr:cNvPr id="373" name="フローチャート : 判断 372"/>
        <xdr:cNvSpPr/>
      </xdr:nvSpPr>
      <xdr:spPr>
        <a:xfrm>
          <a:off x="1270000" y="128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136542</xdr:rowOff>
    </xdr:from>
    <xdr:ext cx="762000" cy="259045"/>
    <xdr:sp macro="" textlink="">
      <xdr:nvSpPr>
        <xdr:cNvPr id="374" name="テキスト ボックス 373"/>
        <xdr:cNvSpPr txBox="1"/>
      </xdr:nvSpPr>
      <xdr:spPr>
        <a:xfrm>
          <a:off x="939800" y="1265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59055</xdr:rowOff>
    </xdr:from>
    <xdr:to>
      <xdr:col>7</xdr:col>
      <xdr:colOff>66675</xdr:colOff>
      <xdr:row>74</xdr:row>
      <xdr:rowOff>160655</xdr:rowOff>
    </xdr:to>
    <xdr:sp macro="" textlink="">
      <xdr:nvSpPr>
        <xdr:cNvPr id="380" name="円/楕円 379"/>
        <xdr:cNvSpPr/>
      </xdr:nvSpPr>
      <xdr:spPr>
        <a:xfrm>
          <a:off x="47752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75582</xdr:rowOff>
    </xdr:from>
    <xdr:ext cx="762000" cy="259045"/>
    <xdr:sp macro="" textlink="">
      <xdr:nvSpPr>
        <xdr:cNvPr id="381" name="公債費該当値テキスト"/>
        <xdr:cNvSpPr txBox="1"/>
      </xdr:nvSpPr>
      <xdr:spPr>
        <a:xfrm>
          <a:off x="49149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53340</xdr:rowOff>
    </xdr:from>
    <xdr:to>
      <xdr:col>5</xdr:col>
      <xdr:colOff>600075</xdr:colOff>
      <xdr:row>74</xdr:row>
      <xdr:rowOff>154940</xdr:rowOff>
    </xdr:to>
    <xdr:sp macro="" textlink="">
      <xdr:nvSpPr>
        <xdr:cNvPr id="382" name="円/楕円 381"/>
        <xdr:cNvSpPr/>
      </xdr:nvSpPr>
      <xdr:spPr>
        <a:xfrm>
          <a:off x="3937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165117</xdr:rowOff>
    </xdr:from>
    <xdr:ext cx="736600" cy="259045"/>
    <xdr:sp macro="" textlink="">
      <xdr:nvSpPr>
        <xdr:cNvPr id="383" name="テキスト ボックス 382"/>
        <xdr:cNvSpPr txBox="1"/>
      </xdr:nvSpPr>
      <xdr:spPr>
        <a:xfrm>
          <a:off x="3606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59055</xdr:rowOff>
    </xdr:from>
    <xdr:to>
      <xdr:col>4</xdr:col>
      <xdr:colOff>396875</xdr:colOff>
      <xdr:row>74</xdr:row>
      <xdr:rowOff>160655</xdr:rowOff>
    </xdr:to>
    <xdr:sp macro="" textlink="">
      <xdr:nvSpPr>
        <xdr:cNvPr id="384" name="円/楕円 383"/>
        <xdr:cNvSpPr/>
      </xdr:nvSpPr>
      <xdr:spPr>
        <a:xfrm>
          <a:off x="30480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170832</xdr:rowOff>
    </xdr:from>
    <xdr:ext cx="762000" cy="259045"/>
    <xdr:sp macro="" textlink="">
      <xdr:nvSpPr>
        <xdr:cNvPr id="385" name="テキスト ボックス 384"/>
        <xdr:cNvSpPr txBox="1"/>
      </xdr:nvSpPr>
      <xdr:spPr>
        <a:xfrm>
          <a:off x="2717800" y="1251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104775</xdr:rowOff>
    </xdr:from>
    <xdr:to>
      <xdr:col>3</xdr:col>
      <xdr:colOff>193675</xdr:colOff>
      <xdr:row>75</xdr:row>
      <xdr:rowOff>34925</xdr:rowOff>
    </xdr:to>
    <xdr:sp macro="" textlink="">
      <xdr:nvSpPr>
        <xdr:cNvPr id="386" name="円/楕円 385"/>
        <xdr:cNvSpPr/>
      </xdr:nvSpPr>
      <xdr:spPr>
        <a:xfrm>
          <a:off x="2159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45102</xdr:rowOff>
    </xdr:from>
    <xdr:ext cx="762000" cy="259045"/>
    <xdr:sp macro="" textlink="">
      <xdr:nvSpPr>
        <xdr:cNvPr id="387" name="テキスト ボックス 386"/>
        <xdr:cNvSpPr txBox="1"/>
      </xdr:nvSpPr>
      <xdr:spPr>
        <a:xfrm>
          <a:off x="1828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121920</xdr:rowOff>
    </xdr:from>
    <xdr:to>
      <xdr:col>1</xdr:col>
      <xdr:colOff>676275</xdr:colOff>
      <xdr:row>76</xdr:row>
      <xdr:rowOff>52070</xdr:rowOff>
    </xdr:to>
    <xdr:sp macro="" textlink="">
      <xdr:nvSpPr>
        <xdr:cNvPr id="388" name="円/楕円 387"/>
        <xdr:cNvSpPr/>
      </xdr:nvSpPr>
      <xdr:spPr>
        <a:xfrm>
          <a:off x="1270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36847</xdr:rowOff>
    </xdr:from>
    <xdr:ext cx="762000" cy="259045"/>
    <xdr:sp macro="" textlink="">
      <xdr:nvSpPr>
        <xdr:cNvPr id="389" name="テキスト ボックス 388"/>
        <xdr:cNvSpPr txBox="1"/>
      </xdr:nvSpPr>
      <xdr:spPr>
        <a:xfrm>
          <a:off x="939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については、類似団体平均を上回っている状況である。今後については、各事業の見直しや効率的な運営を図り、歳出の抑制に努めるとともに、市税徴収の強化を図ることで経常収支比率（合計）の低下につなげていく。</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79</xdr:row>
      <xdr:rowOff>156718</xdr:rowOff>
    </xdr:to>
    <xdr:cxnSp macro="">
      <xdr:nvCxnSpPr>
        <xdr:cNvPr id="415" name="直線コネクタ 414"/>
        <xdr:cNvCxnSpPr/>
      </xdr:nvCxnSpPr>
      <xdr:spPr>
        <a:xfrm flipV="1">
          <a:off x="16510000" y="126177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6"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7" name="直線コネクタ 416"/>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18"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19" name="直線コネクタ 418"/>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40132</xdr:rowOff>
    </xdr:from>
    <xdr:to>
      <xdr:col>24</xdr:col>
      <xdr:colOff>31750</xdr:colOff>
      <xdr:row>79</xdr:row>
      <xdr:rowOff>19558</xdr:rowOff>
    </xdr:to>
    <xdr:cxnSp macro="">
      <xdr:nvCxnSpPr>
        <xdr:cNvPr id="420" name="直線コネクタ 419"/>
        <xdr:cNvCxnSpPr/>
      </xdr:nvCxnSpPr>
      <xdr:spPr>
        <a:xfrm>
          <a:off x="15671800" y="13413232"/>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17290</xdr:rowOff>
    </xdr:from>
    <xdr:ext cx="762000" cy="259045"/>
    <xdr:sp macro="" textlink="">
      <xdr:nvSpPr>
        <xdr:cNvPr id="421"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763</xdr:rowOff>
    </xdr:from>
    <xdr:to>
      <xdr:col>24</xdr:col>
      <xdr:colOff>82550</xdr:colOff>
      <xdr:row>77</xdr:row>
      <xdr:rowOff>102363</xdr:rowOff>
    </xdr:to>
    <xdr:sp macro="" textlink="">
      <xdr:nvSpPr>
        <xdr:cNvPr id="422" name="フローチャート : 判断 421"/>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21844</xdr:rowOff>
    </xdr:from>
    <xdr:to>
      <xdr:col>22</xdr:col>
      <xdr:colOff>565150</xdr:colOff>
      <xdr:row>78</xdr:row>
      <xdr:rowOff>40132</xdr:rowOff>
    </xdr:to>
    <xdr:cxnSp macro="">
      <xdr:nvCxnSpPr>
        <xdr:cNvPr id="423" name="直線コネクタ 422"/>
        <xdr:cNvCxnSpPr/>
      </xdr:nvCxnSpPr>
      <xdr:spPr>
        <a:xfrm>
          <a:off x="14782800" y="133949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24" name="フローチャート : 判断 423"/>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126255</xdr:rowOff>
    </xdr:from>
    <xdr:ext cx="736600" cy="259045"/>
    <xdr:sp macro="" textlink="">
      <xdr:nvSpPr>
        <xdr:cNvPr id="425" name="テキスト ボックス 424"/>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131572</xdr:rowOff>
    </xdr:from>
    <xdr:to>
      <xdr:col>21</xdr:col>
      <xdr:colOff>361950</xdr:colOff>
      <xdr:row>78</xdr:row>
      <xdr:rowOff>21844</xdr:rowOff>
    </xdr:to>
    <xdr:cxnSp macro="">
      <xdr:nvCxnSpPr>
        <xdr:cNvPr id="426" name="直線コネクタ 425"/>
        <xdr:cNvCxnSpPr/>
      </xdr:nvCxnSpPr>
      <xdr:spPr>
        <a:xfrm>
          <a:off x="13893800" y="13161772"/>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27" name="フローチャート : 判断 426"/>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28" name="テキスト ボックス 427"/>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131572</xdr:rowOff>
    </xdr:from>
    <xdr:to>
      <xdr:col>20</xdr:col>
      <xdr:colOff>158750</xdr:colOff>
      <xdr:row>78</xdr:row>
      <xdr:rowOff>117856</xdr:rowOff>
    </xdr:to>
    <xdr:cxnSp macro="">
      <xdr:nvCxnSpPr>
        <xdr:cNvPr id="429" name="直線コネクタ 428"/>
        <xdr:cNvCxnSpPr/>
      </xdr:nvCxnSpPr>
      <xdr:spPr>
        <a:xfrm flipV="1">
          <a:off x="13004800" y="13161772"/>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96774</xdr:rowOff>
    </xdr:from>
    <xdr:to>
      <xdr:col>20</xdr:col>
      <xdr:colOff>209550</xdr:colOff>
      <xdr:row>78</xdr:row>
      <xdr:rowOff>26924</xdr:rowOff>
    </xdr:to>
    <xdr:sp macro="" textlink="">
      <xdr:nvSpPr>
        <xdr:cNvPr id="430" name="フローチャート : 判断 429"/>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11701</xdr:rowOff>
    </xdr:from>
    <xdr:ext cx="762000" cy="259045"/>
    <xdr:sp macro="" textlink="">
      <xdr:nvSpPr>
        <xdr:cNvPr id="431" name="テキスト ボックス 430"/>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115063</xdr:rowOff>
    </xdr:from>
    <xdr:to>
      <xdr:col>19</xdr:col>
      <xdr:colOff>6350</xdr:colOff>
      <xdr:row>78</xdr:row>
      <xdr:rowOff>45213</xdr:rowOff>
    </xdr:to>
    <xdr:sp macro="" textlink="">
      <xdr:nvSpPr>
        <xdr:cNvPr id="432" name="フローチャート : 判断 431"/>
        <xdr:cNvSpPr/>
      </xdr:nvSpPr>
      <xdr:spPr>
        <a:xfrm>
          <a:off x="12954000" y="1331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55390</xdr:rowOff>
    </xdr:from>
    <xdr:ext cx="762000" cy="259045"/>
    <xdr:sp macro="" textlink="">
      <xdr:nvSpPr>
        <xdr:cNvPr id="433" name="テキスト ボックス 432"/>
        <xdr:cNvSpPr txBox="1"/>
      </xdr:nvSpPr>
      <xdr:spPr>
        <a:xfrm>
          <a:off x="12623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140208</xdr:rowOff>
    </xdr:from>
    <xdr:to>
      <xdr:col>24</xdr:col>
      <xdr:colOff>82550</xdr:colOff>
      <xdr:row>79</xdr:row>
      <xdr:rowOff>70358</xdr:rowOff>
    </xdr:to>
    <xdr:sp macro="" textlink="">
      <xdr:nvSpPr>
        <xdr:cNvPr id="439" name="円/楕円 438"/>
        <xdr:cNvSpPr/>
      </xdr:nvSpPr>
      <xdr:spPr>
        <a:xfrm>
          <a:off x="16459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112285</xdr:rowOff>
    </xdr:from>
    <xdr:ext cx="762000" cy="259045"/>
    <xdr:sp macro="" textlink="">
      <xdr:nvSpPr>
        <xdr:cNvPr id="440" name="公債費以外該当値テキスト"/>
        <xdr:cNvSpPr txBox="1"/>
      </xdr:nvSpPr>
      <xdr:spPr>
        <a:xfrm>
          <a:off x="16598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160782</xdr:rowOff>
    </xdr:from>
    <xdr:to>
      <xdr:col>22</xdr:col>
      <xdr:colOff>615950</xdr:colOff>
      <xdr:row>78</xdr:row>
      <xdr:rowOff>90932</xdr:rowOff>
    </xdr:to>
    <xdr:sp macro="" textlink="">
      <xdr:nvSpPr>
        <xdr:cNvPr id="441" name="円/楕円 440"/>
        <xdr:cNvSpPr/>
      </xdr:nvSpPr>
      <xdr:spPr>
        <a:xfrm>
          <a:off x="15621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75709</xdr:rowOff>
    </xdr:from>
    <xdr:ext cx="736600" cy="259045"/>
    <xdr:sp macro="" textlink="">
      <xdr:nvSpPr>
        <xdr:cNvPr id="442" name="テキスト ボックス 441"/>
        <xdr:cNvSpPr txBox="1"/>
      </xdr:nvSpPr>
      <xdr:spPr>
        <a:xfrm>
          <a:off x="15290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142494</xdr:rowOff>
    </xdr:from>
    <xdr:to>
      <xdr:col>21</xdr:col>
      <xdr:colOff>412750</xdr:colOff>
      <xdr:row>78</xdr:row>
      <xdr:rowOff>72644</xdr:rowOff>
    </xdr:to>
    <xdr:sp macro="" textlink="">
      <xdr:nvSpPr>
        <xdr:cNvPr id="443" name="円/楕円 442"/>
        <xdr:cNvSpPr/>
      </xdr:nvSpPr>
      <xdr:spPr>
        <a:xfrm>
          <a:off x="14732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57421</xdr:rowOff>
    </xdr:from>
    <xdr:ext cx="762000" cy="259045"/>
    <xdr:sp macro="" textlink="">
      <xdr:nvSpPr>
        <xdr:cNvPr id="444" name="テキスト ボックス 443"/>
        <xdr:cNvSpPr txBox="1"/>
      </xdr:nvSpPr>
      <xdr:spPr>
        <a:xfrm>
          <a:off x="14401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80772</xdr:rowOff>
    </xdr:from>
    <xdr:to>
      <xdr:col>20</xdr:col>
      <xdr:colOff>209550</xdr:colOff>
      <xdr:row>77</xdr:row>
      <xdr:rowOff>10922</xdr:rowOff>
    </xdr:to>
    <xdr:sp macro="" textlink="">
      <xdr:nvSpPr>
        <xdr:cNvPr id="445" name="円/楕円 444"/>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46" name="テキスト ボックス 44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67056</xdr:rowOff>
    </xdr:from>
    <xdr:to>
      <xdr:col>19</xdr:col>
      <xdr:colOff>6350</xdr:colOff>
      <xdr:row>78</xdr:row>
      <xdr:rowOff>168656</xdr:rowOff>
    </xdr:to>
    <xdr:sp macro="" textlink="">
      <xdr:nvSpPr>
        <xdr:cNvPr id="447" name="円/楕円 446"/>
        <xdr:cNvSpPr/>
      </xdr:nvSpPr>
      <xdr:spPr>
        <a:xfrm>
          <a:off x="12954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153433</xdr:rowOff>
    </xdr:from>
    <xdr:ext cx="762000" cy="259045"/>
    <xdr:sp macro="" textlink="">
      <xdr:nvSpPr>
        <xdr:cNvPr id="448" name="テキスト ボックス 447"/>
        <xdr:cNvSpPr txBox="1"/>
      </xdr:nvSpPr>
      <xdr:spPr>
        <a:xfrm>
          <a:off x="12623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埼玉県狭山市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57467</xdr:rowOff>
    </xdr:from>
    <xdr:to>
      <xdr:col>4</xdr:col>
      <xdr:colOff>1117600</xdr:colOff>
      <xdr:row>19</xdr:row>
      <xdr:rowOff>13165</xdr:rowOff>
    </xdr:to>
    <xdr:cxnSp macro="">
      <xdr:nvCxnSpPr>
        <xdr:cNvPr id="43" name="直線コネクタ 42"/>
        <xdr:cNvCxnSpPr/>
      </xdr:nvCxnSpPr>
      <xdr:spPr bwMode="auto">
        <a:xfrm flipV="1">
          <a:off x="5651500" y="2162492"/>
          <a:ext cx="0" cy="11558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156692</xdr:rowOff>
    </xdr:from>
    <xdr:ext cx="762000" cy="259045"/>
    <xdr:sp macro="" textlink="">
      <xdr:nvSpPr>
        <xdr:cNvPr id="44" name="人口1人当たり決算額の推移最小値テキスト130"/>
        <xdr:cNvSpPr txBox="1"/>
      </xdr:nvSpPr>
      <xdr:spPr>
        <a:xfrm>
          <a:off x="5740400" y="329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47,063</a:t>
          </a:r>
          <a:endParaRPr kumimoji="1" lang="ja-JP" altLang="en-US" sz="1000" b="1">
            <a:latin typeface="ＭＳ Ｐゴシック"/>
          </a:endParaRPr>
        </a:p>
      </xdr:txBody>
    </xdr:sp>
    <xdr:clientData/>
  </xdr:oneCellAnchor>
  <xdr:twoCellAnchor>
    <xdr:from>
      <xdr:col>4</xdr:col>
      <xdr:colOff>1028700</xdr:colOff>
      <xdr:row>19</xdr:row>
      <xdr:rowOff>13165</xdr:rowOff>
    </xdr:from>
    <xdr:to>
      <xdr:col>5</xdr:col>
      <xdr:colOff>73025</xdr:colOff>
      <xdr:row>19</xdr:row>
      <xdr:rowOff>13165</xdr:rowOff>
    </xdr:to>
    <xdr:cxnSp macro="">
      <xdr:nvCxnSpPr>
        <xdr:cNvPr id="45" name="直線コネクタ 44"/>
        <xdr:cNvCxnSpPr/>
      </xdr:nvCxnSpPr>
      <xdr:spPr bwMode="auto">
        <a:xfrm>
          <a:off x="5562600" y="33183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143844</xdr:rowOff>
    </xdr:from>
    <xdr:ext cx="762000" cy="259045"/>
    <xdr:sp macro="" textlink="">
      <xdr:nvSpPr>
        <xdr:cNvPr id="46" name="人口1人当たり決算額の推移最大値テキスト130"/>
        <xdr:cNvSpPr txBox="1"/>
      </xdr:nvSpPr>
      <xdr:spPr>
        <a:xfrm>
          <a:off x="5740400" y="190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97,625</a:t>
          </a:r>
          <a:endParaRPr kumimoji="1" lang="ja-JP" altLang="en-US" sz="1000" b="1">
            <a:latin typeface="ＭＳ Ｐゴシック"/>
          </a:endParaRPr>
        </a:p>
      </xdr:txBody>
    </xdr:sp>
    <xdr:clientData/>
  </xdr:oneCellAnchor>
  <xdr:twoCellAnchor>
    <xdr:from>
      <xdr:col>4</xdr:col>
      <xdr:colOff>1028700</xdr:colOff>
      <xdr:row>12</xdr:row>
      <xdr:rowOff>57467</xdr:rowOff>
    </xdr:from>
    <xdr:to>
      <xdr:col>5</xdr:col>
      <xdr:colOff>73025</xdr:colOff>
      <xdr:row>12</xdr:row>
      <xdr:rowOff>57467</xdr:rowOff>
    </xdr:to>
    <xdr:cxnSp macro="">
      <xdr:nvCxnSpPr>
        <xdr:cNvPr id="47" name="直線コネクタ 46"/>
        <xdr:cNvCxnSpPr/>
      </xdr:nvCxnSpPr>
      <xdr:spPr bwMode="auto">
        <a:xfrm>
          <a:off x="5562600" y="21624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21943</xdr:rowOff>
    </xdr:from>
    <xdr:to>
      <xdr:col>4</xdr:col>
      <xdr:colOff>1117600</xdr:colOff>
      <xdr:row>17</xdr:row>
      <xdr:rowOff>27681</xdr:rowOff>
    </xdr:to>
    <xdr:cxnSp macro="">
      <xdr:nvCxnSpPr>
        <xdr:cNvPr id="48" name="直線コネクタ 47"/>
        <xdr:cNvCxnSpPr/>
      </xdr:nvCxnSpPr>
      <xdr:spPr bwMode="auto">
        <a:xfrm flipV="1">
          <a:off x="5003800" y="2984218"/>
          <a:ext cx="647700" cy="5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6720</xdr:rowOff>
    </xdr:from>
    <xdr:ext cx="762000" cy="259045"/>
    <xdr:sp macro="" textlink="">
      <xdr:nvSpPr>
        <xdr:cNvPr id="49" name="人口1人当たり決算額の推移平均値テキスト130"/>
        <xdr:cNvSpPr txBox="1"/>
      </xdr:nvSpPr>
      <xdr:spPr>
        <a:xfrm>
          <a:off x="5740400" y="29689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160332</xdr:rowOff>
    </xdr:from>
    <xdr:to>
      <xdr:col>5</xdr:col>
      <xdr:colOff>34925</xdr:colOff>
      <xdr:row>17</xdr:row>
      <xdr:rowOff>90482</xdr:rowOff>
    </xdr:to>
    <xdr:sp macro="" textlink="">
      <xdr:nvSpPr>
        <xdr:cNvPr id="50" name="フローチャート : 判断 49"/>
        <xdr:cNvSpPr/>
      </xdr:nvSpPr>
      <xdr:spPr bwMode="auto">
        <a:xfrm>
          <a:off x="56007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136609</xdr:rowOff>
    </xdr:from>
    <xdr:to>
      <xdr:col>4</xdr:col>
      <xdr:colOff>469900</xdr:colOff>
      <xdr:row>17</xdr:row>
      <xdr:rowOff>27681</xdr:rowOff>
    </xdr:to>
    <xdr:cxnSp macro="">
      <xdr:nvCxnSpPr>
        <xdr:cNvPr id="51" name="直線コネクタ 50"/>
        <xdr:cNvCxnSpPr/>
      </xdr:nvCxnSpPr>
      <xdr:spPr bwMode="auto">
        <a:xfrm>
          <a:off x="4305300" y="2927434"/>
          <a:ext cx="698500" cy="62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137861</xdr:rowOff>
    </xdr:from>
    <xdr:to>
      <xdr:col>4</xdr:col>
      <xdr:colOff>520700</xdr:colOff>
      <xdr:row>17</xdr:row>
      <xdr:rowOff>68011</xdr:rowOff>
    </xdr:to>
    <xdr:sp macro="" textlink="">
      <xdr:nvSpPr>
        <xdr:cNvPr id="52" name="フローチャート : 判断 51"/>
        <xdr:cNvSpPr/>
      </xdr:nvSpPr>
      <xdr:spPr bwMode="auto">
        <a:xfrm>
          <a:off x="49530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78188</xdr:rowOff>
    </xdr:from>
    <xdr:ext cx="736600" cy="259045"/>
    <xdr:sp macro="" textlink="">
      <xdr:nvSpPr>
        <xdr:cNvPr id="53" name="テキスト ボックス 52"/>
        <xdr:cNvSpPr txBox="1"/>
      </xdr:nvSpPr>
      <xdr:spPr>
        <a:xfrm>
          <a:off x="4622800" y="269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136609</xdr:rowOff>
    </xdr:from>
    <xdr:to>
      <xdr:col>3</xdr:col>
      <xdr:colOff>904875</xdr:colOff>
      <xdr:row>16</xdr:row>
      <xdr:rowOff>141935</xdr:rowOff>
    </xdr:to>
    <xdr:cxnSp macro="">
      <xdr:nvCxnSpPr>
        <xdr:cNvPr id="54" name="直線コネクタ 53"/>
        <xdr:cNvCxnSpPr/>
      </xdr:nvCxnSpPr>
      <xdr:spPr bwMode="auto">
        <a:xfrm flipV="1">
          <a:off x="3606800" y="2927434"/>
          <a:ext cx="698500" cy="5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85946</xdr:rowOff>
    </xdr:from>
    <xdr:to>
      <xdr:col>3</xdr:col>
      <xdr:colOff>955675</xdr:colOff>
      <xdr:row>17</xdr:row>
      <xdr:rowOff>16096</xdr:rowOff>
    </xdr:to>
    <xdr:sp macro="" textlink="">
      <xdr:nvSpPr>
        <xdr:cNvPr id="55" name="フローチャート : 判断 54"/>
        <xdr:cNvSpPr/>
      </xdr:nvSpPr>
      <xdr:spPr bwMode="auto">
        <a:xfrm>
          <a:off x="42545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873</xdr:rowOff>
    </xdr:from>
    <xdr:ext cx="762000" cy="259045"/>
    <xdr:sp macro="" textlink="">
      <xdr:nvSpPr>
        <xdr:cNvPr id="56" name="テキスト ボックス 55"/>
        <xdr:cNvSpPr txBox="1"/>
      </xdr:nvSpPr>
      <xdr:spPr>
        <a:xfrm>
          <a:off x="3924300" y="296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102799</xdr:rowOff>
    </xdr:from>
    <xdr:to>
      <xdr:col>3</xdr:col>
      <xdr:colOff>206375</xdr:colOff>
      <xdr:row>16</xdr:row>
      <xdr:rowOff>141935</xdr:rowOff>
    </xdr:to>
    <xdr:cxnSp macro="">
      <xdr:nvCxnSpPr>
        <xdr:cNvPr id="57" name="直線コネクタ 56"/>
        <xdr:cNvCxnSpPr/>
      </xdr:nvCxnSpPr>
      <xdr:spPr bwMode="auto">
        <a:xfrm>
          <a:off x="2908300" y="2893624"/>
          <a:ext cx="698500" cy="39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160424</xdr:rowOff>
    </xdr:from>
    <xdr:to>
      <xdr:col>3</xdr:col>
      <xdr:colOff>257175</xdr:colOff>
      <xdr:row>17</xdr:row>
      <xdr:rowOff>90574</xdr:rowOff>
    </xdr:to>
    <xdr:sp macro="" textlink="">
      <xdr:nvSpPr>
        <xdr:cNvPr id="58" name="フローチャート : 判断 57"/>
        <xdr:cNvSpPr/>
      </xdr:nvSpPr>
      <xdr:spPr bwMode="auto">
        <a:xfrm>
          <a:off x="3556000" y="2951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75351</xdr:rowOff>
    </xdr:from>
    <xdr:ext cx="762000" cy="259045"/>
    <xdr:sp macro="" textlink="">
      <xdr:nvSpPr>
        <xdr:cNvPr id="59" name="テキスト ボックス 58"/>
        <xdr:cNvSpPr txBox="1"/>
      </xdr:nvSpPr>
      <xdr:spPr>
        <a:xfrm>
          <a:off x="3225800" y="303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60,899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125631</xdr:rowOff>
    </xdr:from>
    <xdr:to>
      <xdr:col>2</xdr:col>
      <xdr:colOff>692150</xdr:colOff>
      <xdr:row>17</xdr:row>
      <xdr:rowOff>55781</xdr:rowOff>
    </xdr:to>
    <xdr:sp macro="" textlink="">
      <xdr:nvSpPr>
        <xdr:cNvPr id="60" name="フローチャート : 判断 59"/>
        <xdr:cNvSpPr/>
      </xdr:nvSpPr>
      <xdr:spPr bwMode="auto">
        <a:xfrm>
          <a:off x="2857500" y="2916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40558</xdr:rowOff>
    </xdr:from>
    <xdr:ext cx="762000" cy="259045"/>
    <xdr:sp macro="" textlink="">
      <xdr:nvSpPr>
        <xdr:cNvPr id="61" name="テキスト ボックス 60"/>
        <xdr:cNvSpPr txBox="1"/>
      </xdr:nvSpPr>
      <xdr:spPr>
        <a:xfrm>
          <a:off x="2527300" y="300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62,421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142593</xdr:rowOff>
    </xdr:from>
    <xdr:to>
      <xdr:col>5</xdr:col>
      <xdr:colOff>34925</xdr:colOff>
      <xdr:row>17</xdr:row>
      <xdr:rowOff>72743</xdr:rowOff>
    </xdr:to>
    <xdr:sp macro="" textlink="">
      <xdr:nvSpPr>
        <xdr:cNvPr id="67" name="円/楕円 66"/>
        <xdr:cNvSpPr/>
      </xdr:nvSpPr>
      <xdr:spPr bwMode="auto">
        <a:xfrm>
          <a:off x="5600700" y="2933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159120</xdr:rowOff>
    </xdr:from>
    <xdr:ext cx="762000" cy="259045"/>
    <xdr:sp macro="" textlink="">
      <xdr:nvSpPr>
        <xdr:cNvPr id="68" name="人口1人当たり決算額の推移該当値テキスト130"/>
        <xdr:cNvSpPr txBox="1"/>
      </xdr:nvSpPr>
      <xdr:spPr>
        <a:xfrm>
          <a:off x="5740400" y="277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61,679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148331</xdr:rowOff>
    </xdr:from>
    <xdr:to>
      <xdr:col>4</xdr:col>
      <xdr:colOff>520700</xdr:colOff>
      <xdr:row>17</xdr:row>
      <xdr:rowOff>78481</xdr:rowOff>
    </xdr:to>
    <xdr:sp macro="" textlink="">
      <xdr:nvSpPr>
        <xdr:cNvPr id="69" name="円/楕円 68"/>
        <xdr:cNvSpPr/>
      </xdr:nvSpPr>
      <xdr:spPr bwMode="auto">
        <a:xfrm>
          <a:off x="4953000" y="2939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63258</xdr:rowOff>
    </xdr:from>
    <xdr:ext cx="736600" cy="259045"/>
    <xdr:sp macro="" textlink="">
      <xdr:nvSpPr>
        <xdr:cNvPr id="70" name="テキスト ボックス 69"/>
        <xdr:cNvSpPr txBox="1"/>
      </xdr:nvSpPr>
      <xdr:spPr>
        <a:xfrm>
          <a:off x="4622800" y="3025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61,428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85809</xdr:rowOff>
    </xdr:from>
    <xdr:to>
      <xdr:col>3</xdr:col>
      <xdr:colOff>955675</xdr:colOff>
      <xdr:row>17</xdr:row>
      <xdr:rowOff>15959</xdr:rowOff>
    </xdr:to>
    <xdr:sp macro="" textlink="">
      <xdr:nvSpPr>
        <xdr:cNvPr id="71" name="円/楕円 70"/>
        <xdr:cNvSpPr/>
      </xdr:nvSpPr>
      <xdr:spPr bwMode="auto">
        <a:xfrm>
          <a:off x="4254500" y="2876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26136</xdr:rowOff>
    </xdr:from>
    <xdr:ext cx="762000" cy="259045"/>
    <xdr:sp macro="" textlink="">
      <xdr:nvSpPr>
        <xdr:cNvPr id="72" name="テキスト ボックス 71"/>
        <xdr:cNvSpPr txBox="1"/>
      </xdr:nvSpPr>
      <xdr:spPr>
        <a:xfrm>
          <a:off x="3924300" y="264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64,163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91135</xdr:rowOff>
    </xdr:from>
    <xdr:to>
      <xdr:col>3</xdr:col>
      <xdr:colOff>257175</xdr:colOff>
      <xdr:row>17</xdr:row>
      <xdr:rowOff>21285</xdr:rowOff>
    </xdr:to>
    <xdr:sp macro="" textlink="">
      <xdr:nvSpPr>
        <xdr:cNvPr id="73" name="円/楕円 72"/>
        <xdr:cNvSpPr/>
      </xdr:nvSpPr>
      <xdr:spPr bwMode="auto">
        <a:xfrm>
          <a:off x="3556000" y="2881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31462</xdr:rowOff>
    </xdr:from>
    <xdr:ext cx="762000" cy="259045"/>
    <xdr:sp macro="" textlink="">
      <xdr:nvSpPr>
        <xdr:cNvPr id="74" name="テキスト ボックス 73"/>
        <xdr:cNvSpPr txBox="1"/>
      </xdr:nvSpPr>
      <xdr:spPr>
        <a:xfrm>
          <a:off x="3225800" y="2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63,930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51999</xdr:rowOff>
    </xdr:from>
    <xdr:to>
      <xdr:col>2</xdr:col>
      <xdr:colOff>692150</xdr:colOff>
      <xdr:row>16</xdr:row>
      <xdr:rowOff>153599</xdr:rowOff>
    </xdr:to>
    <xdr:sp macro="" textlink="">
      <xdr:nvSpPr>
        <xdr:cNvPr id="75" name="円/楕円 74"/>
        <xdr:cNvSpPr/>
      </xdr:nvSpPr>
      <xdr:spPr bwMode="auto">
        <a:xfrm>
          <a:off x="2857500" y="2842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163776</xdr:rowOff>
    </xdr:from>
    <xdr:ext cx="762000" cy="259045"/>
    <xdr:sp macro="" textlink="">
      <xdr:nvSpPr>
        <xdr:cNvPr id="76" name="テキスト ボックス 75"/>
        <xdr:cNvSpPr txBox="1"/>
      </xdr:nvSpPr>
      <xdr:spPr>
        <a:xfrm>
          <a:off x="2527300" y="261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65,642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26644</xdr:rowOff>
    </xdr:from>
    <xdr:to>
      <xdr:col>4</xdr:col>
      <xdr:colOff>1117600</xdr:colOff>
      <xdr:row>37</xdr:row>
      <xdr:rowOff>273500</xdr:rowOff>
    </xdr:to>
    <xdr:cxnSp macro="">
      <xdr:nvCxnSpPr>
        <xdr:cNvPr id="106" name="直線コネクタ 105"/>
        <xdr:cNvCxnSpPr/>
      </xdr:nvCxnSpPr>
      <xdr:spPr bwMode="auto">
        <a:xfrm flipV="1">
          <a:off x="5651500" y="5951194"/>
          <a:ext cx="0" cy="14470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245577</xdr:rowOff>
    </xdr:from>
    <xdr:ext cx="762000" cy="259045"/>
    <xdr:sp macro="" textlink="">
      <xdr:nvSpPr>
        <xdr:cNvPr id="107" name="人口1人当たり決算額の推移最小値テキスト445"/>
        <xdr:cNvSpPr txBox="1"/>
      </xdr:nvSpPr>
      <xdr:spPr>
        <a:xfrm>
          <a:off x="5740400" y="737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-3,486</a:t>
          </a:r>
          <a:endParaRPr kumimoji="1" lang="ja-JP" altLang="en-US" sz="1000" b="1">
            <a:latin typeface="ＭＳ Ｐゴシック"/>
          </a:endParaRPr>
        </a:p>
      </xdr:txBody>
    </xdr:sp>
    <xdr:clientData/>
  </xdr:oneCellAnchor>
  <xdr:twoCellAnchor>
    <xdr:from>
      <xdr:col>4</xdr:col>
      <xdr:colOff>1028700</xdr:colOff>
      <xdr:row>37</xdr:row>
      <xdr:rowOff>273500</xdr:rowOff>
    </xdr:from>
    <xdr:to>
      <xdr:col>5</xdr:col>
      <xdr:colOff>73025</xdr:colOff>
      <xdr:row>37</xdr:row>
      <xdr:rowOff>273500</xdr:rowOff>
    </xdr:to>
    <xdr:cxnSp macro="">
      <xdr:nvCxnSpPr>
        <xdr:cNvPr id="108" name="直線コネクタ 107"/>
        <xdr:cNvCxnSpPr/>
      </xdr:nvCxnSpPr>
      <xdr:spPr bwMode="auto">
        <a:xfrm>
          <a:off x="5562600" y="7398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284471</xdr:rowOff>
    </xdr:from>
    <xdr:ext cx="762000" cy="259045"/>
    <xdr:sp macro="" textlink="">
      <xdr:nvSpPr>
        <xdr:cNvPr id="109" name="人口1人当たり決算額の推移最大値テキスト445"/>
        <xdr:cNvSpPr txBox="1"/>
      </xdr:nvSpPr>
      <xdr:spPr>
        <a:xfrm>
          <a:off x="5740400" y="5694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40,823</a:t>
          </a:r>
          <a:endParaRPr kumimoji="1" lang="ja-JP" altLang="en-US" sz="1000" b="1">
            <a:latin typeface="ＭＳ Ｐゴシック"/>
          </a:endParaRPr>
        </a:p>
      </xdr:txBody>
    </xdr:sp>
    <xdr:clientData/>
  </xdr:oneCellAnchor>
  <xdr:twoCellAnchor>
    <xdr:from>
      <xdr:col>4</xdr:col>
      <xdr:colOff>1028700</xdr:colOff>
      <xdr:row>33</xdr:row>
      <xdr:rowOff>26644</xdr:rowOff>
    </xdr:from>
    <xdr:to>
      <xdr:col>5</xdr:col>
      <xdr:colOff>73025</xdr:colOff>
      <xdr:row>33</xdr:row>
      <xdr:rowOff>26644</xdr:rowOff>
    </xdr:to>
    <xdr:cxnSp macro="">
      <xdr:nvCxnSpPr>
        <xdr:cNvPr id="110" name="直線コネクタ 109"/>
        <xdr:cNvCxnSpPr/>
      </xdr:nvCxnSpPr>
      <xdr:spPr bwMode="auto">
        <a:xfrm>
          <a:off x="5562600" y="5951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71842</xdr:rowOff>
    </xdr:from>
    <xdr:to>
      <xdr:col>4</xdr:col>
      <xdr:colOff>1117600</xdr:colOff>
      <xdr:row>37</xdr:row>
      <xdr:rowOff>74814</xdr:rowOff>
    </xdr:to>
    <xdr:cxnSp macro="">
      <xdr:nvCxnSpPr>
        <xdr:cNvPr id="111" name="直線コネクタ 110"/>
        <xdr:cNvCxnSpPr/>
      </xdr:nvCxnSpPr>
      <xdr:spPr bwMode="auto">
        <a:xfrm>
          <a:off x="5003800" y="7196542"/>
          <a:ext cx="647700" cy="2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164736</xdr:rowOff>
    </xdr:from>
    <xdr:ext cx="762000" cy="259045"/>
    <xdr:sp macro="" textlink="">
      <xdr:nvSpPr>
        <xdr:cNvPr id="112" name="人口1人当たり決算額の推移平均値テキスト445"/>
        <xdr:cNvSpPr txBox="1"/>
      </xdr:nvSpPr>
      <xdr:spPr>
        <a:xfrm>
          <a:off x="5740400" y="677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319659</xdr:rowOff>
    </xdr:from>
    <xdr:to>
      <xdr:col>5</xdr:col>
      <xdr:colOff>34925</xdr:colOff>
      <xdr:row>36</xdr:row>
      <xdr:rowOff>78359</xdr:rowOff>
    </xdr:to>
    <xdr:sp macro="" textlink="">
      <xdr:nvSpPr>
        <xdr:cNvPr id="113" name="フローチャート : 判断 112"/>
        <xdr:cNvSpPr/>
      </xdr:nvSpPr>
      <xdr:spPr bwMode="auto">
        <a:xfrm>
          <a:off x="56007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24359</xdr:rowOff>
    </xdr:from>
    <xdr:to>
      <xdr:col>4</xdr:col>
      <xdr:colOff>469900</xdr:colOff>
      <xdr:row>37</xdr:row>
      <xdr:rowOff>71842</xdr:rowOff>
    </xdr:to>
    <xdr:cxnSp macro="">
      <xdr:nvCxnSpPr>
        <xdr:cNvPr id="114" name="直線コネクタ 113"/>
        <xdr:cNvCxnSpPr/>
      </xdr:nvCxnSpPr>
      <xdr:spPr bwMode="auto">
        <a:xfrm>
          <a:off x="4305300" y="7149059"/>
          <a:ext cx="698500" cy="47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261921</xdr:rowOff>
    </xdr:from>
    <xdr:to>
      <xdr:col>4</xdr:col>
      <xdr:colOff>520700</xdr:colOff>
      <xdr:row>36</xdr:row>
      <xdr:rowOff>20621</xdr:rowOff>
    </xdr:to>
    <xdr:sp macro="" textlink="">
      <xdr:nvSpPr>
        <xdr:cNvPr id="115" name="フローチャート : 判断 114"/>
        <xdr:cNvSpPr/>
      </xdr:nvSpPr>
      <xdr:spPr bwMode="auto">
        <a:xfrm>
          <a:off x="49530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30798</xdr:rowOff>
    </xdr:from>
    <xdr:ext cx="736600" cy="259045"/>
    <xdr:sp macro="" textlink="">
      <xdr:nvSpPr>
        <xdr:cNvPr id="116" name="テキスト ボックス 115"/>
        <xdr:cNvSpPr txBox="1"/>
      </xdr:nvSpPr>
      <xdr:spPr>
        <a:xfrm>
          <a:off x="4622800" y="6641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324935</xdr:rowOff>
    </xdr:from>
    <xdr:to>
      <xdr:col>3</xdr:col>
      <xdr:colOff>904875</xdr:colOff>
      <xdr:row>37</xdr:row>
      <xdr:rowOff>24359</xdr:rowOff>
    </xdr:to>
    <xdr:cxnSp macro="">
      <xdr:nvCxnSpPr>
        <xdr:cNvPr id="117" name="直線コネクタ 116"/>
        <xdr:cNvCxnSpPr/>
      </xdr:nvCxnSpPr>
      <xdr:spPr bwMode="auto">
        <a:xfrm>
          <a:off x="3606800" y="6935285"/>
          <a:ext cx="698500" cy="213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225345</xdr:rowOff>
    </xdr:from>
    <xdr:to>
      <xdr:col>3</xdr:col>
      <xdr:colOff>955675</xdr:colOff>
      <xdr:row>35</xdr:row>
      <xdr:rowOff>326945</xdr:rowOff>
    </xdr:to>
    <xdr:sp macro="" textlink="">
      <xdr:nvSpPr>
        <xdr:cNvPr id="118" name="フローチャート : 判断 117"/>
        <xdr:cNvSpPr/>
      </xdr:nvSpPr>
      <xdr:spPr bwMode="auto">
        <a:xfrm>
          <a:off x="42545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337122</xdr:rowOff>
    </xdr:from>
    <xdr:ext cx="762000" cy="259045"/>
    <xdr:sp macro="" textlink="">
      <xdr:nvSpPr>
        <xdr:cNvPr id="119" name="テキスト ボックス 118"/>
        <xdr:cNvSpPr txBox="1"/>
      </xdr:nvSpPr>
      <xdr:spPr>
        <a:xfrm>
          <a:off x="3924300" y="660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324935</xdr:rowOff>
    </xdr:from>
    <xdr:to>
      <xdr:col>3</xdr:col>
      <xdr:colOff>206375</xdr:colOff>
      <xdr:row>36</xdr:row>
      <xdr:rowOff>31608</xdr:rowOff>
    </xdr:to>
    <xdr:cxnSp macro="">
      <xdr:nvCxnSpPr>
        <xdr:cNvPr id="120" name="直線コネクタ 119"/>
        <xdr:cNvCxnSpPr/>
      </xdr:nvCxnSpPr>
      <xdr:spPr bwMode="auto">
        <a:xfrm flipV="1">
          <a:off x="2908300" y="6935285"/>
          <a:ext cx="698500" cy="49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11212</xdr:rowOff>
    </xdr:from>
    <xdr:to>
      <xdr:col>3</xdr:col>
      <xdr:colOff>257175</xdr:colOff>
      <xdr:row>36</xdr:row>
      <xdr:rowOff>112812</xdr:rowOff>
    </xdr:to>
    <xdr:sp macro="" textlink="">
      <xdr:nvSpPr>
        <xdr:cNvPr id="121" name="フローチャート : 判断 120"/>
        <xdr:cNvSpPr/>
      </xdr:nvSpPr>
      <xdr:spPr bwMode="auto">
        <a:xfrm>
          <a:off x="3556000" y="6964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97589</xdr:rowOff>
    </xdr:from>
    <xdr:ext cx="762000" cy="259045"/>
    <xdr:sp macro="" textlink="">
      <xdr:nvSpPr>
        <xdr:cNvPr id="122" name="テキスト ボックス 121"/>
        <xdr:cNvSpPr txBox="1"/>
      </xdr:nvSpPr>
      <xdr:spPr>
        <a:xfrm>
          <a:off x="3225800" y="7050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315642</xdr:rowOff>
    </xdr:from>
    <xdr:to>
      <xdr:col>2</xdr:col>
      <xdr:colOff>692150</xdr:colOff>
      <xdr:row>36</xdr:row>
      <xdr:rowOff>74342</xdr:rowOff>
    </xdr:to>
    <xdr:sp macro="" textlink="">
      <xdr:nvSpPr>
        <xdr:cNvPr id="123" name="フローチャート : 判断 122"/>
        <xdr:cNvSpPr/>
      </xdr:nvSpPr>
      <xdr:spPr bwMode="auto">
        <a:xfrm>
          <a:off x="2857500" y="6925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84519</xdr:rowOff>
    </xdr:from>
    <xdr:ext cx="762000" cy="259045"/>
    <xdr:sp macro="" textlink="">
      <xdr:nvSpPr>
        <xdr:cNvPr id="124" name="テキスト ボックス 123"/>
        <xdr:cNvSpPr txBox="1"/>
      </xdr:nvSpPr>
      <xdr:spPr>
        <a:xfrm>
          <a:off x="2527300" y="669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24014</xdr:rowOff>
    </xdr:from>
    <xdr:to>
      <xdr:col>5</xdr:col>
      <xdr:colOff>34925</xdr:colOff>
      <xdr:row>37</xdr:row>
      <xdr:rowOff>125614</xdr:rowOff>
    </xdr:to>
    <xdr:sp macro="" textlink="">
      <xdr:nvSpPr>
        <xdr:cNvPr id="130" name="円/楕円 129"/>
        <xdr:cNvSpPr/>
      </xdr:nvSpPr>
      <xdr:spPr bwMode="auto">
        <a:xfrm>
          <a:off x="5600700" y="7148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167541</xdr:rowOff>
    </xdr:from>
    <xdr:ext cx="762000" cy="259045"/>
    <xdr:sp macro="" textlink="">
      <xdr:nvSpPr>
        <xdr:cNvPr id="131" name="人口1人当たり決算額の推移該当値テキスト445"/>
        <xdr:cNvSpPr txBox="1"/>
      </xdr:nvSpPr>
      <xdr:spPr>
        <a:xfrm>
          <a:off x="5740400" y="71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21042</xdr:rowOff>
    </xdr:from>
    <xdr:to>
      <xdr:col>4</xdr:col>
      <xdr:colOff>520700</xdr:colOff>
      <xdr:row>37</xdr:row>
      <xdr:rowOff>122642</xdr:rowOff>
    </xdr:to>
    <xdr:sp macro="" textlink="">
      <xdr:nvSpPr>
        <xdr:cNvPr id="132" name="円/楕円 131"/>
        <xdr:cNvSpPr/>
      </xdr:nvSpPr>
      <xdr:spPr bwMode="auto">
        <a:xfrm>
          <a:off x="4953000" y="7145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107419</xdr:rowOff>
    </xdr:from>
    <xdr:ext cx="736600" cy="259045"/>
    <xdr:sp macro="" textlink="">
      <xdr:nvSpPr>
        <xdr:cNvPr id="133" name="テキスト ボックス 132"/>
        <xdr:cNvSpPr txBox="1"/>
      </xdr:nvSpPr>
      <xdr:spPr>
        <a:xfrm>
          <a:off x="4622800" y="7232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145009</xdr:rowOff>
    </xdr:from>
    <xdr:to>
      <xdr:col>3</xdr:col>
      <xdr:colOff>955675</xdr:colOff>
      <xdr:row>37</xdr:row>
      <xdr:rowOff>75159</xdr:rowOff>
    </xdr:to>
    <xdr:sp macro="" textlink="">
      <xdr:nvSpPr>
        <xdr:cNvPr id="134" name="円/楕円 133"/>
        <xdr:cNvSpPr/>
      </xdr:nvSpPr>
      <xdr:spPr bwMode="auto">
        <a:xfrm>
          <a:off x="4254500" y="7098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59936</xdr:rowOff>
    </xdr:from>
    <xdr:ext cx="762000" cy="259045"/>
    <xdr:sp macro="" textlink="">
      <xdr:nvSpPr>
        <xdr:cNvPr id="135" name="テキスト ボックス 134"/>
        <xdr:cNvSpPr txBox="1"/>
      </xdr:nvSpPr>
      <xdr:spPr>
        <a:xfrm>
          <a:off x="3924300" y="718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4,143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274135</xdr:rowOff>
    </xdr:from>
    <xdr:to>
      <xdr:col>3</xdr:col>
      <xdr:colOff>257175</xdr:colOff>
      <xdr:row>36</xdr:row>
      <xdr:rowOff>32835</xdr:rowOff>
    </xdr:to>
    <xdr:sp macro="" textlink="">
      <xdr:nvSpPr>
        <xdr:cNvPr id="136" name="円/楕円 135"/>
        <xdr:cNvSpPr/>
      </xdr:nvSpPr>
      <xdr:spPr bwMode="auto">
        <a:xfrm>
          <a:off x="3556000" y="6884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43012</xdr:rowOff>
    </xdr:from>
    <xdr:ext cx="762000" cy="259045"/>
    <xdr:sp macro="" textlink="">
      <xdr:nvSpPr>
        <xdr:cNvPr id="137" name="テキスト ボックス 136"/>
        <xdr:cNvSpPr txBox="1"/>
      </xdr:nvSpPr>
      <xdr:spPr>
        <a:xfrm>
          <a:off x="3225800" y="66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323708</xdr:rowOff>
    </xdr:from>
    <xdr:to>
      <xdr:col>2</xdr:col>
      <xdr:colOff>692150</xdr:colOff>
      <xdr:row>36</xdr:row>
      <xdr:rowOff>82408</xdr:rowOff>
    </xdr:to>
    <xdr:sp macro="" textlink="">
      <xdr:nvSpPr>
        <xdr:cNvPr id="138" name="円/楕円 137"/>
        <xdr:cNvSpPr/>
      </xdr:nvSpPr>
      <xdr:spPr bwMode="auto">
        <a:xfrm>
          <a:off x="2857500" y="6934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67185</xdr:rowOff>
    </xdr:from>
    <xdr:ext cx="762000" cy="259045"/>
    <xdr:sp macro="" textlink="">
      <xdr:nvSpPr>
        <xdr:cNvPr id="139" name="テキスト ボックス 138"/>
        <xdr:cNvSpPr txBox="1"/>
      </xdr:nvSpPr>
      <xdr:spPr>
        <a:xfrm>
          <a:off x="2527300" y="702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埼玉県狭山市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交付税が大きく減少したこと等が要因となり、前年度と比較して、標準財政規模に対する実質収支比率が低下したものの、財政調整基金積立金等の増加に伴い、標準財政規模に対する財政調整基金残高及び実質単年度収支の比率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今後についても、引き続き行財政改革に取り組むとともに、市税等の財源確保に努め、安定した財政運営につなげていく。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埼玉県狭山市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連結実質赤字比率は、前年度より０．４９％上昇したものの、△３０．９５％であり、依然として全会計で実質収支が黒字となっている。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今後においても、収入の確保と内部経費の削減に努める。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埼玉県狭山市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過去の大規模事業に係る市債の償還が進み、元利償還金は総体的に減額となっている。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なお、組合等が起こした地方債の元利償還金に対する負担金等の６４百万円は平成２５年４月１日に近隣５市により発足した埼玉西部消防組合に対するものである。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今後は、大規模事業に係る新規借入が見込まれるが、引き続き起債対象事業の適切な選択に留意しつつ世代間負担の公平化と償還額の平準化を図り、財政の健全性を確保する。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埼玉県狭山市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し将来負担比率が２．１％の上昇となった。主な要因としては、退職手当負担見込額や地方債現在残高等が減少したものの、それ以上に将来負担額から差し引くことのできる充当可能財源等が減少したことにより、将来負担率の分子としては全体として約２０億円増加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今後、大規模事業に係る市債等が将来負担額に算入され、比率の上昇も予想されるが、事業の見直し等を行い、適切な財政運営に努める。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46085976</v>
      </c>
      <c r="BO4" s="379"/>
      <c r="BP4" s="379"/>
      <c r="BQ4" s="379"/>
      <c r="BR4" s="379"/>
      <c r="BS4" s="379"/>
      <c r="BT4" s="379"/>
      <c r="BU4" s="380"/>
      <c r="BV4" s="378">
        <v>49314320</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8.1999999999999993</v>
      </c>
      <c r="CU4" s="554"/>
      <c r="CV4" s="554"/>
      <c r="CW4" s="554"/>
      <c r="CX4" s="554"/>
      <c r="CY4" s="554"/>
      <c r="CZ4" s="554"/>
      <c r="DA4" s="555"/>
      <c r="DB4" s="553">
        <v>9.3000000000000007</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43601474</v>
      </c>
      <c r="BO5" s="384"/>
      <c r="BP5" s="384"/>
      <c r="BQ5" s="384"/>
      <c r="BR5" s="384"/>
      <c r="BS5" s="384"/>
      <c r="BT5" s="384"/>
      <c r="BU5" s="385"/>
      <c r="BV5" s="383">
        <v>46326710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93.1</v>
      </c>
      <c r="CU5" s="354"/>
      <c r="CV5" s="354"/>
      <c r="CW5" s="354"/>
      <c r="CX5" s="354"/>
      <c r="CY5" s="354"/>
      <c r="CZ5" s="354"/>
      <c r="DA5" s="355"/>
      <c r="DB5" s="353">
        <v>89.7</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2484502</v>
      </c>
      <c r="BO6" s="384"/>
      <c r="BP6" s="384"/>
      <c r="BQ6" s="384"/>
      <c r="BR6" s="384"/>
      <c r="BS6" s="384"/>
      <c r="BT6" s="384"/>
      <c r="BU6" s="385"/>
      <c r="BV6" s="383">
        <v>2987610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101.7</v>
      </c>
      <c r="CU6" s="528"/>
      <c r="CV6" s="528"/>
      <c r="CW6" s="528"/>
      <c r="CX6" s="528"/>
      <c r="CY6" s="528"/>
      <c r="CZ6" s="528"/>
      <c r="DA6" s="529"/>
      <c r="DB6" s="527">
        <v>100.5</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241550</v>
      </c>
      <c r="BO7" s="384"/>
      <c r="BP7" s="384"/>
      <c r="BQ7" s="384"/>
      <c r="BR7" s="384"/>
      <c r="BS7" s="384"/>
      <c r="BT7" s="384"/>
      <c r="BU7" s="385"/>
      <c r="BV7" s="383">
        <v>494018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27405286</v>
      </c>
      <c r="CU7" s="384"/>
      <c r="CV7" s="384"/>
      <c r="CW7" s="384"/>
      <c r="CX7" s="384"/>
      <c r="CY7" s="384"/>
      <c r="CZ7" s="384"/>
      <c r="DA7" s="385"/>
      <c r="DB7" s="383">
        <v>26762247</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2242952</v>
      </c>
      <c r="BO8" s="384"/>
      <c r="BP8" s="384"/>
      <c r="BQ8" s="384"/>
      <c r="BR8" s="384"/>
      <c r="BS8" s="384"/>
      <c r="BT8" s="384"/>
      <c r="BU8" s="385"/>
      <c r="BV8" s="383">
        <v>2493592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0.9</v>
      </c>
      <c r="CU8" s="491"/>
      <c r="CV8" s="491"/>
      <c r="CW8" s="491"/>
      <c r="CX8" s="491"/>
      <c r="CY8" s="491"/>
      <c r="CZ8" s="491"/>
      <c r="DA8" s="492"/>
      <c r="DB8" s="490">
        <v>0.9</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155727</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-250640</v>
      </c>
      <c r="BO9" s="384"/>
      <c r="BP9" s="384"/>
      <c r="BQ9" s="384"/>
      <c r="BR9" s="384"/>
      <c r="BS9" s="384"/>
      <c r="BT9" s="384"/>
      <c r="BU9" s="385"/>
      <c r="BV9" s="383">
        <v>555267</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9.1999999999999993</v>
      </c>
      <c r="CU9" s="354"/>
      <c r="CV9" s="354"/>
      <c r="CW9" s="354"/>
      <c r="CX9" s="354"/>
      <c r="CY9" s="354"/>
      <c r="CZ9" s="354"/>
      <c r="DA9" s="355"/>
      <c r="DB9" s="353">
        <v>9.5</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158074</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2676927</v>
      </c>
      <c r="BO10" s="384"/>
      <c r="BP10" s="384"/>
      <c r="BQ10" s="384"/>
      <c r="BR10" s="384"/>
      <c r="BS10" s="384"/>
      <c r="BT10" s="384"/>
      <c r="BU10" s="385"/>
      <c r="BV10" s="383">
        <v>1132711</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154772</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2439021</v>
      </c>
      <c r="BO12" s="384"/>
      <c r="BP12" s="384"/>
      <c r="BQ12" s="384"/>
      <c r="BR12" s="384"/>
      <c r="BS12" s="384"/>
      <c r="BT12" s="384"/>
      <c r="BU12" s="385"/>
      <c r="BV12" s="383">
        <v>2118183</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152911</v>
      </c>
      <c r="S13" s="483"/>
      <c r="T13" s="483"/>
      <c r="U13" s="483"/>
      <c r="V13" s="484"/>
      <c r="W13" s="470" t="s">
        <v>123</v>
      </c>
      <c r="X13" s="396"/>
      <c r="Y13" s="396"/>
      <c r="Z13" s="396"/>
      <c r="AA13" s="396"/>
      <c r="AB13" s="397"/>
      <c r="AC13" s="359">
        <v>1191</v>
      </c>
      <c r="AD13" s="360"/>
      <c r="AE13" s="360"/>
      <c r="AF13" s="360"/>
      <c r="AG13" s="361"/>
      <c r="AH13" s="359">
        <v>1442</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-12734</v>
      </c>
      <c r="BO13" s="384"/>
      <c r="BP13" s="384"/>
      <c r="BQ13" s="384"/>
      <c r="BR13" s="384"/>
      <c r="BS13" s="384"/>
      <c r="BT13" s="384"/>
      <c r="BU13" s="385"/>
      <c r="BV13" s="383">
        <v>-430205</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2</v>
      </c>
      <c r="CU13" s="354"/>
      <c r="CV13" s="354"/>
      <c r="CW13" s="354"/>
      <c r="CX13" s="354"/>
      <c r="CY13" s="354"/>
      <c r="CZ13" s="354"/>
      <c r="DA13" s="355"/>
      <c r="DB13" s="353">
        <v>3.7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155237</v>
      </c>
      <c r="S14" s="483"/>
      <c r="T14" s="483"/>
      <c r="U14" s="483"/>
      <c r="V14" s="484"/>
      <c r="W14" s="485"/>
      <c r="X14" s="399"/>
      <c r="Y14" s="399"/>
      <c r="Z14" s="399"/>
      <c r="AA14" s="399"/>
      <c r="AB14" s="400"/>
      <c r="AC14" s="475">
        <v>1.7</v>
      </c>
      <c r="AD14" s="476"/>
      <c r="AE14" s="476"/>
      <c r="AF14" s="476"/>
      <c r="AG14" s="477"/>
      <c r="AH14" s="475">
        <v>1.8</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8.1</v>
      </c>
      <c r="CU14" s="454"/>
      <c r="CV14" s="454"/>
      <c r="CW14" s="454"/>
      <c r="CX14" s="454"/>
      <c r="CY14" s="454"/>
      <c r="CZ14" s="454"/>
      <c r="DA14" s="455"/>
      <c r="DB14" s="486">
        <v>6</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153397</v>
      </c>
      <c r="S15" s="483"/>
      <c r="T15" s="483"/>
      <c r="U15" s="483"/>
      <c r="V15" s="484"/>
      <c r="W15" s="470" t="s">
        <v>130</v>
      </c>
      <c r="X15" s="396"/>
      <c r="Y15" s="396"/>
      <c r="Z15" s="396"/>
      <c r="AA15" s="396"/>
      <c r="AB15" s="397"/>
      <c r="AC15" s="359">
        <v>18863</v>
      </c>
      <c r="AD15" s="360"/>
      <c r="AE15" s="360"/>
      <c r="AF15" s="360"/>
      <c r="AG15" s="361"/>
      <c r="AH15" s="359">
        <v>22227</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18122545</v>
      </c>
      <c r="BO15" s="379"/>
      <c r="BP15" s="379"/>
      <c r="BQ15" s="379"/>
      <c r="BR15" s="379"/>
      <c r="BS15" s="379"/>
      <c r="BT15" s="379"/>
      <c r="BU15" s="380"/>
      <c r="BV15" s="378">
        <v>16756750</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26.7</v>
      </c>
      <c r="AD16" s="476"/>
      <c r="AE16" s="476"/>
      <c r="AF16" s="476"/>
      <c r="AG16" s="477"/>
      <c r="AH16" s="475">
        <v>28.2</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19782242</v>
      </c>
      <c r="BO16" s="384"/>
      <c r="BP16" s="384"/>
      <c r="BQ16" s="384"/>
      <c r="BR16" s="384"/>
      <c r="BS16" s="384"/>
      <c r="BT16" s="384"/>
      <c r="BU16" s="385"/>
      <c r="BV16" s="383">
        <v>18815340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50599</v>
      </c>
      <c r="AD17" s="360"/>
      <c r="AE17" s="360"/>
      <c r="AF17" s="360"/>
      <c r="AG17" s="361"/>
      <c r="AH17" s="359">
        <v>53632</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23419049</v>
      </c>
      <c r="BO17" s="384"/>
      <c r="BP17" s="384"/>
      <c r="BQ17" s="384"/>
      <c r="BR17" s="384"/>
      <c r="BS17" s="384"/>
      <c r="BT17" s="384"/>
      <c r="BU17" s="385"/>
      <c r="BV17" s="383">
        <v>21589829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49.04</v>
      </c>
      <c r="M18" s="446"/>
      <c r="N18" s="446"/>
      <c r="O18" s="446"/>
      <c r="P18" s="446"/>
      <c r="Q18" s="446"/>
      <c r="R18" s="447"/>
      <c r="S18" s="447"/>
      <c r="T18" s="447"/>
      <c r="U18" s="447"/>
      <c r="V18" s="448"/>
      <c r="W18" s="462"/>
      <c r="X18" s="463"/>
      <c r="Y18" s="463"/>
      <c r="Z18" s="463"/>
      <c r="AA18" s="463"/>
      <c r="AB18" s="471"/>
      <c r="AC18" s="347">
        <v>71.599999999999994</v>
      </c>
      <c r="AD18" s="348"/>
      <c r="AE18" s="348"/>
      <c r="AF18" s="348"/>
      <c r="AG18" s="449"/>
      <c r="AH18" s="347">
        <v>68.099999999999994</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25694629</v>
      </c>
      <c r="BO18" s="384"/>
      <c r="BP18" s="384"/>
      <c r="BQ18" s="384"/>
      <c r="BR18" s="384"/>
      <c r="BS18" s="384"/>
      <c r="BT18" s="384"/>
      <c r="BU18" s="385"/>
      <c r="BV18" s="383">
        <v>25867870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3176</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35144400</v>
      </c>
      <c r="BO19" s="384"/>
      <c r="BP19" s="384"/>
      <c r="BQ19" s="384"/>
      <c r="BR19" s="384"/>
      <c r="BS19" s="384"/>
      <c r="BT19" s="384"/>
      <c r="BU19" s="385"/>
      <c r="BV19" s="383">
        <v>35101936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61039</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37939777</v>
      </c>
      <c r="BO23" s="384"/>
      <c r="BP23" s="384"/>
      <c r="BQ23" s="384"/>
      <c r="BR23" s="384"/>
      <c r="BS23" s="384"/>
      <c r="BT23" s="384"/>
      <c r="BU23" s="385"/>
      <c r="BV23" s="383">
        <v>38063577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9700</v>
      </c>
      <c r="R24" s="360"/>
      <c r="S24" s="360"/>
      <c r="T24" s="360"/>
      <c r="U24" s="360"/>
      <c r="V24" s="361"/>
      <c r="W24" s="425"/>
      <c r="X24" s="416"/>
      <c r="Y24" s="417"/>
      <c r="Z24" s="356" t="s">
        <v>153</v>
      </c>
      <c r="AA24" s="357"/>
      <c r="AB24" s="357"/>
      <c r="AC24" s="357"/>
      <c r="AD24" s="357"/>
      <c r="AE24" s="357"/>
      <c r="AF24" s="357"/>
      <c r="AG24" s="358"/>
      <c r="AH24" s="359">
        <v>755</v>
      </c>
      <c r="AI24" s="360"/>
      <c r="AJ24" s="360"/>
      <c r="AK24" s="360"/>
      <c r="AL24" s="361"/>
      <c r="AM24" s="359">
        <v>2620605</v>
      </c>
      <c r="AN24" s="360"/>
      <c r="AO24" s="360"/>
      <c r="AP24" s="360"/>
      <c r="AQ24" s="360"/>
      <c r="AR24" s="361"/>
      <c r="AS24" s="359">
        <v>3471</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28303951</v>
      </c>
      <c r="BO24" s="384"/>
      <c r="BP24" s="384"/>
      <c r="BQ24" s="384"/>
      <c r="BR24" s="384"/>
      <c r="BS24" s="384"/>
      <c r="BT24" s="384"/>
      <c r="BU24" s="385"/>
      <c r="BV24" s="383">
        <v>28130242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8150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24426827</v>
      </c>
      <c r="BO25" s="379"/>
      <c r="BP25" s="379"/>
      <c r="BQ25" s="379"/>
      <c r="BR25" s="379"/>
      <c r="BS25" s="379"/>
      <c r="BT25" s="379"/>
      <c r="BU25" s="380"/>
      <c r="BV25" s="378">
        <v>16741214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7500</v>
      </c>
      <c r="R26" s="360"/>
      <c r="S26" s="360"/>
      <c r="T26" s="360"/>
      <c r="U26" s="360"/>
      <c r="V26" s="361"/>
      <c r="W26" s="425"/>
      <c r="X26" s="416"/>
      <c r="Y26" s="417"/>
      <c r="Z26" s="356" t="s">
        <v>159</v>
      </c>
      <c r="AA26" s="436"/>
      <c r="AB26" s="436"/>
      <c r="AC26" s="436"/>
      <c r="AD26" s="436"/>
      <c r="AE26" s="436"/>
      <c r="AF26" s="436"/>
      <c r="AG26" s="437"/>
      <c r="AH26" s="359">
        <v>54</v>
      </c>
      <c r="AI26" s="360"/>
      <c r="AJ26" s="360"/>
      <c r="AK26" s="360"/>
      <c r="AL26" s="361"/>
      <c r="AM26" s="359">
        <v>195048</v>
      </c>
      <c r="AN26" s="360"/>
      <c r="AO26" s="360"/>
      <c r="AP26" s="360"/>
      <c r="AQ26" s="360"/>
      <c r="AR26" s="361"/>
      <c r="AS26" s="359">
        <v>3612</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v>70000</v>
      </c>
      <c r="BO26" s="384"/>
      <c r="BP26" s="384"/>
      <c r="BQ26" s="384"/>
      <c r="BR26" s="384"/>
      <c r="BS26" s="384"/>
      <c r="BT26" s="384"/>
      <c r="BU26" s="385"/>
      <c r="BV26" s="383">
        <v>60000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5100</v>
      </c>
      <c r="R27" s="360"/>
      <c r="S27" s="360"/>
      <c r="T27" s="360"/>
      <c r="U27" s="360"/>
      <c r="V27" s="361"/>
      <c r="W27" s="425"/>
      <c r="X27" s="416"/>
      <c r="Y27" s="417"/>
      <c r="Z27" s="356" t="s">
        <v>162</v>
      </c>
      <c r="AA27" s="357"/>
      <c r="AB27" s="357"/>
      <c r="AC27" s="357"/>
      <c r="AD27" s="357"/>
      <c r="AE27" s="357"/>
      <c r="AF27" s="357"/>
      <c r="AG27" s="358"/>
      <c r="AH27" s="359">
        <v>27</v>
      </c>
      <c r="AI27" s="360"/>
      <c r="AJ27" s="360"/>
      <c r="AK27" s="360"/>
      <c r="AL27" s="361"/>
      <c r="AM27" s="359">
        <v>106983</v>
      </c>
      <c r="AN27" s="360"/>
      <c r="AO27" s="360"/>
      <c r="AP27" s="360"/>
      <c r="AQ27" s="360"/>
      <c r="AR27" s="361"/>
      <c r="AS27" s="359">
        <v>3962</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2080369</v>
      </c>
      <c r="BO27" s="387"/>
      <c r="BP27" s="387"/>
      <c r="BQ27" s="387"/>
      <c r="BR27" s="387"/>
      <c r="BS27" s="387"/>
      <c r="BT27" s="387"/>
      <c r="BU27" s="388"/>
      <c r="BV27" s="386">
        <v>2079310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4600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4876701</v>
      </c>
      <c r="BO28" s="379"/>
      <c r="BP28" s="379"/>
      <c r="BQ28" s="379"/>
      <c r="BR28" s="379"/>
      <c r="BS28" s="379"/>
      <c r="BT28" s="379"/>
      <c r="BU28" s="380"/>
      <c r="BV28" s="378">
        <v>4638795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20</v>
      </c>
      <c r="M29" s="360"/>
      <c r="N29" s="360"/>
      <c r="O29" s="360"/>
      <c r="P29" s="361"/>
      <c r="Q29" s="359">
        <v>4400</v>
      </c>
      <c r="R29" s="360"/>
      <c r="S29" s="360"/>
      <c r="T29" s="360"/>
      <c r="U29" s="360"/>
      <c r="V29" s="361"/>
      <c r="W29" s="425"/>
      <c r="X29" s="416"/>
      <c r="Y29" s="417"/>
      <c r="Z29" s="356" t="s">
        <v>169</v>
      </c>
      <c r="AA29" s="357"/>
      <c r="AB29" s="357"/>
      <c r="AC29" s="357"/>
      <c r="AD29" s="357"/>
      <c r="AE29" s="357"/>
      <c r="AF29" s="357"/>
      <c r="AG29" s="358"/>
      <c r="AH29" s="359">
        <v>782</v>
      </c>
      <c r="AI29" s="360"/>
      <c r="AJ29" s="360"/>
      <c r="AK29" s="360"/>
      <c r="AL29" s="361"/>
      <c r="AM29" s="359">
        <v>2727588</v>
      </c>
      <c r="AN29" s="360"/>
      <c r="AO29" s="360"/>
      <c r="AP29" s="360"/>
      <c r="AQ29" s="360"/>
      <c r="AR29" s="361"/>
      <c r="AS29" s="359">
        <v>3488</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t="s">
        <v>121</v>
      </c>
      <c r="BO29" s="384"/>
      <c r="BP29" s="384"/>
      <c r="BQ29" s="384"/>
      <c r="BR29" s="384"/>
      <c r="BS29" s="384"/>
      <c r="BT29" s="384"/>
      <c r="BU29" s="385"/>
      <c r="BV29" s="383" t="s">
        <v>121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101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4501275</v>
      </c>
      <c r="BO30" s="387"/>
      <c r="BP30" s="387"/>
      <c r="BQ30" s="387"/>
      <c r="BR30" s="387"/>
      <c r="BS30" s="387"/>
      <c r="BT30" s="387"/>
      <c r="BU30" s="388"/>
      <c r="BV30" s="386">
        <v>5138387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埼玉県後期高齢者医療広域連合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狭山市土地開発公社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狭山市駅東口土地区画整理事業特別会計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埼玉県後期高齢者医療広域連合</v>
      </c>
      <c r="BZ35" s="342"/>
      <c r="CA35" s="342"/>
      <c r="CB35" s="342"/>
      <c r="CC35" s="342"/>
      <c r="CD35" s="342"/>
      <c r="CE35" s="342"/>
      <c r="CF35" s="342"/>
      <c r="CG35" s="342"/>
      <c r="CH35" s="342"/>
      <c r="CI35" s="342"/>
      <c r="CJ35" s="342"/>
      <c r="CK35" s="342"/>
      <c r="CL35" s="342"/>
      <c r="CM35" s="342"/>
      <c r="CN35" s="165"/>
      <c r="CO35" s="343">
        <f t="shared" ref="CO35:CO43" si="3">IF(CQ35="","",CO34+1)</f>
        <v>17</v>
      </c>
      <c r="CP35" s="343"/>
      <c r="CQ35" s="342" t="str">
        <f>IF('各会計、関係団体の財政状況及び健全化判断比率'!BS8="","",'各会計、関係団体の財政状況及び健全化判断比率'!BS8)</f>
        <v>財団法人狭山市勤労者福祉サービスセンター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埼玉県市町村総合事務組合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埼玉県市町村総合事務組合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彩の国さいたま人づくり広域連合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埼玉県都市競艇組合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広域飯能斎場組合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埼玉西部消防組合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40" zoomScaleSheetLayoutView="100" workbookViewId="0">
      <selection activeCell="M45" sqref="M4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80" t="s">
        <v>24</v>
      </c>
      <c r="C41" s="1181"/>
      <c r="D41" s="81"/>
      <c r="E41" s="1182" t="s">
        <v>25</v>
      </c>
      <c r="F41" s="1182"/>
      <c r="G41" s="1182"/>
      <c r="H41" s="1183"/>
      <c r="I41" s="82">
        <v>34492</v>
      </c>
      <c r="J41" s="83">
        <v>35207</v>
      </c>
      <c r="K41" s="83">
        <v>35671</v>
      </c>
      <c r="L41" s="83">
        <v>38698</v>
      </c>
      <c r="M41" s="84">
        <v>37938</v>
      </c>
    </row>
    <row r="42" spans="2:13" ht="27.75" customHeight="1">
      <c r="B42" s="1170"/>
      <c r="C42" s="1171"/>
      <c r="D42" s="85"/>
      <c r="E42" s="1174" t="s">
        <v>26</v>
      </c>
      <c r="F42" s="1174"/>
      <c r="G42" s="1174"/>
      <c r="H42" s="1175"/>
      <c r="I42" s="86">
        <v>5029</v>
      </c>
      <c r="J42" s="87">
        <v>4121</v>
      </c>
      <c r="K42" s="87">
        <v>4004</v>
      </c>
      <c r="L42" s="87">
        <v>6716</v>
      </c>
      <c r="M42" s="88">
        <v>6552</v>
      </c>
    </row>
    <row r="43" spans="2:13" ht="27.75" customHeight="1">
      <c r="B43" s="1170"/>
      <c r="C43" s="1171"/>
      <c r="D43" s="85"/>
      <c r="E43" s="1174" t="s">
        <v>27</v>
      </c>
      <c r="F43" s="1174"/>
      <c r="G43" s="1174"/>
      <c r="H43" s="1175"/>
      <c r="I43" s="86">
        <v>8065</v>
      </c>
      <c r="J43" s="87">
        <v>7249</v>
      </c>
      <c r="K43" s="87">
        <v>7699</v>
      </c>
      <c r="L43" s="87">
        <v>7861</v>
      </c>
      <c r="M43" s="88">
        <v>7981</v>
      </c>
    </row>
    <row r="44" spans="2:13" ht="27.75" customHeight="1">
      <c r="B44" s="1170"/>
      <c r="C44" s="1171"/>
      <c r="D44" s="85"/>
      <c r="E44" s="1174" t="s">
        <v>28</v>
      </c>
      <c r="F44" s="1174"/>
      <c r="G44" s="1174"/>
      <c r="H44" s="1175"/>
      <c r="I44" s="86" t="s">
        <v>473</v>
      </c>
      <c r="J44" s="87" t="s">
        <v>473</v>
      </c>
      <c r="K44" s="87" t="s">
        <v>473</v>
      </c>
      <c r="L44" s="87" t="s">
        <v>473</v>
      </c>
      <c r="M44" s="88">
        <v>633</v>
      </c>
    </row>
    <row r="45" spans="2:13" ht="27.75" customHeight="1">
      <c r="B45" s="1170"/>
      <c r="C45" s="1171"/>
      <c r="D45" s="85"/>
      <c r="E45" s="1174" t="s">
        <v>29</v>
      </c>
      <c r="F45" s="1174"/>
      <c r="G45" s="1174"/>
      <c r="H45" s="1175"/>
      <c r="I45" s="86">
        <v>8634</v>
      </c>
      <c r="J45" s="87">
        <v>8247</v>
      </c>
      <c r="K45" s="87">
        <v>8050</v>
      </c>
      <c r="L45" s="87">
        <v>5764</v>
      </c>
      <c r="M45" s="88">
        <v>5395</v>
      </c>
    </row>
    <row r="46" spans="2:13" ht="27.75" customHeight="1">
      <c r="B46" s="1170"/>
      <c r="C46" s="1171"/>
      <c r="D46" s="85"/>
      <c r="E46" s="1174" t="s">
        <v>30</v>
      </c>
      <c r="F46" s="1174"/>
      <c r="G46" s="1174"/>
      <c r="H46" s="1175"/>
      <c r="I46" s="86">
        <v>30</v>
      </c>
      <c r="J46" s="87">
        <v>8</v>
      </c>
      <c r="K46" s="87">
        <v>13</v>
      </c>
      <c r="L46" s="87">
        <v>13</v>
      </c>
      <c r="M46" s="88">
        <v>2</v>
      </c>
    </row>
    <row r="47" spans="2:13" ht="27.75" customHeight="1">
      <c r="B47" s="1170"/>
      <c r="C47" s="1171"/>
      <c r="D47" s="85"/>
      <c r="E47" s="1174" t="s">
        <v>31</v>
      </c>
      <c r="F47" s="1174"/>
      <c r="G47" s="1174"/>
      <c r="H47" s="1175"/>
      <c r="I47" s="86" t="s">
        <v>473</v>
      </c>
      <c r="J47" s="87" t="s">
        <v>473</v>
      </c>
      <c r="K47" s="87" t="s">
        <v>473</v>
      </c>
      <c r="L47" s="87" t="s">
        <v>473</v>
      </c>
      <c r="M47" s="88" t="s">
        <v>473</v>
      </c>
    </row>
    <row r="48" spans="2:13" ht="27.75" customHeight="1">
      <c r="B48" s="1172"/>
      <c r="C48" s="1173"/>
      <c r="D48" s="85"/>
      <c r="E48" s="1174" t="s">
        <v>32</v>
      </c>
      <c r="F48" s="1174"/>
      <c r="G48" s="1174"/>
      <c r="H48" s="1175"/>
      <c r="I48" s="86" t="s">
        <v>473</v>
      </c>
      <c r="J48" s="87" t="s">
        <v>473</v>
      </c>
      <c r="K48" s="87" t="s">
        <v>473</v>
      </c>
      <c r="L48" s="87" t="s">
        <v>473</v>
      </c>
      <c r="M48" s="88" t="s">
        <v>473</v>
      </c>
    </row>
    <row r="49" spans="2:13" ht="27.75" customHeight="1">
      <c r="B49" s="1168" t="s">
        <v>33</v>
      </c>
      <c r="C49" s="1169"/>
      <c r="D49" s="89"/>
      <c r="E49" s="1174" t="s">
        <v>34</v>
      </c>
      <c r="F49" s="1174"/>
      <c r="G49" s="1174"/>
      <c r="H49" s="1175"/>
      <c r="I49" s="86">
        <v>11057</v>
      </c>
      <c r="J49" s="87">
        <v>11355</v>
      </c>
      <c r="K49" s="87">
        <v>11814</v>
      </c>
      <c r="L49" s="87">
        <v>11110</v>
      </c>
      <c r="M49" s="88">
        <v>10733</v>
      </c>
    </row>
    <row r="50" spans="2:13" ht="27.75" customHeight="1">
      <c r="B50" s="1170"/>
      <c r="C50" s="1171"/>
      <c r="D50" s="85"/>
      <c r="E50" s="1174" t="s">
        <v>35</v>
      </c>
      <c r="F50" s="1174"/>
      <c r="G50" s="1174"/>
      <c r="H50" s="1175"/>
      <c r="I50" s="86">
        <v>7430</v>
      </c>
      <c r="J50" s="87">
        <v>7609</v>
      </c>
      <c r="K50" s="87">
        <v>7495</v>
      </c>
      <c r="L50" s="87">
        <v>9279</v>
      </c>
      <c r="M50" s="88">
        <v>8611</v>
      </c>
    </row>
    <row r="51" spans="2:13" ht="27.75" customHeight="1">
      <c r="B51" s="1172"/>
      <c r="C51" s="1173"/>
      <c r="D51" s="85"/>
      <c r="E51" s="1174" t="s">
        <v>36</v>
      </c>
      <c r="F51" s="1174"/>
      <c r="G51" s="1174"/>
      <c r="H51" s="1175"/>
      <c r="I51" s="86">
        <v>33308</v>
      </c>
      <c r="J51" s="87">
        <v>34486</v>
      </c>
      <c r="K51" s="87">
        <v>36243</v>
      </c>
      <c r="L51" s="87">
        <v>37235</v>
      </c>
      <c r="M51" s="88">
        <v>37191</v>
      </c>
    </row>
    <row r="52" spans="2:13" ht="27.75" customHeight="1" thickBot="1">
      <c r="B52" s="1176" t="s">
        <v>37</v>
      </c>
      <c r="C52" s="1177"/>
      <c r="D52" s="90"/>
      <c r="E52" s="1178" t="s">
        <v>38</v>
      </c>
      <c r="F52" s="1178"/>
      <c r="G52" s="1178"/>
      <c r="H52" s="1179"/>
      <c r="I52" s="91">
        <v>4456</v>
      </c>
      <c r="J52" s="92">
        <v>1381</v>
      </c>
      <c r="K52" s="92">
        <v>-115</v>
      </c>
      <c r="L52" s="92">
        <v>1428</v>
      </c>
      <c r="M52" s="93">
        <v>1966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70946</v>
      </c>
      <c r="E3" s="116"/>
      <c r="F3" s="117">
        <v>38349</v>
      </c>
      <c r="G3" s="118"/>
      <c r="H3" s="119"/>
    </row>
    <row r="4" spans="1:8">
      <c r="A4" s="120"/>
      <c r="B4" s="121"/>
      <c r="C4" s="122"/>
      <c r="D4" s="123">
        <v>31211</v>
      </c>
      <c r="E4" s="124"/>
      <c r="F4" s="125">
        <v>22585</v>
      </c>
      <c r="G4" s="126"/>
      <c r="H4" s="127"/>
    </row>
    <row r="5" spans="1:8">
      <c r="A5" s="108" t="s">
        <v>507</v>
      </c>
      <c r="B5" s="113"/>
      <c r="C5" s="114"/>
      <c r="D5" s="115">
        <v>34092</v>
      </c>
      <c r="E5" s="116"/>
      <c r="F5" s="117">
        <v>37688</v>
      </c>
      <c r="G5" s="118"/>
      <c r="H5" s="119"/>
    </row>
    <row r="6" spans="1:8">
      <c r="A6" s="120"/>
      <c r="B6" s="121"/>
      <c r="C6" s="122"/>
      <c r="D6" s="123">
        <v>26359</v>
      </c>
      <c r="E6" s="124"/>
      <c r="F6" s="125">
        <v>22661</v>
      </c>
      <c r="G6" s="126"/>
      <c r="H6" s="127"/>
    </row>
    <row r="7" spans="1:8">
      <c r="A7" s="108" t="s">
        <v>508</v>
      </c>
      <c r="B7" s="113"/>
      <c r="C7" s="114"/>
      <c r="D7" s="115">
        <v>28109</v>
      </c>
      <c r="E7" s="116"/>
      <c r="F7" s="117">
        <v>38606</v>
      </c>
      <c r="G7" s="118"/>
      <c r="H7" s="119"/>
    </row>
    <row r="8" spans="1:8">
      <c r="A8" s="120"/>
      <c r="B8" s="121"/>
      <c r="C8" s="122"/>
      <c r="D8" s="123">
        <v>23901</v>
      </c>
      <c r="E8" s="124"/>
      <c r="F8" s="125">
        <v>22435</v>
      </c>
      <c r="G8" s="126"/>
      <c r="H8" s="127"/>
    </row>
    <row r="9" spans="1:8">
      <c r="A9" s="108" t="s">
        <v>509</v>
      </c>
      <c r="B9" s="113"/>
      <c r="C9" s="114"/>
      <c r="D9" s="115">
        <v>46174</v>
      </c>
      <c r="E9" s="116"/>
      <c r="F9" s="117">
        <v>39425</v>
      </c>
      <c r="G9" s="118"/>
      <c r="H9" s="119"/>
    </row>
    <row r="10" spans="1:8">
      <c r="A10" s="120"/>
      <c r="B10" s="121"/>
      <c r="C10" s="122"/>
      <c r="D10" s="123">
        <v>27382</v>
      </c>
      <c r="E10" s="124"/>
      <c r="F10" s="125">
        <v>22414</v>
      </c>
      <c r="G10" s="126"/>
      <c r="H10" s="127"/>
    </row>
    <row r="11" spans="1:8">
      <c r="A11" s="108" t="s">
        <v>510</v>
      </c>
      <c r="B11" s="113"/>
      <c r="C11" s="114"/>
      <c r="D11" s="115">
        <v>24726</v>
      </c>
      <c r="E11" s="116"/>
      <c r="F11" s="117">
        <v>43141</v>
      </c>
      <c r="G11" s="118"/>
      <c r="H11" s="119"/>
    </row>
    <row r="12" spans="1:8">
      <c r="A12" s="120"/>
      <c r="B12" s="121"/>
      <c r="C12" s="128"/>
      <c r="D12" s="123">
        <v>16961</v>
      </c>
      <c r="E12" s="124"/>
      <c r="F12" s="125">
        <v>21887</v>
      </c>
      <c r="G12" s="126"/>
      <c r="H12" s="127"/>
    </row>
    <row r="13" spans="1:8">
      <c r="A13" s="108"/>
      <c r="B13" s="113"/>
      <c r="C13" s="129"/>
      <c r="D13" s="130">
        <v>40809</v>
      </c>
      <c r="E13" s="131"/>
      <c r="F13" s="132">
        <v>39442</v>
      </c>
      <c r="G13" s="133"/>
      <c r="H13" s="119"/>
    </row>
    <row r="14" spans="1:8">
      <c r="A14" s="120"/>
      <c r="B14" s="121"/>
      <c r="C14" s="122"/>
      <c r="D14" s="123">
        <v>25163</v>
      </c>
      <c r="E14" s="124"/>
      <c r="F14" s="125">
        <v>22396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6.83</v>
      </c>
      <c r="C19" s="134">
        <f>ROUND(VALUE(SUBSTITUTE(実質収支比率等に係る経年分析!G$48,"▲","-")),2)</f>
        <v>11.77</v>
      </c>
      <c r="D19" s="134">
        <f>ROUND(VALUE(SUBSTITUTE(実質収支比率等に係る経年分析!H$48,"▲","-")),2)</f>
        <v>7.24</v>
      </c>
      <c r="E19" s="134">
        <f>ROUND(VALUE(SUBSTITUTE(実質収支比率等に係る経年分析!I$48,"▲","-")),2)</f>
        <v>9.32</v>
      </c>
      <c r="F19" s="134">
        <f>ROUND(VALUE(SUBSTITUTE(実質収支比率等に係る経年分析!J$48,"▲","-")),2)</f>
        <v>8.18</v>
      </c>
    </row>
    <row r="20" spans="1:11">
      <c r="A20" s="134" t="s">
        <v>43</v>
      </c>
      <c r="B20" s="134">
        <f>ROUND(VALUE(SUBSTITUTE(実質収支比率等に係る経年分析!F$47,"▲","-")),2)</f>
        <v>12.38</v>
      </c>
      <c r="C20" s="134">
        <f>ROUND(VALUE(SUBSTITUTE(実質収支比率等に係る経年分析!G$47,"▲","-")),2)</f>
        <v>16.96</v>
      </c>
      <c r="D20" s="134">
        <f>ROUND(VALUE(SUBSTITUTE(実質収支比率等に係る経年分析!H$47,"▲","-")),2)</f>
        <v>21.01</v>
      </c>
      <c r="E20" s="134">
        <f>ROUND(VALUE(SUBSTITUTE(実質収支比率等に係る経年分析!I$47,"▲","-")),2)</f>
        <v>17.329999999999998</v>
      </c>
      <c r="F20" s="134">
        <f>ROUND(VALUE(SUBSTITUTE(実質収支比率等に係る経年分析!J$47,"▲","-")),2)</f>
        <v>17.79</v>
      </c>
    </row>
    <row r="21" spans="1:11">
      <c r="A21" s="134" t="s">
        <v>44</v>
      </c>
      <c r="B21" s="134">
        <f>IF(ISNUMBER(VALUE(SUBSTITUTE(実質収支比率等に係る経年分析!F$49,"▲","-"))),ROUND(VALUE(SUBSTITUTE(実質収支比率等に係る経年分析!F$49,"▲","-")),2),NA())</f>
        <v>-10.59</v>
      </c>
      <c r="C21" s="134">
        <f>IF(ISNUMBER(VALUE(SUBSTITUTE(実質収支比率等に係る経年分析!G$49,"▲","-"))),ROUND(VALUE(SUBSTITUTE(実質収支比率等に係る経年分析!G$49,"▲","-")),2),NA())</f>
        <v>8.65</v>
      </c>
      <c r="D21" s="134">
        <f>IF(ISNUMBER(VALUE(SUBSTITUTE(実質収支比率等に係る経年分析!H$49,"▲","-"))),ROUND(VALUE(SUBSTITUTE(実質収支比率等に係る経年分析!H$49,"▲","-")),2),NA())</f>
        <v>-0.9</v>
      </c>
      <c r="E21" s="134">
        <f>IF(ISNUMBER(VALUE(SUBSTITUTE(実質収支比率等に係る経年分析!I$49,"▲","-"))),ROUND(VALUE(SUBSTITUTE(実質収支比率等に係る経年分析!I$49,"▲","-")),2),NA())</f>
        <v>-1.61</v>
      </c>
      <c r="F21" s="134">
        <f>IF(ISNUMBER(VALUE(SUBSTITUTE(実質収支比率等に係る経年分析!J$49,"▲","-"))),ROUND(VALUE(SUBSTITUTE(実質収支比率等に係る経年分析!J$49,"▲","-")),2),NA())</f>
        <v>-0.05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狭山市駅東口土地区画整理事業特別会計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0.14000000000000001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0.23</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1.1200000000000001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0.96</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2.74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3.36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4.5599999999999996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2.4700000000000002</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3.43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4.88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6.76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11.63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7.95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10.59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11.05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13.13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14.38</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3665</v>
      </c>
      <c r="E42" s="136"/>
      <c r="F42" s="136"/>
      <c r="G42" s="136">
        <f>'実質公債費比率（分子）の構造'!L$52</f>
        <v>3739</v>
      </c>
      <c r="H42" s="136"/>
      <c r="I42" s="136"/>
      <c r="J42" s="136">
        <f>'実質公債費比率（分子）の構造'!M$52</f>
        <v>3734</v>
      </c>
      <c r="K42" s="136"/>
      <c r="L42" s="136"/>
      <c r="M42" s="136">
        <f>'実質公債費比率（分子）の構造'!N$52</f>
        <v>3890</v>
      </c>
      <c r="N42" s="136"/>
      <c r="O42" s="136"/>
      <c r="P42" s="136">
        <f>'実質公債費比率（分子）の構造'!O$52</f>
        <v>3920</v>
      </c>
    </row>
    <row r="43" spans="1:16">
      <c r="A43" s="136" t="s">
        <v>52</v>
      </c>
      <c r="B43" s="136">
        <f>'実質公債費比率（分子）の構造'!K$51</f>
        <v>8</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145</v>
      </c>
      <c r="C44" s="136"/>
      <c r="D44" s="136"/>
      <c r="E44" s="136">
        <f>'実質公債費比率（分子）の構造'!L$50</f>
        <v>968</v>
      </c>
      <c r="F44" s="136"/>
      <c r="G44" s="136"/>
      <c r="H44" s="136">
        <f>'実質公債費比率（分子）の構造'!M$50</f>
        <v>163</v>
      </c>
      <c r="I44" s="136"/>
      <c r="J44" s="136"/>
      <c r="K44" s="136">
        <f>'実質公債費比率（分子）の構造'!N$50</f>
        <v>186</v>
      </c>
      <c r="L44" s="136"/>
      <c r="M44" s="136"/>
      <c r="N44" s="136">
        <f>'実質公債費比率（分子）の構造'!O$50</f>
        <v>234</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f>'実質公債費比率（分子）の構造'!O$49</f>
        <v>64</v>
      </c>
      <c r="O45" s="136"/>
      <c r="P45" s="136"/>
    </row>
    <row r="46" spans="1:16">
      <c r="A46" s="136" t="s">
        <v>55</v>
      </c>
      <c r="B46" s="136">
        <f>'実質公債費比率（分子）の構造'!K$48</f>
        <v>610</v>
      </c>
      <c r="C46" s="136"/>
      <c r="D46" s="136"/>
      <c r="E46" s="136">
        <f>'実質公債費比率（分子）の構造'!L$48</f>
        <v>614</v>
      </c>
      <c r="F46" s="136"/>
      <c r="G46" s="136"/>
      <c r="H46" s="136">
        <f>'実質公債費比率（分子）の構造'!M$48</f>
        <v>743</v>
      </c>
      <c r="I46" s="136"/>
      <c r="J46" s="136"/>
      <c r="K46" s="136">
        <f>'実質公債費比率（分子）の構造'!N$48</f>
        <v>711</v>
      </c>
      <c r="L46" s="136"/>
      <c r="M46" s="136"/>
      <c r="N46" s="136">
        <f>'実質公債費比率（分子）の構造'!O$48</f>
        <v>728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4328</v>
      </c>
      <c r="C49" s="136"/>
      <c r="D49" s="136"/>
      <c r="E49" s="136">
        <f>'実質公債費比率（分子）の構造'!L$45</f>
        <v>3813</v>
      </c>
      <c r="F49" s="136"/>
      <c r="G49" s="136"/>
      <c r="H49" s="136">
        <f>'実質公債費比率（分子）の構造'!M$45</f>
        <v>3467</v>
      </c>
      <c r="I49" s="136"/>
      <c r="J49" s="136"/>
      <c r="K49" s="136">
        <f>'実質公債費比率（分子）の構造'!N$45</f>
        <v>3412</v>
      </c>
      <c r="L49" s="136"/>
      <c r="M49" s="136"/>
      <c r="N49" s="136">
        <f>'実質公債費比率（分子）の構造'!O$45</f>
        <v>3296</v>
      </c>
      <c r="O49" s="136"/>
      <c r="P49" s="136"/>
    </row>
    <row r="50" spans="1:16">
      <c r="A50" s="136" t="s">
        <v>59</v>
      </c>
      <c r="B50" s="136" t="e">
        <f>NA()</f>
        <v>#N/A</v>
      </c>
      <c r="C50" s="136">
        <f>IF(ISNUMBER('実質公債費比率（分子）の構造'!K$53),'実質公債費比率（分子）の構造'!K$53,NA())</f>
        <v>1426</v>
      </c>
      <c r="D50" s="136" t="e">
        <f>NA()</f>
        <v>#N/A</v>
      </c>
      <c r="E50" s="136" t="e">
        <f>NA()</f>
        <v>#N/A</v>
      </c>
      <c r="F50" s="136">
        <f>IF(ISNUMBER('実質公債費比率（分子）の構造'!L$53),'実質公債費比率（分子）の構造'!L$53,NA())</f>
        <v>1656</v>
      </c>
      <c r="G50" s="136" t="e">
        <f>NA()</f>
        <v>#N/A</v>
      </c>
      <c r="H50" s="136" t="e">
        <f>NA()</f>
        <v>#N/A</v>
      </c>
      <c r="I50" s="136">
        <f>IF(ISNUMBER('実質公債費比率（分子）の構造'!M$53),'実質公債費比率（分子）の構造'!M$53,NA())</f>
        <v>639</v>
      </c>
      <c r="J50" s="136" t="e">
        <f>NA()</f>
        <v>#N/A</v>
      </c>
      <c r="K50" s="136" t="e">
        <f>NA()</f>
        <v>#N/A</v>
      </c>
      <c r="L50" s="136">
        <f>IF(ISNUMBER('実質公債費比率（分子）の構造'!N$53),'実質公債費比率（分子）の構造'!N$53,NA())</f>
        <v>419</v>
      </c>
      <c r="M50" s="136" t="e">
        <f>NA()</f>
        <v>#N/A</v>
      </c>
      <c r="N50" s="136" t="e">
        <f>NA()</f>
        <v>#N/A</v>
      </c>
      <c r="O50" s="136">
        <f>IF(ISNUMBER('実質公債費比率（分子）の構造'!O$53),'実質公債費比率（分子）の構造'!O$53,NA())</f>
        <v>402</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33308</v>
      </c>
      <c r="E56" s="135"/>
      <c r="F56" s="135"/>
      <c r="G56" s="135">
        <f>'将来負担比率（分子）の構造'!J$51</f>
        <v>34486</v>
      </c>
      <c r="H56" s="135"/>
      <c r="I56" s="135"/>
      <c r="J56" s="135">
        <f>'将来負担比率（分子）の構造'!K$51</f>
        <v>36243</v>
      </c>
      <c r="K56" s="135"/>
      <c r="L56" s="135"/>
      <c r="M56" s="135">
        <f>'将来負担比率（分子）の構造'!L$51</f>
        <v>37235</v>
      </c>
      <c r="N56" s="135"/>
      <c r="O56" s="135"/>
      <c r="P56" s="135">
        <f>'将来負担比率（分子）の構造'!M$51</f>
        <v>37191</v>
      </c>
    </row>
    <row r="57" spans="1:16">
      <c r="A57" s="135" t="s">
        <v>35</v>
      </c>
      <c r="B57" s="135"/>
      <c r="C57" s="135"/>
      <c r="D57" s="135">
        <f>'将来負担比率（分子）の構造'!I$50</f>
        <v>7430</v>
      </c>
      <c r="E57" s="135"/>
      <c r="F57" s="135"/>
      <c r="G57" s="135">
        <f>'将来負担比率（分子）の構造'!J$50</f>
        <v>7609</v>
      </c>
      <c r="H57" s="135"/>
      <c r="I57" s="135"/>
      <c r="J57" s="135">
        <f>'将来負担比率（分子）の構造'!K$50</f>
        <v>7495</v>
      </c>
      <c r="K57" s="135"/>
      <c r="L57" s="135"/>
      <c r="M57" s="135">
        <f>'将来負担比率（分子）の構造'!L$50</f>
        <v>9279</v>
      </c>
      <c r="N57" s="135"/>
      <c r="O57" s="135"/>
      <c r="P57" s="135">
        <f>'将来負担比率（分子）の構造'!M$50</f>
        <v>8611</v>
      </c>
    </row>
    <row r="58" spans="1:16">
      <c r="A58" s="135" t="s">
        <v>34</v>
      </c>
      <c r="B58" s="135"/>
      <c r="C58" s="135"/>
      <c r="D58" s="135">
        <f>'将来負担比率（分子）の構造'!I$49</f>
        <v>11057</v>
      </c>
      <c r="E58" s="135"/>
      <c r="F58" s="135"/>
      <c r="G58" s="135">
        <f>'将来負担比率（分子）の構造'!J$49</f>
        <v>11355</v>
      </c>
      <c r="H58" s="135"/>
      <c r="I58" s="135"/>
      <c r="J58" s="135">
        <f>'将来負担比率（分子）の構造'!K$49</f>
        <v>11814</v>
      </c>
      <c r="K58" s="135"/>
      <c r="L58" s="135"/>
      <c r="M58" s="135">
        <f>'将来負担比率（分子）の構造'!L$49</f>
        <v>11110</v>
      </c>
      <c r="N58" s="135"/>
      <c r="O58" s="135"/>
      <c r="P58" s="135">
        <f>'将来負担比率（分子）の構造'!M$49</f>
        <v>10733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30</v>
      </c>
      <c r="C61" s="135"/>
      <c r="D61" s="135"/>
      <c r="E61" s="135">
        <f>'将来負担比率（分子）の構造'!J$46</f>
        <v>8</v>
      </c>
      <c r="F61" s="135"/>
      <c r="G61" s="135"/>
      <c r="H61" s="135">
        <f>'将来負担比率（分子）の構造'!K$46</f>
        <v>13</v>
      </c>
      <c r="I61" s="135"/>
      <c r="J61" s="135"/>
      <c r="K61" s="135">
        <f>'将来負担比率（分子）の構造'!L$46</f>
        <v>13</v>
      </c>
      <c r="L61" s="135"/>
      <c r="M61" s="135"/>
      <c r="N61" s="135">
        <f>'将来負担比率（分子）の構造'!M$46</f>
        <v>2</v>
      </c>
      <c r="O61" s="135"/>
      <c r="P61" s="135"/>
    </row>
    <row r="62" spans="1:16">
      <c r="A62" s="135" t="s">
        <v>29</v>
      </c>
      <c r="B62" s="135">
        <f>'将来負担比率（分子）の構造'!I$45</f>
        <v>8634</v>
      </c>
      <c r="C62" s="135"/>
      <c r="D62" s="135"/>
      <c r="E62" s="135">
        <f>'将来負担比率（分子）の構造'!J$45</f>
        <v>8247</v>
      </c>
      <c r="F62" s="135"/>
      <c r="G62" s="135"/>
      <c r="H62" s="135">
        <f>'将来負担比率（分子）の構造'!K$45</f>
        <v>8050</v>
      </c>
      <c r="I62" s="135"/>
      <c r="J62" s="135"/>
      <c r="K62" s="135">
        <f>'将来負担比率（分子）の構造'!L$45</f>
        <v>5764</v>
      </c>
      <c r="L62" s="135"/>
      <c r="M62" s="135"/>
      <c r="N62" s="135">
        <f>'将来負担比率（分子）の構造'!M$45</f>
        <v>5395</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f>'将来負担比率（分子）の構造'!M$44</f>
        <v>633</v>
      </c>
      <c r="O63" s="135"/>
      <c r="P63" s="135"/>
    </row>
    <row r="64" spans="1:16">
      <c r="A64" s="135" t="s">
        <v>27</v>
      </c>
      <c r="B64" s="135">
        <f>'将来負担比率（分子）の構造'!I$43</f>
        <v>8065</v>
      </c>
      <c r="C64" s="135"/>
      <c r="D64" s="135"/>
      <c r="E64" s="135">
        <f>'将来負担比率（分子）の構造'!J$43</f>
        <v>7249</v>
      </c>
      <c r="F64" s="135"/>
      <c r="G64" s="135"/>
      <c r="H64" s="135">
        <f>'将来負担比率（分子）の構造'!K$43</f>
        <v>7699</v>
      </c>
      <c r="I64" s="135"/>
      <c r="J64" s="135"/>
      <c r="K64" s="135">
        <f>'将来負担比率（分子）の構造'!L$43</f>
        <v>7861</v>
      </c>
      <c r="L64" s="135"/>
      <c r="M64" s="135"/>
      <c r="N64" s="135">
        <f>'将来負担比率（分子）の構造'!M$43</f>
        <v>7981</v>
      </c>
      <c r="O64" s="135"/>
      <c r="P64" s="135"/>
    </row>
    <row r="65" spans="1:16">
      <c r="A65" s="135" t="s">
        <v>26</v>
      </c>
      <c r="B65" s="135">
        <f>'将来負担比率（分子）の構造'!I$42</f>
        <v>5029</v>
      </c>
      <c r="C65" s="135"/>
      <c r="D65" s="135"/>
      <c r="E65" s="135">
        <f>'将来負担比率（分子）の構造'!J$42</f>
        <v>4121</v>
      </c>
      <c r="F65" s="135"/>
      <c r="G65" s="135"/>
      <c r="H65" s="135">
        <f>'将来負担比率（分子）の構造'!K$42</f>
        <v>4004</v>
      </c>
      <c r="I65" s="135"/>
      <c r="J65" s="135"/>
      <c r="K65" s="135">
        <f>'将来負担比率（分子）の構造'!L$42</f>
        <v>6716</v>
      </c>
      <c r="L65" s="135"/>
      <c r="M65" s="135"/>
      <c r="N65" s="135">
        <f>'将来負担比率（分子）の構造'!M$42</f>
        <v>6552</v>
      </c>
      <c r="O65" s="135"/>
      <c r="P65" s="135"/>
    </row>
    <row r="66" spans="1:16">
      <c r="A66" s="135" t="s">
        <v>25</v>
      </c>
      <c r="B66" s="135">
        <f>'将来負担比率（分子）の構造'!I$41</f>
        <v>34492</v>
      </c>
      <c r="C66" s="135"/>
      <c r="D66" s="135"/>
      <c r="E66" s="135">
        <f>'将来負担比率（分子）の構造'!J$41</f>
        <v>35207</v>
      </c>
      <c r="F66" s="135"/>
      <c r="G66" s="135"/>
      <c r="H66" s="135">
        <f>'将来負担比率（分子）の構造'!K$41</f>
        <v>35671</v>
      </c>
      <c r="I66" s="135"/>
      <c r="J66" s="135"/>
      <c r="K66" s="135">
        <f>'将来負担比率（分子）の構造'!L$41</f>
        <v>38698</v>
      </c>
      <c r="L66" s="135"/>
      <c r="M66" s="135"/>
      <c r="N66" s="135">
        <f>'将来負担比率（分子）の構造'!M$41</f>
        <v>37938</v>
      </c>
      <c r="O66" s="135"/>
      <c r="P66" s="135"/>
    </row>
    <row r="67" spans="1:16">
      <c r="A67" s="135" t="s">
        <v>63</v>
      </c>
      <c r="B67" s="135" t="e">
        <f>NA()</f>
        <v>#N/A</v>
      </c>
      <c r="C67" s="135">
        <f>IF(ISNUMBER('将来負担比率（分子）の構造'!I$52), IF('将来負担比率（分子）の構造'!I$52 &lt; 0, 0, '将来負担比率（分子）の構造'!I$52), NA())</f>
        <v>4456</v>
      </c>
      <c r="D67" s="135" t="e">
        <f>NA()</f>
        <v>#N/A</v>
      </c>
      <c r="E67" s="135" t="e">
        <f>NA()</f>
        <v>#N/A</v>
      </c>
      <c r="F67" s="135">
        <f>IF(ISNUMBER('将来負担比率（分子）の構造'!J$52), IF('将来負担比率（分子）の構造'!J$52 &lt; 0, 0, '将来負担比率（分子）の構造'!J$52), NA())</f>
        <v>1381</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1428</v>
      </c>
      <c r="M67" s="135" t="e">
        <f>NA()</f>
        <v>#N/A</v>
      </c>
      <c r="N67" s="135" t="e">
        <f>NA()</f>
        <v>#N/A</v>
      </c>
      <c r="O67" s="135">
        <f>IF(ISNUMBER('将来負担比率（分子）の構造'!M$52), IF('将来負担比率（分子）の構造'!M$52 &lt; 0, 0, '将来負担比率（分子）の構造'!M$52), NA())</f>
        <v>1966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34" workbookViewId="0">
      <selection activeCell="R10" sqref="R10:Y10"/>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21571824</v>
      </c>
      <c r="S5" s="637"/>
      <c r="T5" s="637"/>
      <c r="U5" s="637"/>
      <c r="V5" s="637"/>
      <c r="W5" s="637"/>
      <c r="X5" s="637"/>
      <c r="Y5" s="684"/>
      <c r="Z5" s="697">
        <v>46.8</v>
      </c>
      <c r="AA5" s="697"/>
      <c r="AB5" s="697"/>
      <c r="AC5" s="697"/>
      <c r="AD5" s="698">
        <v>20588765</v>
      </c>
      <c r="AE5" s="698"/>
      <c r="AF5" s="698"/>
      <c r="AG5" s="698"/>
      <c r="AH5" s="698"/>
      <c r="AI5" s="698"/>
      <c r="AJ5" s="698"/>
      <c r="AK5" s="698"/>
      <c r="AL5" s="685">
        <v>81.5</v>
      </c>
      <c r="AM5" s="654"/>
      <c r="AN5" s="654"/>
      <c r="AO5" s="686"/>
      <c r="AP5" s="673" t="s">
        <v>207</v>
      </c>
      <c r="AQ5" s="674"/>
      <c r="AR5" s="674"/>
      <c r="AS5" s="674"/>
      <c r="AT5" s="674"/>
      <c r="AU5" s="674"/>
      <c r="AV5" s="674"/>
      <c r="AW5" s="674"/>
      <c r="AX5" s="674"/>
      <c r="AY5" s="674"/>
      <c r="AZ5" s="674"/>
      <c r="BA5" s="674"/>
      <c r="BB5" s="674"/>
      <c r="BC5" s="674"/>
      <c r="BD5" s="674"/>
      <c r="BE5" s="674"/>
      <c r="BF5" s="675"/>
      <c r="BG5" s="586">
        <v>20588765</v>
      </c>
      <c r="BH5" s="587"/>
      <c r="BI5" s="587"/>
      <c r="BJ5" s="587"/>
      <c r="BK5" s="587"/>
      <c r="BL5" s="587"/>
      <c r="BM5" s="587"/>
      <c r="BN5" s="588"/>
      <c r="BO5" s="639">
        <v>95.4</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319723</v>
      </c>
      <c r="S6" s="587"/>
      <c r="T6" s="587"/>
      <c r="U6" s="587"/>
      <c r="V6" s="587"/>
      <c r="W6" s="587"/>
      <c r="X6" s="587"/>
      <c r="Y6" s="588"/>
      <c r="Z6" s="639">
        <v>0.7</v>
      </c>
      <c r="AA6" s="639"/>
      <c r="AB6" s="639"/>
      <c r="AC6" s="639"/>
      <c r="AD6" s="640">
        <v>319723</v>
      </c>
      <c r="AE6" s="640"/>
      <c r="AF6" s="640"/>
      <c r="AG6" s="640"/>
      <c r="AH6" s="640"/>
      <c r="AI6" s="640"/>
      <c r="AJ6" s="640"/>
      <c r="AK6" s="640"/>
      <c r="AL6" s="609">
        <v>1.3</v>
      </c>
      <c r="AM6" s="641"/>
      <c r="AN6" s="641"/>
      <c r="AO6" s="642"/>
      <c r="AP6" s="583" t="s">
        <v>213</v>
      </c>
      <c r="AQ6" s="584"/>
      <c r="AR6" s="584"/>
      <c r="AS6" s="584"/>
      <c r="AT6" s="584"/>
      <c r="AU6" s="584"/>
      <c r="AV6" s="584"/>
      <c r="AW6" s="584"/>
      <c r="AX6" s="584"/>
      <c r="AY6" s="584"/>
      <c r="AZ6" s="584"/>
      <c r="BA6" s="584"/>
      <c r="BB6" s="584"/>
      <c r="BC6" s="584"/>
      <c r="BD6" s="584"/>
      <c r="BE6" s="584"/>
      <c r="BF6" s="585"/>
      <c r="BG6" s="586">
        <v>20588765</v>
      </c>
      <c r="BH6" s="587"/>
      <c r="BI6" s="587"/>
      <c r="BJ6" s="587"/>
      <c r="BK6" s="587"/>
      <c r="BL6" s="587"/>
      <c r="BM6" s="587"/>
      <c r="BN6" s="588"/>
      <c r="BO6" s="639">
        <v>95.4</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331556</v>
      </c>
      <c r="CS6" s="587"/>
      <c r="CT6" s="587"/>
      <c r="CU6" s="587"/>
      <c r="CV6" s="587"/>
      <c r="CW6" s="587"/>
      <c r="CX6" s="587"/>
      <c r="CY6" s="588"/>
      <c r="CZ6" s="639">
        <v>0.8</v>
      </c>
      <c r="DA6" s="639"/>
      <c r="DB6" s="639"/>
      <c r="DC6" s="639"/>
      <c r="DD6" s="592" t="s">
        <v>208</v>
      </c>
      <c r="DE6" s="587"/>
      <c r="DF6" s="587"/>
      <c r="DG6" s="587"/>
      <c r="DH6" s="587"/>
      <c r="DI6" s="587"/>
      <c r="DJ6" s="587"/>
      <c r="DK6" s="587"/>
      <c r="DL6" s="587"/>
      <c r="DM6" s="587"/>
      <c r="DN6" s="587"/>
      <c r="DO6" s="587"/>
      <c r="DP6" s="588"/>
      <c r="DQ6" s="592">
        <v>331556</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41982</v>
      </c>
      <c r="S7" s="587"/>
      <c r="T7" s="587"/>
      <c r="U7" s="587"/>
      <c r="V7" s="587"/>
      <c r="W7" s="587"/>
      <c r="X7" s="587"/>
      <c r="Y7" s="588"/>
      <c r="Z7" s="639">
        <v>0.1</v>
      </c>
      <c r="AA7" s="639"/>
      <c r="AB7" s="639"/>
      <c r="AC7" s="639"/>
      <c r="AD7" s="640">
        <v>41982</v>
      </c>
      <c r="AE7" s="640"/>
      <c r="AF7" s="640"/>
      <c r="AG7" s="640"/>
      <c r="AH7" s="640"/>
      <c r="AI7" s="640"/>
      <c r="AJ7" s="640"/>
      <c r="AK7" s="640"/>
      <c r="AL7" s="609">
        <v>0.2</v>
      </c>
      <c r="AM7" s="641"/>
      <c r="AN7" s="641"/>
      <c r="AO7" s="642"/>
      <c r="AP7" s="583" t="s">
        <v>216</v>
      </c>
      <c r="AQ7" s="584"/>
      <c r="AR7" s="584"/>
      <c r="AS7" s="584"/>
      <c r="AT7" s="584"/>
      <c r="AU7" s="584"/>
      <c r="AV7" s="584"/>
      <c r="AW7" s="584"/>
      <c r="AX7" s="584"/>
      <c r="AY7" s="584"/>
      <c r="AZ7" s="584"/>
      <c r="BA7" s="584"/>
      <c r="BB7" s="584"/>
      <c r="BC7" s="584"/>
      <c r="BD7" s="584"/>
      <c r="BE7" s="584"/>
      <c r="BF7" s="585"/>
      <c r="BG7" s="586">
        <v>10217449</v>
      </c>
      <c r="BH7" s="587"/>
      <c r="BI7" s="587"/>
      <c r="BJ7" s="587"/>
      <c r="BK7" s="587"/>
      <c r="BL7" s="587"/>
      <c r="BM7" s="587"/>
      <c r="BN7" s="588"/>
      <c r="BO7" s="639">
        <v>47.4</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7353285</v>
      </c>
      <c r="CS7" s="587"/>
      <c r="CT7" s="587"/>
      <c r="CU7" s="587"/>
      <c r="CV7" s="587"/>
      <c r="CW7" s="587"/>
      <c r="CX7" s="587"/>
      <c r="CY7" s="588"/>
      <c r="CZ7" s="639">
        <v>16.899999999999999</v>
      </c>
      <c r="DA7" s="639"/>
      <c r="DB7" s="639"/>
      <c r="DC7" s="639"/>
      <c r="DD7" s="592">
        <v>137831</v>
      </c>
      <c r="DE7" s="587"/>
      <c r="DF7" s="587"/>
      <c r="DG7" s="587"/>
      <c r="DH7" s="587"/>
      <c r="DI7" s="587"/>
      <c r="DJ7" s="587"/>
      <c r="DK7" s="587"/>
      <c r="DL7" s="587"/>
      <c r="DM7" s="587"/>
      <c r="DN7" s="587"/>
      <c r="DO7" s="587"/>
      <c r="DP7" s="588"/>
      <c r="DQ7" s="592">
        <v>6796731</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88378</v>
      </c>
      <c r="S8" s="587"/>
      <c r="T8" s="587"/>
      <c r="U8" s="587"/>
      <c r="V8" s="587"/>
      <c r="W8" s="587"/>
      <c r="X8" s="587"/>
      <c r="Y8" s="588"/>
      <c r="Z8" s="639">
        <v>0.2</v>
      </c>
      <c r="AA8" s="639"/>
      <c r="AB8" s="639"/>
      <c r="AC8" s="639"/>
      <c r="AD8" s="640">
        <v>88378</v>
      </c>
      <c r="AE8" s="640"/>
      <c r="AF8" s="640"/>
      <c r="AG8" s="640"/>
      <c r="AH8" s="640"/>
      <c r="AI8" s="640"/>
      <c r="AJ8" s="640"/>
      <c r="AK8" s="640"/>
      <c r="AL8" s="609">
        <v>0.3</v>
      </c>
      <c r="AM8" s="641"/>
      <c r="AN8" s="641"/>
      <c r="AO8" s="642"/>
      <c r="AP8" s="583" t="s">
        <v>219</v>
      </c>
      <c r="AQ8" s="584"/>
      <c r="AR8" s="584"/>
      <c r="AS8" s="584"/>
      <c r="AT8" s="584"/>
      <c r="AU8" s="584"/>
      <c r="AV8" s="584"/>
      <c r="AW8" s="584"/>
      <c r="AX8" s="584"/>
      <c r="AY8" s="584"/>
      <c r="AZ8" s="584"/>
      <c r="BA8" s="584"/>
      <c r="BB8" s="584"/>
      <c r="BC8" s="584"/>
      <c r="BD8" s="584"/>
      <c r="BE8" s="584"/>
      <c r="BF8" s="585"/>
      <c r="BG8" s="586">
        <v>229793</v>
      </c>
      <c r="BH8" s="587"/>
      <c r="BI8" s="587"/>
      <c r="BJ8" s="587"/>
      <c r="BK8" s="587"/>
      <c r="BL8" s="587"/>
      <c r="BM8" s="587"/>
      <c r="BN8" s="588"/>
      <c r="BO8" s="639">
        <v>1.1000000000000001</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16774959</v>
      </c>
      <c r="CS8" s="587"/>
      <c r="CT8" s="587"/>
      <c r="CU8" s="587"/>
      <c r="CV8" s="587"/>
      <c r="CW8" s="587"/>
      <c r="CX8" s="587"/>
      <c r="CY8" s="588"/>
      <c r="CZ8" s="639">
        <v>38.5</v>
      </c>
      <c r="DA8" s="639"/>
      <c r="DB8" s="639"/>
      <c r="DC8" s="639"/>
      <c r="DD8" s="592">
        <v>610285</v>
      </c>
      <c r="DE8" s="587"/>
      <c r="DF8" s="587"/>
      <c r="DG8" s="587"/>
      <c r="DH8" s="587"/>
      <c r="DI8" s="587"/>
      <c r="DJ8" s="587"/>
      <c r="DK8" s="587"/>
      <c r="DL8" s="587"/>
      <c r="DM8" s="587"/>
      <c r="DN8" s="587"/>
      <c r="DO8" s="587"/>
      <c r="DP8" s="588"/>
      <c r="DQ8" s="592">
        <v>9416616</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144681</v>
      </c>
      <c r="S9" s="587"/>
      <c r="T9" s="587"/>
      <c r="U9" s="587"/>
      <c r="V9" s="587"/>
      <c r="W9" s="587"/>
      <c r="X9" s="587"/>
      <c r="Y9" s="588"/>
      <c r="Z9" s="639">
        <v>0.3</v>
      </c>
      <c r="AA9" s="639"/>
      <c r="AB9" s="639"/>
      <c r="AC9" s="639"/>
      <c r="AD9" s="640">
        <v>144681</v>
      </c>
      <c r="AE9" s="640"/>
      <c r="AF9" s="640"/>
      <c r="AG9" s="640"/>
      <c r="AH9" s="640"/>
      <c r="AI9" s="640"/>
      <c r="AJ9" s="640"/>
      <c r="AK9" s="640"/>
      <c r="AL9" s="609">
        <v>0.6</v>
      </c>
      <c r="AM9" s="641"/>
      <c r="AN9" s="641"/>
      <c r="AO9" s="642"/>
      <c r="AP9" s="583" t="s">
        <v>222</v>
      </c>
      <c r="AQ9" s="584"/>
      <c r="AR9" s="584"/>
      <c r="AS9" s="584"/>
      <c r="AT9" s="584"/>
      <c r="AU9" s="584"/>
      <c r="AV9" s="584"/>
      <c r="AW9" s="584"/>
      <c r="AX9" s="584"/>
      <c r="AY9" s="584"/>
      <c r="AZ9" s="584"/>
      <c r="BA9" s="584"/>
      <c r="BB9" s="584"/>
      <c r="BC9" s="584"/>
      <c r="BD9" s="584"/>
      <c r="BE9" s="584"/>
      <c r="BF9" s="585"/>
      <c r="BG9" s="586">
        <v>8456202</v>
      </c>
      <c r="BH9" s="587"/>
      <c r="BI9" s="587"/>
      <c r="BJ9" s="587"/>
      <c r="BK9" s="587"/>
      <c r="BL9" s="587"/>
      <c r="BM9" s="587"/>
      <c r="BN9" s="588"/>
      <c r="BO9" s="639">
        <v>39.200000000000003</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3646989</v>
      </c>
      <c r="CS9" s="587"/>
      <c r="CT9" s="587"/>
      <c r="CU9" s="587"/>
      <c r="CV9" s="587"/>
      <c r="CW9" s="587"/>
      <c r="CX9" s="587"/>
      <c r="CY9" s="588"/>
      <c r="CZ9" s="639">
        <v>8.4</v>
      </c>
      <c r="DA9" s="639"/>
      <c r="DB9" s="639"/>
      <c r="DC9" s="639"/>
      <c r="DD9" s="592">
        <v>88354</v>
      </c>
      <c r="DE9" s="587"/>
      <c r="DF9" s="587"/>
      <c r="DG9" s="587"/>
      <c r="DH9" s="587"/>
      <c r="DI9" s="587"/>
      <c r="DJ9" s="587"/>
      <c r="DK9" s="587"/>
      <c r="DL9" s="587"/>
      <c r="DM9" s="587"/>
      <c r="DN9" s="587"/>
      <c r="DO9" s="587"/>
      <c r="DP9" s="588"/>
      <c r="DQ9" s="592">
        <v>3248469</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1359323</v>
      </c>
      <c r="S10" s="587"/>
      <c r="T10" s="587"/>
      <c r="U10" s="587"/>
      <c r="V10" s="587"/>
      <c r="W10" s="587"/>
      <c r="X10" s="587"/>
      <c r="Y10" s="588"/>
      <c r="Z10" s="639">
        <v>2.9</v>
      </c>
      <c r="AA10" s="639"/>
      <c r="AB10" s="639"/>
      <c r="AC10" s="639"/>
      <c r="AD10" s="640">
        <v>1359323</v>
      </c>
      <c r="AE10" s="640"/>
      <c r="AF10" s="640"/>
      <c r="AG10" s="640"/>
      <c r="AH10" s="640"/>
      <c r="AI10" s="640"/>
      <c r="AJ10" s="640"/>
      <c r="AK10" s="640"/>
      <c r="AL10" s="609">
        <v>5.4</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353491</v>
      </c>
      <c r="BH10" s="587"/>
      <c r="BI10" s="587"/>
      <c r="BJ10" s="587"/>
      <c r="BK10" s="587"/>
      <c r="BL10" s="587"/>
      <c r="BM10" s="587"/>
      <c r="BN10" s="588"/>
      <c r="BO10" s="639">
        <v>1.6</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140074</v>
      </c>
      <c r="CS10" s="587"/>
      <c r="CT10" s="587"/>
      <c r="CU10" s="587"/>
      <c r="CV10" s="587"/>
      <c r="CW10" s="587"/>
      <c r="CX10" s="587"/>
      <c r="CY10" s="588"/>
      <c r="CZ10" s="639">
        <v>0.3</v>
      </c>
      <c r="DA10" s="639"/>
      <c r="DB10" s="639"/>
      <c r="DC10" s="639"/>
      <c r="DD10" s="592" t="s">
        <v>111</v>
      </c>
      <c r="DE10" s="587"/>
      <c r="DF10" s="587"/>
      <c r="DG10" s="587"/>
      <c r="DH10" s="587"/>
      <c r="DI10" s="587"/>
      <c r="DJ10" s="587"/>
      <c r="DK10" s="587"/>
      <c r="DL10" s="587"/>
      <c r="DM10" s="587"/>
      <c r="DN10" s="587"/>
      <c r="DO10" s="587"/>
      <c r="DP10" s="588"/>
      <c r="DQ10" s="592">
        <v>91117</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26170</v>
      </c>
      <c r="S11" s="587"/>
      <c r="T11" s="587"/>
      <c r="U11" s="587"/>
      <c r="V11" s="587"/>
      <c r="W11" s="587"/>
      <c r="X11" s="587"/>
      <c r="Y11" s="588"/>
      <c r="Z11" s="639">
        <v>0.1</v>
      </c>
      <c r="AA11" s="639"/>
      <c r="AB11" s="639"/>
      <c r="AC11" s="639"/>
      <c r="AD11" s="640">
        <v>26170</v>
      </c>
      <c r="AE11" s="640"/>
      <c r="AF11" s="640"/>
      <c r="AG11" s="640"/>
      <c r="AH11" s="640"/>
      <c r="AI11" s="640"/>
      <c r="AJ11" s="640"/>
      <c r="AK11" s="640"/>
      <c r="AL11" s="609">
        <v>0.1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1177963</v>
      </c>
      <c r="BH11" s="587"/>
      <c r="BI11" s="587"/>
      <c r="BJ11" s="587"/>
      <c r="BK11" s="587"/>
      <c r="BL11" s="587"/>
      <c r="BM11" s="587"/>
      <c r="BN11" s="588"/>
      <c r="BO11" s="639">
        <v>5.5</v>
      </c>
      <c r="BP11" s="639"/>
      <c r="BQ11" s="639"/>
      <c r="BR11" s="639"/>
      <c r="BS11" s="592" t="s">
        <v>111</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169922</v>
      </c>
      <c r="CS11" s="587"/>
      <c r="CT11" s="587"/>
      <c r="CU11" s="587"/>
      <c r="CV11" s="587"/>
      <c r="CW11" s="587"/>
      <c r="CX11" s="587"/>
      <c r="CY11" s="588"/>
      <c r="CZ11" s="639">
        <v>0.4</v>
      </c>
      <c r="DA11" s="639"/>
      <c r="DB11" s="639"/>
      <c r="DC11" s="639"/>
      <c r="DD11" s="592">
        <v>2083</v>
      </c>
      <c r="DE11" s="587"/>
      <c r="DF11" s="587"/>
      <c r="DG11" s="587"/>
      <c r="DH11" s="587"/>
      <c r="DI11" s="587"/>
      <c r="DJ11" s="587"/>
      <c r="DK11" s="587"/>
      <c r="DL11" s="587"/>
      <c r="DM11" s="587"/>
      <c r="DN11" s="587"/>
      <c r="DO11" s="587"/>
      <c r="DP11" s="588"/>
      <c r="DQ11" s="592">
        <v>159452</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9136400</v>
      </c>
      <c r="BH12" s="587"/>
      <c r="BI12" s="587"/>
      <c r="BJ12" s="587"/>
      <c r="BK12" s="587"/>
      <c r="BL12" s="587"/>
      <c r="BM12" s="587"/>
      <c r="BN12" s="588"/>
      <c r="BO12" s="639">
        <v>42.4</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712907</v>
      </c>
      <c r="CS12" s="587"/>
      <c r="CT12" s="587"/>
      <c r="CU12" s="587"/>
      <c r="CV12" s="587"/>
      <c r="CW12" s="587"/>
      <c r="CX12" s="587"/>
      <c r="CY12" s="588"/>
      <c r="CZ12" s="639">
        <v>1.6</v>
      </c>
      <c r="DA12" s="639"/>
      <c r="DB12" s="639"/>
      <c r="DC12" s="639"/>
      <c r="DD12" s="592">
        <v>10340</v>
      </c>
      <c r="DE12" s="587"/>
      <c r="DF12" s="587"/>
      <c r="DG12" s="587"/>
      <c r="DH12" s="587"/>
      <c r="DI12" s="587"/>
      <c r="DJ12" s="587"/>
      <c r="DK12" s="587"/>
      <c r="DL12" s="587"/>
      <c r="DM12" s="587"/>
      <c r="DN12" s="587"/>
      <c r="DO12" s="587"/>
      <c r="DP12" s="588"/>
      <c r="DQ12" s="592">
        <v>371160</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126384</v>
      </c>
      <c r="S13" s="587"/>
      <c r="T13" s="587"/>
      <c r="U13" s="587"/>
      <c r="V13" s="587"/>
      <c r="W13" s="587"/>
      <c r="X13" s="587"/>
      <c r="Y13" s="588"/>
      <c r="Z13" s="639">
        <v>0.3</v>
      </c>
      <c r="AA13" s="639"/>
      <c r="AB13" s="639"/>
      <c r="AC13" s="639"/>
      <c r="AD13" s="640">
        <v>126384</v>
      </c>
      <c r="AE13" s="640"/>
      <c r="AF13" s="640"/>
      <c r="AG13" s="640"/>
      <c r="AH13" s="640"/>
      <c r="AI13" s="640"/>
      <c r="AJ13" s="640"/>
      <c r="AK13" s="640"/>
      <c r="AL13" s="609">
        <v>0.5</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9119031</v>
      </c>
      <c r="BH13" s="587"/>
      <c r="BI13" s="587"/>
      <c r="BJ13" s="587"/>
      <c r="BK13" s="587"/>
      <c r="BL13" s="587"/>
      <c r="BM13" s="587"/>
      <c r="BN13" s="588"/>
      <c r="BO13" s="639">
        <v>42.3</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4202153</v>
      </c>
      <c r="CS13" s="587"/>
      <c r="CT13" s="587"/>
      <c r="CU13" s="587"/>
      <c r="CV13" s="587"/>
      <c r="CW13" s="587"/>
      <c r="CX13" s="587"/>
      <c r="CY13" s="588"/>
      <c r="CZ13" s="639">
        <v>9.6</v>
      </c>
      <c r="DA13" s="639"/>
      <c r="DB13" s="639"/>
      <c r="DC13" s="639"/>
      <c r="DD13" s="592">
        <v>1597158</v>
      </c>
      <c r="DE13" s="587"/>
      <c r="DF13" s="587"/>
      <c r="DG13" s="587"/>
      <c r="DH13" s="587"/>
      <c r="DI13" s="587"/>
      <c r="DJ13" s="587"/>
      <c r="DK13" s="587"/>
      <c r="DL13" s="587"/>
      <c r="DM13" s="587"/>
      <c r="DN13" s="587"/>
      <c r="DO13" s="587"/>
      <c r="DP13" s="588"/>
      <c r="DQ13" s="592">
        <v>3114518</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185445</v>
      </c>
      <c r="BH14" s="587"/>
      <c r="BI14" s="587"/>
      <c r="BJ14" s="587"/>
      <c r="BK14" s="587"/>
      <c r="BL14" s="587"/>
      <c r="BM14" s="587"/>
      <c r="BN14" s="588"/>
      <c r="BO14" s="639">
        <v>0.9</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1973396</v>
      </c>
      <c r="CS14" s="587"/>
      <c r="CT14" s="587"/>
      <c r="CU14" s="587"/>
      <c r="CV14" s="587"/>
      <c r="CW14" s="587"/>
      <c r="CX14" s="587"/>
      <c r="CY14" s="588"/>
      <c r="CZ14" s="639">
        <v>4.5</v>
      </c>
      <c r="DA14" s="639"/>
      <c r="DB14" s="639"/>
      <c r="DC14" s="639"/>
      <c r="DD14" s="592">
        <v>20653</v>
      </c>
      <c r="DE14" s="587"/>
      <c r="DF14" s="587"/>
      <c r="DG14" s="587"/>
      <c r="DH14" s="587"/>
      <c r="DI14" s="587"/>
      <c r="DJ14" s="587"/>
      <c r="DK14" s="587"/>
      <c r="DL14" s="587"/>
      <c r="DM14" s="587"/>
      <c r="DN14" s="587"/>
      <c r="DO14" s="587"/>
      <c r="DP14" s="588"/>
      <c r="DQ14" s="592">
        <v>1953849</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103183</v>
      </c>
      <c r="S15" s="587"/>
      <c r="T15" s="587"/>
      <c r="U15" s="587"/>
      <c r="V15" s="587"/>
      <c r="W15" s="587"/>
      <c r="X15" s="587"/>
      <c r="Y15" s="588"/>
      <c r="Z15" s="639">
        <v>0.2</v>
      </c>
      <c r="AA15" s="639"/>
      <c r="AB15" s="639"/>
      <c r="AC15" s="639"/>
      <c r="AD15" s="640">
        <v>103183</v>
      </c>
      <c r="AE15" s="640"/>
      <c r="AF15" s="640"/>
      <c r="AG15" s="640"/>
      <c r="AH15" s="640"/>
      <c r="AI15" s="640"/>
      <c r="AJ15" s="640"/>
      <c r="AK15" s="640"/>
      <c r="AL15" s="609">
        <v>0.4</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1049471</v>
      </c>
      <c r="BH15" s="587"/>
      <c r="BI15" s="587"/>
      <c r="BJ15" s="587"/>
      <c r="BK15" s="587"/>
      <c r="BL15" s="587"/>
      <c r="BM15" s="587"/>
      <c r="BN15" s="588"/>
      <c r="BO15" s="639">
        <v>4.9000000000000004</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4990771</v>
      </c>
      <c r="CS15" s="587"/>
      <c r="CT15" s="587"/>
      <c r="CU15" s="587"/>
      <c r="CV15" s="587"/>
      <c r="CW15" s="587"/>
      <c r="CX15" s="587"/>
      <c r="CY15" s="588"/>
      <c r="CZ15" s="639">
        <v>11.4</v>
      </c>
      <c r="DA15" s="639"/>
      <c r="DB15" s="639"/>
      <c r="DC15" s="639"/>
      <c r="DD15" s="592">
        <v>1360174</v>
      </c>
      <c r="DE15" s="587"/>
      <c r="DF15" s="587"/>
      <c r="DG15" s="587"/>
      <c r="DH15" s="587"/>
      <c r="DI15" s="587"/>
      <c r="DJ15" s="587"/>
      <c r="DK15" s="587"/>
      <c r="DL15" s="587"/>
      <c r="DM15" s="587"/>
      <c r="DN15" s="587"/>
      <c r="DO15" s="587"/>
      <c r="DP15" s="588"/>
      <c r="DQ15" s="592">
        <v>3934588</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1889050</v>
      </c>
      <c r="S16" s="587"/>
      <c r="T16" s="587"/>
      <c r="U16" s="587"/>
      <c r="V16" s="587"/>
      <c r="W16" s="587"/>
      <c r="X16" s="587"/>
      <c r="Y16" s="588"/>
      <c r="Z16" s="639">
        <v>4.0999999999999996</v>
      </c>
      <c r="AA16" s="639"/>
      <c r="AB16" s="639"/>
      <c r="AC16" s="639"/>
      <c r="AD16" s="640">
        <v>1659697</v>
      </c>
      <c r="AE16" s="640"/>
      <c r="AF16" s="640"/>
      <c r="AG16" s="640"/>
      <c r="AH16" s="640"/>
      <c r="AI16" s="640"/>
      <c r="AJ16" s="640"/>
      <c r="AK16" s="640"/>
      <c r="AL16" s="609">
        <v>6.6</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8000</v>
      </c>
      <c r="CS16" s="587"/>
      <c r="CT16" s="587"/>
      <c r="CU16" s="587"/>
      <c r="CV16" s="587"/>
      <c r="CW16" s="587"/>
      <c r="CX16" s="587"/>
      <c r="CY16" s="588"/>
      <c r="CZ16" s="639">
        <v>0</v>
      </c>
      <c r="DA16" s="639"/>
      <c r="DB16" s="639"/>
      <c r="DC16" s="639"/>
      <c r="DD16" s="592" t="s">
        <v>111</v>
      </c>
      <c r="DE16" s="587"/>
      <c r="DF16" s="587"/>
      <c r="DG16" s="587"/>
      <c r="DH16" s="587"/>
      <c r="DI16" s="587"/>
      <c r="DJ16" s="587"/>
      <c r="DK16" s="587"/>
      <c r="DL16" s="587"/>
      <c r="DM16" s="587"/>
      <c r="DN16" s="587"/>
      <c r="DO16" s="587"/>
      <c r="DP16" s="588"/>
      <c r="DQ16" s="592">
        <v>344</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1659697</v>
      </c>
      <c r="S17" s="587"/>
      <c r="T17" s="587"/>
      <c r="U17" s="587"/>
      <c r="V17" s="587"/>
      <c r="W17" s="587"/>
      <c r="X17" s="587"/>
      <c r="Y17" s="588"/>
      <c r="Z17" s="639">
        <v>3.6</v>
      </c>
      <c r="AA17" s="639"/>
      <c r="AB17" s="639"/>
      <c r="AC17" s="639"/>
      <c r="AD17" s="640">
        <v>1659697</v>
      </c>
      <c r="AE17" s="640"/>
      <c r="AF17" s="640"/>
      <c r="AG17" s="640"/>
      <c r="AH17" s="640"/>
      <c r="AI17" s="640"/>
      <c r="AJ17" s="640"/>
      <c r="AK17" s="640"/>
      <c r="AL17" s="609">
        <v>6.6</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3297462</v>
      </c>
      <c r="CS17" s="587"/>
      <c r="CT17" s="587"/>
      <c r="CU17" s="587"/>
      <c r="CV17" s="587"/>
      <c r="CW17" s="587"/>
      <c r="CX17" s="587"/>
      <c r="CY17" s="588"/>
      <c r="CZ17" s="639">
        <v>7.6</v>
      </c>
      <c r="DA17" s="639"/>
      <c r="DB17" s="639"/>
      <c r="DC17" s="639"/>
      <c r="DD17" s="592" t="s">
        <v>111</v>
      </c>
      <c r="DE17" s="587"/>
      <c r="DF17" s="587"/>
      <c r="DG17" s="587"/>
      <c r="DH17" s="587"/>
      <c r="DI17" s="587"/>
      <c r="DJ17" s="587"/>
      <c r="DK17" s="587"/>
      <c r="DL17" s="587"/>
      <c r="DM17" s="587"/>
      <c r="DN17" s="587"/>
      <c r="DO17" s="587"/>
      <c r="DP17" s="588"/>
      <c r="DQ17" s="592">
        <v>3241498</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229331</v>
      </c>
      <c r="S18" s="587"/>
      <c r="T18" s="587"/>
      <c r="U18" s="587"/>
      <c r="V18" s="587"/>
      <c r="W18" s="587"/>
      <c r="X18" s="587"/>
      <c r="Y18" s="588"/>
      <c r="Z18" s="639">
        <v>0.5</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22</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983059</v>
      </c>
      <c r="BH19" s="587"/>
      <c r="BI19" s="587"/>
      <c r="BJ19" s="587"/>
      <c r="BK19" s="587"/>
      <c r="BL19" s="587"/>
      <c r="BM19" s="587"/>
      <c r="BN19" s="588"/>
      <c r="BO19" s="639">
        <v>4.5999999999999996</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25670698</v>
      </c>
      <c r="S20" s="587"/>
      <c r="T20" s="587"/>
      <c r="U20" s="587"/>
      <c r="V20" s="587"/>
      <c r="W20" s="587"/>
      <c r="X20" s="587"/>
      <c r="Y20" s="588"/>
      <c r="Z20" s="639">
        <v>55.7</v>
      </c>
      <c r="AA20" s="639"/>
      <c r="AB20" s="639"/>
      <c r="AC20" s="639"/>
      <c r="AD20" s="640">
        <v>24458286</v>
      </c>
      <c r="AE20" s="640"/>
      <c r="AF20" s="640"/>
      <c r="AG20" s="640"/>
      <c r="AH20" s="640"/>
      <c r="AI20" s="640"/>
      <c r="AJ20" s="640"/>
      <c r="AK20" s="640"/>
      <c r="AL20" s="609">
        <v>96.8</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983059</v>
      </c>
      <c r="BH20" s="587"/>
      <c r="BI20" s="587"/>
      <c r="BJ20" s="587"/>
      <c r="BK20" s="587"/>
      <c r="BL20" s="587"/>
      <c r="BM20" s="587"/>
      <c r="BN20" s="588"/>
      <c r="BO20" s="639">
        <v>4.5999999999999996</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43601474</v>
      </c>
      <c r="CS20" s="587"/>
      <c r="CT20" s="587"/>
      <c r="CU20" s="587"/>
      <c r="CV20" s="587"/>
      <c r="CW20" s="587"/>
      <c r="CX20" s="587"/>
      <c r="CY20" s="588"/>
      <c r="CZ20" s="639">
        <v>100</v>
      </c>
      <c r="DA20" s="639"/>
      <c r="DB20" s="639"/>
      <c r="DC20" s="639"/>
      <c r="DD20" s="592">
        <v>3826878</v>
      </c>
      <c r="DE20" s="587"/>
      <c r="DF20" s="587"/>
      <c r="DG20" s="587"/>
      <c r="DH20" s="587"/>
      <c r="DI20" s="587"/>
      <c r="DJ20" s="587"/>
      <c r="DK20" s="587"/>
      <c r="DL20" s="587"/>
      <c r="DM20" s="587"/>
      <c r="DN20" s="587"/>
      <c r="DO20" s="587"/>
      <c r="DP20" s="588"/>
      <c r="DQ20" s="592">
        <v>32659898</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23701</v>
      </c>
      <c r="S21" s="587"/>
      <c r="T21" s="587"/>
      <c r="U21" s="587"/>
      <c r="V21" s="587"/>
      <c r="W21" s="587"/>
      <c r="X21" s="587"/>
      <c r="Y21" s="588"/>
      <c r="Z21" s="639">
        <v>0.1</v>
      </c>
      <c r="AA21" s="639"/>
      <c r="AB21" s="639"/>
      <c r="AC21" s="639"/>
      <c r="AD21" s="640">
        <v>23701</v>
      </c>
      <c r="AE21" s="640"/>
      <c r="AF21" s="640"/>
      <c r="AG21" s="640"/>
      <c r="AH21" s="640"/>
      <c r="AI21" s="640"/>
      <c r="AJ21" s="640"/>
      <c r="AK21" s="640"/>
      <c r="AL21" s="609">
        <v>0.1</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289810</v>
      </c>
      <c r="S22" s="587"/>
      <c r="T22" s="587"/>
      <c r="U22" s="587"/>
      <c r="V22" s="587"/>
      <c r="W22" s="587"/>
      <c r="X22" s="587"/>
      <c r="Y22" s="588"/>
      <c r="Z22" s="639">
        <v>0.6</v>
      </c>
      <c r="AA22" s="639"/>
      <c r="AB22" s="639"/>
      <c r="AC22" s="639"/>
      <c r="AD22" s="640" t="s">
        <v>111</v>
      </c>
      <c r="AE22" s="640"/>
      <c r="AF22" s="640"/>
      <c r="AG22" s="640"/>
      <c r="AH22" s="640"/>
      <c r="AI22" s="640"/>
      <c r="AJ22" s="640"/>
      <c r="AK22" s="640"/>
      <c r="AL22" s="609" t="s">
        <v>111</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725218</v>
      </c>
      <c r="S23" s="587"/>
      <c r="T23" s="587"/>
      <c r="U23" s="587"/>
      <c r="V23" s="587"/>
      <c r="W23" s="587"/>
      <c r="X23" s="587"/>
      <c r="Y23" s="588"/>
      <c r="Z23" s="639">
        <v>1.6</v>
      </c>
      <c r="AA23" s="639"/>
      <c r="AB23" s="639"/>
      <c r="AC23" s="639"/>
      <c r="AD23" s="640">
        <v>132293</v>
      </c>
      <c r="AE23" s="640"/>
      <c r="AF23" s="640"/>
      <c r="AG23" s="640"/>
      <c r="AH23" s="640"/>
      <c r="AI23" s="640"/>
      <c r="AJ23" s="640"/>
      <c r="AK23" s="640"/>
      <c r="AL23" s="609">
        <v>0.5</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v>983059</v>
      </c>
      <c r="BH23" s="587"/>
      <c r="BI23" s="587"/>
      <c r="BJ23" s="587"/>
      <c r="BK23" s="587"/>
      <c r="BL23" s="587"/>
      <c r="BM23" s="587"/>
      <c r="BN23" s="588"/>
      <c r="BO23" s="639">
        <v>4.5999999999999996</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238124</v>
      </c>
      <c r="S24" s="587"/>
      <c r="T24" s="587"/>
      <c r="U24" s="587"/>
      <c r="V24" s="587"/>
      <c r="W24" s="587"/>
      <c r="X24" s="587"/>
      <c r="Y24" s="588"/>
      <c r="Z24" s="639">
        <v>0.5</v>
      </c>
      <c r="AA24" s="639"/>
      <c r="AB24" s="639"/>
      <c r="AC24" s="639"/>
      <c r="AD24" s="640" t="s">
        <v>111</v>
      </c>
      <c r="AE24" s="640"/>
      <c r="AF24" s="640"/>
      <c r="AG24" s="640"/>
      <c r="AH24" s="640"/>
      <c r="AI24" s="640"/>
      <c r="AJ24" s="640"/>
      <c r="AK24" s="640"/>
      <c r="AL24" s="609" t="s">
        <v>111</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20794740</v>
      </c>
      <c r="CS24" s="637"/>
      <c r="CT24" s="637"/>
      <c r="CU24" s="637"/>
      <c r="CV24" s="637"/>
      <c r="CW24" s="637"/>
      <c r="CX24" s="637"/>
      <c r="CY24" s="684"/>
      <c r="CZ24" s="688">
        <v>47.7</v>
      </c>
      <c r="DA24" s="689"/>
      <c r="DB24" s="689"/>
      <c r="DC24" s="690"/>
      <c r="DD24" s="683">
        <v>13920253</v>
      </c>
      <c r="DE24" s="637"/>
      <c r="DF24" s="637"/>
      <c r="DG24" s="637"/>
      <c r="DH24" s="637"/>
      <c r="DI24" s="637"/>
      <c r="DJ24" s="637"/>
      <c r="DK24" s="684"/>
      <c r="DL24" s="683">
        <v>13883076</v>
      </c>
      <c r="DM24" s="637"/>
      <c r="DN24" s="637"/>
      <c r="DO24" s="637"/>
      <c r="DP24" s="637"/>
      <c r="DQ24" s="637"/>
      <c r="DR24" s="637"/>
      <c r="DS24" s="637"/>
      <c r="DT24" s="637"/>
      <c r="DU24" s="637"/>
      <c r="DV24" s="684"/>
      <c r="DW24" s="685">
        <v>50.3</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5623066</v>
      </c>
      <c r="S25" s="587"/>
      <c r="T25" s="587"/>
      <c r="U25" s="587"/>
      <c r="V25" s="587"/>
      <c r="W25" s="587"/>
      <c r="X25" s="587"/>
      <c r="Y25" s="588"/>
      <c r="Z25" s="639">
        <v>12.2</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7715091</v>
      </c>
      <c r="CS25" s="605"/>
      <c r="CT25" s="605"/>
      <c r="CU25" s="605"/>
      <c r="CV25" s="605"/>
      <c r="CW25" s="605"/>
      <c r="CX25" s="605"/>
      <c r="CY25" s="606"/>
      <c r="CZ25" s="589">
        <v>17.7</v>
      </c>
      <c r="DA25" s="607"/>
      <c r="DB25" s="607"/>
      <c r="DC25" s="608"/>
      <c r="DD25" s="592">
        <v>7255900</v>
      </c>
      <c r="DE25" s="605"/>
      <c r="DF25" s="605"/>
      <c r="DG25" s="605"/>
      <c r="DH25" s="605"/>
      <c r="DI25" s="605"/>
      <c r="DJ25" s="605"/>
      <c r="DK25" s="606"/>
      <c r="DL25" s="592">
        <v>7253046</v>
      </c>
      <c r="DM25" s="605"/>
      <c r="DN25" s="605"/>
      <c r="DO25" s="605"/>
      <c r="DP25" s="605"/>
      <c r="DQ25" s="605"/>
      <c r="DR25" s="605"/>
      <c r="DS25" s="605"/>
      <c r="DT25" s="605"/>
      <c r="DU25" s="605"/>
      <c r="DV25" s="606"/>
      <c r="DW25" s="609">
        <v>26.3</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v>656815</v>
      </c>
      <c r="S26" s="587"/>
      <c r="T26" s="587"/>
      <c r="U26" s="587"/>
      <c r="V26" s="587"/>
      <c r="W26" s="587"/>
      <c r="X26" s="587"/>
      <c r="Y26" s="588"/>
      <c r="Z26" s="639">
        <v>1.4</v>
      </c>
      <c r="AA26" s="639"/>
      <c r="AB26" s="639"/>
      <c r="AC26" s="639"/>
      <c r="AD26" s="640">
        <v>656815</v>
      </c>
      <c r="AE26" s="640"/>
      <c r="AF26" s="640"/>
      <c r="AG26" s="640"/>
      <c r="AH26" s="640"/>
      <c r="AI26" s="640"/>
      <c r="AJ26" s="640"/>
      <c r="AK26" s="640"/>
      <c r="AL26" s="609">
        <v>2.6</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5346960</v>
      </c>
      <c r="CS26" s="587"/>
      <c r="CT26" s="587"/>
      <c r="CU26" s="587"/>
      <c r="CV26" s="587"/>
      <c r="CW26" s="587"/>
      <c r="CX26" s="587"/>
      <c r="CY26" s="588"/>
      <c r="CZ26" s="589">
        <v>12.3</v>
      </c>
      <c r="DA26" s="607"/>
      <c r="DB26" s="607"/>
      <c r="DC26" s="608"/>
      <c r="DD26" s="592">
        <v>4907788</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2272965</v>
      </c>
      <c r="S27" s="587"/>
      <c r="T27" s="587"/>
      <c r="U27" s="587"/>
      <c r="V27" s="587"/>
      <c r="W27" s="587"/>
      <c r="X27" s="587"/>
      <c r="Y27" s="588"/>
      <c r="Z27" s="639">
        <v>4.9000000000000004</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21571824</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9782187</v>
      </c>
      <c r="CS27" s="605"/>
      <c r="CT27" s="605"/>
      <c r="CU27" s="605"/>
      <c r="CV27" s="605"/>
      <c r="CW27" s="605"/>
      <c r="CX27" s="605"/>
      <c r="CY27" s="606"/>
      <c r="CZ27" s="589">
        <v>22.4</v>
      </c>
      <c r="DA27" s="607"/>
      <c r="DB27" s="607"/>
      <c r="DC27" s="608"/>
      <c r="DD27" s="592">
        <v>3422855</v>
      </c>
      <c r="DE27" s="605"/>
      <c r="DF27" s="605"/>
      <c r="DG27" s="605"/>
      <c r="DH27" s="605"/>
      <c r="DI27" s="605"/>
      <c r="DJ27" s="605"/>
      <c r="DK27" s="606"/>
      <c r="DL27" s="592">
        <v>3388532</v>
      </c>
      <c r="DM27" s="605"/>
      <c r="DN27" s="605"/>
      <c r="DO27" s="605"/>
      <c r="DP27" s="605"/>
      <c r="DQ27" s="605"/>
      <c r="DR27" s="605"/>
      <c r="DS27" s="605"/>
      <c r="DT27" s="605"/>
      <c r="DU27" s="605"/>
      <c r="DV27" s="606"/>
      <c r="DW27" s="609">
        <v>12.3</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638032</v>
      </c>
      <c r="S28" s="587"/>
      <c r="T28" s="587"/>
      <c r="U28" s="587"/>
      <c r="V28" s="587"/>
      <c r="W28" s="587"/>
      <c r="X28" s="587"/>
      <c r="Y28" s="588"/>
      <c r="Z28" s="639">
        <v>1.4</v>
      </c>
      <c r="AA28" s="639"/>
      <c r="AB28" s="639"/>
      <c r="AC28" s="639"/>
      <c r="AD28" s="640" t="s">
        <v>111</v>
      </c>
      <c r="AE28" s="640"/>
      <c r="AF28" s="640"/>
      <c r="AG28" s="640"/>
      <c r="AH28" s="640"/>
      <c r="AI28" s="640"/>
      <c r="AJ28" s="640"/>
      <c r="AK28" s="640"/>
      <c r="AL28" s="609" t="s">
        <v>111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3297462</v>
      </c>
      <c r="CS28" s="587"/>
      <c r="CT28" s="587"/>
      <c r="CU28" s="587"/>
      <c r="CV28" s="587"/>
      <c r="CW28" s="587"/>
      <c r="CX28" s="587"/>
      <c r="CY28" s="588"/>
      <c r="CZ28" s="589">
        <v>7.6</v>
      </c>
      <c r="DA28" s="607"/>
      <c r="DB28" s="607"/>
      <c r="DC28" s="608"/>
      <c r="DD28" s="592">
        <v>3241498</v>
      </c>
      <c r="DE28" s="587"/>
      <c r="DF28" s="587"/>
      <c r="DG28" s="587"/>
      <c r="DH28" s="587"/>
      <c r="DI28" s="587"/>
      <c r="DJ28" s="587"/>
      <c r="DK28" s="588"/>
      <c r="DL28" s="592">
        <v>3241498</v>
      </c>
      <c r="DM28" s="587"/>
      <c r="DN28" s="587"/>
      <c r="DO28" s="587"/>
      <c r="DP28" s="587"/>
      <c r="DQ28" s="587"/>
      <c r="DR28" s="587"/>
      <c r="DS28" s="587"/>
      <c r="DT28" s="587"/>
      <c r="DU28" s="587"/>
      <c r="DV28" s="588"/>
      <c r="DW28" s="609">
        <v>11.7</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60973</v>
      </c>
      <c r="S29" s="587"/>
      <c r="T29" s="587"/>
      <c r="U29" s="587"/>
      <c r="V29" s="587"/>
      <c r="W29" s="587"/>
      <c r="X29" s="587"/>
      <c r="Y29" s="588"/>
      <c r="Z29" s="639">
        <v>0.1</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58</v>
      </c>
      <c r="CG29" s="620"/>
      <c r="CH29" s="620"/>
      <c r="CI29" s="620"/>
      <c r="CJ29" s="620"/>
      <c r="CK29" s="620"/>
      <c r="CL29" s="620"/>
      <c r="CM29" s="620"/>
      <c r="CN29" s="620"/>
      <c r="CO29" s="620"/>
      <c r="CP29" s="620"/>
      <c r="CQ29" s="621"/>
      <c r="CR29" s="586">
        <v>3297462</v>
      </c>
      <c r="CS29" s="605"/>
      <c r="CT29" s="605"/>
      <c r="CU29" s="605"/>
      <c r="CV29" s="605"/>
      <c r="CW29" s="605"/>
      <c r="CX29" s="605"/>
      <c r="CY29" s="606"/>
      <c r="CZ29" s="589">
        <v>7.6</v>
      </c>
      <c r="DA29" s="607"/>
      <c r="DB29" s="607"/>
      <c r="DC29" s="608"/>
      <c r="DD29" s="592">
        <v>3241498</v>
      </c>
      <c r="DE29" s="605"/>
      <c r="DF29" s="605"/>
      <c r="DG29" s="605"/>
      <c r="DH29" s="605"/>
      <c r="DI29" s="605"/>
      <c r="DJ29" s="605"/>
      <c r="DK29" s="606"/>
      <c r="DL29" s="592">
        <v>3241498</v>
      </c>
      <c r="DM29" s="605"/>
      <c r="DN29" s="605"/>
      <c r="DO29" s="605"/>
      <c r="DP29" s="605"/>
      <c r="DQ29" s="605"/>
      <c r="DR29" s="605"/>
      <c r="DS29" s="605"/>
      <c r="DT29" s="605"/>
      <c r="DU29" s="605"/>
      <c r="DV29" s="606"/>
      <c r="DW29" s="609">
        <v>11.7</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3260945</v>
      </c>
      <c r="S30" s="587"/>
      <c r="T30" s="587"/>
      <c r="U30" s="587"/>
      <c r="V30" s="587"/>
      <c r="W30" s="587"/>
      <c r="X30" s="587"/>
      <c r="Y30" s="588"/>
      <c r="Z30" s="639">
        <v>7.1</v>
      </c>
      <c r="AA30" s="639"/>
      <c r="AB30" s="639"/>
      <c r="AC30" s="639"/>
      <c r="AD30" s="640" t="s">
        <v>111</v>
      </c>
      <c r="AE30" s="640"/>
      <c r="AF30" s="640"/>
      <c r="AG30" s="640"/>
      <c r="AH30" s="640"/>
      <c r="AI30" s="640"/>
      <c r="AJ30" s="640"/>
      <c r="AK30" s="640"/>
      <c r="AL30" s="609" t="s">
        <v>111</v>
      </c>
      <c r="AM30" s="641"/>
      <c r="AN30" s="641"/>
      <c r="AO30" s="642"/>
      <c r="AP30" s="664" t="s">
        <v>288</v>
      </c>
      <c r="AQ30" s="665"/>
      <c r="AR30" s="665"/>
      <c r="AS30" s="665"/>
      <c r="AT30" s="670" t="s">
        <v>289</v>
      </c>
      <c r="AU30" s="182"/>
      <c r="AV30" s="182"/>
      <c r="AW30" s="182"/>
      <c r="AX30" s="673" t="s">
        <v>169</v>
      </c>
      <c r="AY30" s="674"/>
      <c r="AZ30" s="674"/>
      <c r="BA30" s="674"/>
      <c r="BB30" s="674"/>
      <c r="BC30" s="674"/>
      <c r="BD30" s="674"/>
      <c r="BE30" s="674"/>
      <c r="BF30" s="675"/>
      <c r="BG30" s="652">
        <v>98.4</v>
      </c>
      <c r="BH30" s="653"/>
      <c r="BI30" s="653"/>
      <c r="BJ30" s="653"/>
      <c r="BK30" s="653"/>
      <c r="BL30" s="653"/>
      <c r="BM30" s="654">
        <v>93.3</v>
      </c>
      <c r="BN30" s="653"/>
      <c r="BO30" s="653"/>
      <c r="BP30" s="653"/>
      <c r="BQ30" s="655"/>
      <c r="BR30" s="652">
        <v>98.4</v>
      </c>
      <c r="BS30" s="653"/>
      <c r="BT30" s="653"/>
      <c r="BU30" s="653"/>
      <c r="BV30" s="653"/>
      <c r="BW30" s="653"/>
      <c r="BX30" s="654">
        <v>92.8</v>
      </c>
      <c r="BY30" s="653"/>
      <c r="BZ30" s="653"/>
      <c r="CA30" s="653"/>
      <c r="CB30" s="655"/>
      <c r="CD30" s="658"/>
      <c r="CE30" s="659"/>
      <c r="CF30" s="623" t="s">
        <v>290</v>
      </c>
      <c r="CG30" s="620"/>
      <c r="CH30" s="620"/>
      <c r="CI30" s="620"/>
      <c r="CJ30" s="620"/>
      <c r="CK30" s="620"/>
      <c r="CL30" s="620"/>
      <c r="CM30" s="620"/>
      <c r="CN30" s="620"/>
      <c r="CO30" s="620"/>
      <c r="CP30" s="620"/>
      <c r="CQ30" s="621"/>
      <c r="CR30" s="586">
        <v>2835940</v>
      </c>
      <c r="CS30" s="587"/>
      <c r="CT30" s="587"/>
      <c r="CU30" s="587"/>
      <c r="CV30" s="587"/>
      <c r="CW30" s="587"/>
      <c r="CX30" s="587"/>
      <c r="CY30" s="588"/>
      <c r="CZ30" s="589">
        <v>6.5</v>
      </c>
      <c r="DA30" s="607"/>
      <c r="DB30" s="607"/>
      <c r="DC30" s="608"/>
      <c r="DD30" s="592">
        <v>2788891</v>
      </c>
      <c r="DE30" s="587"/>
      <c r="DF30" s="587"/>
      <c r="DG30" s="587"/>
      <c r="DH30" s="587"/>
      <c r="DI30" s="587"/>
      <c r="DJ30" s="587"/>
      <c r="DK30" s="588"/>
      <c r="DL30" s="592">
        <v>2788891</v>
      </c>
      <c r="DM30" s="587"/>
      <c r="DN30" s="587"/>
      <c r="DO30" s="587"/>
      <c r="DP30" s="587"/>
      <c r="DQ30" s="587"/>
      <c r="DR30" s="587"/>
      <c r="DS30" s="587"/>
      <c r="DT30" s="587"/>
      <c r="DU30" s="587"/>
      <c r="DV30" s="588"/>
      <c r="DW30" s="609">
        <v>10.1</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2987610</v>
      </c>
      <c r="S31" s="587"/>
      <c r="T31" s="587"/>
      <c r="U31" s="587"/>
      <c r="V31" s="587"/>
      <c r="W31" s="587"/>
      <c r="X31" s="587"/>
      <c r="Y31" s="588"/>
      <c r="Z31" s="639">
        <v>6.5</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98</v>
      </c>
      <c r="BH31" s="605"/>
      <c r="BI31" s="605"/>
      <c r="BJ31" s="605"/>
      <c r="BK31" s="605"/>
      <c r="BL31" s="605"/>
      <c r="BM31" s="641">
        <v>91.1</v>
      </c>
      <c r="BN31" s="651"/>
      <c r="BO31" s="651"/>
      <c r="BP31" s="651"/>
      <c r="BQ31" s="615"/>
      <c r="BR31" s="650">
        <v>97.9</v>
      </c>
      <c r="BS31" s="605"/>
      <c r="BT31" s="605"/>
      <c r="BU31" s="605"/>
      <c r="BV31" s="605"/>
      <c r="BW31" s="605"/>
      <c r="BX31" s="641">
        <v>90.9</v>
      </c>
      <c r="BY31" s="651"/>
      <c r="BZ31" s="651"/>
      <c r="CA31" s="651"/>
      <c r="CB31" s="615"/>
      <c r="CD31" s="658"/>
      <c r="CE31" s="659"/>
      <c r="CF31" s="623" t="s">
        <v>294</v>
      </c>
      <c r="CG31" s="620"/>
      <c r="CH31" s="620"/>
      <c r="CI31" s="620"/>
      <c r="CJ31" s="620"/>
      <c r="CK31" s="620"/>
      <c r="CL31" s="620"/>
      <c r="CM31" s="620"/>
      <c r="CN31" s="620"/>
      <c r="CO31" s="620"/>
      <c r="CP31" s="620"/>
      <c r="CQ31" s="621"/>
      <c r="CR31" s="586">
        <v>461522</v>
      </c>
      <c r="CS31" s="605"/>
      <c r="CT31" s="605"/>
      <c r="CU31" s="605"/>
      <c r="CV31" s="605"/>
      <c r="CW31" s="605"/>
      <c r="CX31" s="605"/>
      <c r="CY31" s="606"/>
      <c r="CZ31" s="589">
        <v>1.1000000000000001</v>
      </c>
      <c r="DA31" s="607"/>
      <c r="DB31" s="607"/>
      <c r="DC31" s="608"/>
      <c r="DD31" s="592">
        <v>452607</v>
      </c>
      <c r="DE31" s="605"/>
      <c r="DF31" s="605"/>
      <c r="DG31" s="605"/>
      <c r="DH31" s="605"/>
      <c r="DI31" s="605"/>
      <c r="DJ31" s="605"/>
      <c r="DK31" s="606"/>
      <c r="DL31" s="592">
        <v>452607</v>
      </c>
      <c r="DM31" s="605"/>
      <c r="DN31" s="605"/>
      <c r="DO31" s="605"/>
      <c r="DP31" s="605"/>
      <c r="DQ31" s="605"/>
      <c r="DR31" s="605"/>
      <c r="DS31" s="605"/>
      <c r="DT31" s="605"/>
      <c r="DU31" s="605"/>
      <c r="DV31" s="606"/>
      <c r="DW31" s="609">
        <v>1.6</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925879</v>
      </c>
      <c r="S32" s="587"/>
      <c r="T32" s="587"/>
      <c r="U32" s="587"/>
      <c r="V32" s="587"/>
      <c r="W32" s="587"/>
      <c r="X32" s="587"/>
      <c r="Y32" s="588"/>
      <c r="Z32" s="639">
        <v>2</v>
      </c>
      <c r="AA32" s="639"/>
      <c r="AB32" s="639"/>
      <c r="AC32" s="639"/>
      <c r="AD32" s="640">
        <v>743</v>
      </c>
      <c r="AE32" s="640"/>
      <c r="AF32" s="640"/>
      <c r="AG32" s="640"/>
      <c r="AH32" s="640"/>
      <c r="AI32" s="640"/>
      <c r="AJ32" s="640"/>
      <c r="AK32" s="640"/>
      <c r="AL32" s="609">
        <v>0</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98.6</v>
      </c>
      <c r="BH32" s="571"/>
      <c r="BI32" s="571"/>
      <c r="BJ32" s="571"/>
      <c r="BK32" s="571"/>
      <c r="BL32" s="571"/>
      <c r="BM32" s="634">
        <v>94.9</v>
      </c>
      <c r="BN32" s="571"/>
      <c r="BO32" s="571"/>
      <c r="BP32" s="571"/>
      <c r="BQ32" s="628"/>
      <c r="BR32" s="649">
        <v>98.7</v>
      </c>
      <c r="BS32" s="571"/>
      <c r="BT32" s="571"/>
      <c r="BU32" s="571"/>
      <c r="BV32" s="571"/>
      <c r="BW32" s="571"/>
      <c r="BX32" s="634">
        <v>94.4</v>
      </c>
      <c r="BY32" s="571"/>
      <c r="BZ32" s="571"/>
      <c r="CA32" s="571"/>
      <c r="CB32" s="628"/>
      <c r="CD32" s="660"/>
      <c r="CE32" s="661"/>
      <c r="CF32" s="623" t="s">
        <v>297</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2712140</v>
      </c>
      <c r="S33" s="587"/>
      <c r="T33" s="587"/>
      <c r="U33" s="587"/>
      <c r="V33" s="587"/>
      <c r="W33" s="587"/>
      <c r="X33" s="587"/>
      <c r="Y33" s="588"/>
      <c r="Z33" s="639">
        <v>5.9</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18971856</v>
      </c>
      <c r="CS33" s="605"/>
      <c r="CT33" s="605"/>
      <c r="CU33" s="605"/>
      <c r="CV33" s="605"/>
      <c r="CW33" s="605"/>
      <c r="CX33" s="605"/>
      <c r="CY33" s="606"/>
      <c r="CZ33" s="589">
        <v>43.5</v>
      </c>
      <c r="DA33" s="607"/>
      <c r="DB33" s="607"/>
      <c r="DC33" s="608"/>
      <c r="DD33" s="592">
        <v>17088331</v>
      </c>
      <c r="DE33" s="605"/>
      <c r="DF33" s="605"/>
      <c r="DG33" s="605"/>
      <c r="DH33" s="605"/>
      <c r="DI33" s="605"/>
      <c r="DJ33" s="605"/>
      <c r="DK33" s="606"/>
      <c r="DL33" s="592">
        <v>11811553</v>
      </c>
      <c r="DM33" s="605"/>
      <c r="DN33" s="605"/>
      <c r="DO33" s="605"/>
      <c r="DP33" s="605"/>
      <c r="DQ33" s="605"/>
      <c r="DR33" s="605"/>
      <c r="DS33" s="605"/>
      <c r="DT33" s="605"/>
      <c r="DU33" s="605"/>
      <c r="DV33" s="606"/>
      <c r="DW33" s="609">
        <v>42.8</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7459332</v>
      </c>
      <c r="CS34" s="587"/>
      <c r="CT34" s="587"/>
      <c r="CU34" s="587"/>
      <c r="CV34" s="587"/>
      <c r="CW34" s="587"/>
      <c r="CX34" s="587"/>
      <c r="CY34" s="588"/>
      <c r="CZ34" s="589">
        <v>17.100000000000001</v>
      </c>
      <c r="DA34" s="607"/>
      <c r="DB34" s="607"/>
      <c r="DC34" s="608"/>
      <c r="DD34" s="592">
        <v>6405492</v>
      </c>
      <c r="DE34" s="587"/>
      <c r="DF34" s="587"/>
      <c r="DG34" s="587"/>
      <c r="DH34" s="587"/>
      <c r="DI34" s="587"/>
      <c r="DJ34" s="587"/>
      <c r="DK34" s="588"/>
      <c r="DL34" s="592">
        <v>5269956</v>
      </c>
      <c r="DM34" s="587"/>
      <c r="DN34" s="587"/>
      <c r="DO34" s="587"/>
      <c r="DP34" s="587"/>
      <c r="DQ34" s="587"/>
      <c r="DR34" s="587"/>
      <c r="DS34" s="587"/>
      <c r="DT34" s="587"/>
      <c r="DU34" s="587"/>
      <c r="DV34" s="588"/>
      <c r="DW34" s="609">
        <v>19.100000000000001</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2326540</v>
      </c>
      <c r="S35" s="587"/>
      <c r="T35" s="587"/>
      <c r="U35" s="587"/>
      <c r="V35" s="587"/>
      <c r="W35" s="587"/>
      <c r="X35" s="587"/>
      <c r="Y35" s="588"/>
      <c r="Z35" s="639">
        <v>5</v>
      </c>
      <c r="AA35" s="639"/>
      <c r="AB35" s="639"/>
      <c r="AC35" s="639"/>
      <c r="AD35" s="640" t="s">
        <v>111</v>
      </c>
      <c r="AE35" s="640"/>
      <c r="AF35" s="640"/>
      <c r="AG35" s="640"/>
      <c r="AH35" s="640"/>
      <c r="AI35" s="640"/>
      <c r="AJ35" s="640"/>
      <c r="AK35" s="640"/>
      <c r="AL35" s="609" t="s">
        <v>111</v>
      </c>
      <c r="AM35" s="641"/>
      <c r="AN35" s="641"/>
      <c r="AO35" s="642"/>
      <c r="AP35" s="186"/>
      <c r="AQ35" s="643" t="s">
        <v>305</v>
      </c>
      <c r="AR35" s="644"/>
      <c r="AS35" s="644"/>
      <c r="AT35" s="644"/>
      <c r="AU35" s="644"/>
      <c r="AV35" s="644"/>
      <c r="AW35" s="644"/>
      <c r="AX35" s="644"/>
      <c r="AY35" s="645"/>
      <c r="AZ35" s="636">
        <v>4942777</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677690</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153318</v>
      </c>
      <c r="CS35" s="605"/>
      <c r="CT35" s="605"/>
      <c r="CU35" s="605"/>
      <c r="CV35" s="605"/>
      <c r="CW35" s="605"/>
      <c r="CX35" s="605"/>
      <c r="CY35" s="606"/>
      <c r="CZ35" s="589">
        <v>0.4</v>
      </c>
      <c r="DA35" s="607"/>
      <c r="DB35" s="607"/>
      <c r="DC35" s="608"/>
      <c r="DD35" s="592">
        <v>138877</v>
      </c>
      <c r="DE35" s="605"/>
      <c r="DF35" s="605"/>
      <c r="DG35" s="605"/>
      <c r="DH35" s="605"/>
      <c r="DI35" s="605"/>
      <c r="DJ35" s="605"/>
      <c r="DK35" s="606"/>
      <c r="DL35" s="592">
        <v>138877</v>
      </c>
      <c r="DM35" s="605"/>
      <c r="DN35" s="605"/>
      <c r="DO35" s="605"/>
      <c r="DP35" s="605"/>
      <c r="DQ35" s="605"/>
      <c r="DR35" s="605"/>
      <c r="DS35" s="605"/>
      <c r="DT35" s="605"/>
      <c r="DU35" s="605"/>
      <c r="DV35" s="606"/>
      <c r="DW35" s="609">
        <v>0.5</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46085976</v>
      </c>
      <c r="S36" s="627"/>
      <c r="T36" s="627"/>
      <c r="U36" s="627"/>
      <c r="V36" s="627"/>
      <c r="W36" s="627"/>
      <c r="X36" s="627"/>
      <c r="Y36" s="630"/>
      <c r="Z36" s="631">
        <v>100</v>
      </c>
      <c r="AA36" s="631"/>
      <c r="AB36" s="631"/>
      <c r="AC36" s="631"/>
      <c r="AD36" s="632">
        <v>25271838</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1048063</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-453284</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4325398</v>
      </c>
      <c r="CS36" s="587"/>
      <c r="CT36" s="587"/>
      <c r="CU36" s="587"/>
      <c r="CV36" s="587"/>
      <c r="CW36" s="587"/>
      <c r="CX36" s="587"/>
      <c r="CY36" s="588"/>
      <c r="CZ36" s="589">
        <v>9.9</v>
      </c>
      <c r="DA36" s="607"/>
      <c r="DB36" s="607"/>
      <c r="DC36" s="608"/>
      <c r="DD36" s="592">
        <v>4154648</v>
      </c>
      <c r="DE36" s="587"/>
      <c r="DF36" s="587"/>
      <c r="DG36" s="587"/>
      <c r="DH36" s="587"/>
      <c r="DI36" s="587"/>
      <c r="DJ36" s="587"/>
      <c r="DK36" s="588"/>
      <c r="DL36" s="592">
        <v>3579924</v>
      </c>
      <c r="DM36" s="587"/>
      <c r="DN36" s="587"/>
      <c r="DO36" s="587"/>
      <c r="DP36" s="587"/>
      <c r="DQ36" s="587"/>
      <c r="DR36" s="587"/>
      <c r="DS36" s="587"/>
      <c r="DT36" s="587"/>
      <c r="DU36" s="587"/>
      <c r="DV36" s="588"/>
      <c r="DW36" s="609">
        <v>13</v>
      </c>
      <c r="DX36" s="610"/>
      <c r="DY36" s="610"/>
      <c r="DZ36" s="610"/>
      <c r="EA36" s="610"/>
      <c r="EB36" s="610"/>
      <c r="EC36" s="611"/>
    </row>
    <row r="37" spans="2:133" ht="11.25" customHeight="1">
      <c r="AQ37" s="612" t="s">
        <v>312</v>
      </c>
      <c r="AR37" s="613"/>
      <c r="AS37" s="613"/>
      <c r="AT37" s="613"/>
      <c r="AU37" s="613"/>
      <c r="AV37" s="613"/>
      <c r="AW37" s="613"/>
      <c r="AX37" s="613"/>
      <c r="AY37" s="614"/>
      <c r="AZ37" s="586">
        <v>1816</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25668</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1845449</v>
      </c>
      <c r="CS37" s="605"/>
      <c r="CT37" s="605"/>
      <c r="CU37" s="605"/>
      <c r="CV37" s="605"/>
      <c r="CW37" s="605"/>
      <c r="CX37" s="605"/>
      <c r="CY37" s="606"/>
      <c r="CZ37" s="589">
        <v>4.2</v>
      </c>
      <c r="DA37" s="607"/>
      <c r="DB37" s="607"/>
      <c r="DC37" s="608"/>
      <c r="DD37" s="592">
        <v>1842210</v>
      </c>
      <c r="DE37" s="605"/>
      <c r="DF37" s="605"/>
      <c r="DG37" s="605"/>
      <c r="DH37" s="605"/>
      <c r="DI37" s="605"/>
      <c r="DJ37" s="605"/>
      <c r="DK37" s="606"/>
      <c r="DL37" s="592">
        <v>1842210</v>
      </c>
      <c r="DM37" s="605"/>
      <c r="DN37" s="605"/>
      <c r="DO37" s="605"/>
      <c r="DP37" s="605"/>
      <c r="DQ37" s="605"/>
      <c r="DR37" s="605"/>
      <c r="DS37" s="605"/>
      <c r="DT37" s="605"/>
      <c r="DU37" s="605"/>
      <c r="DV37" s="606"/>
      <c r="DW37" s="609">
        <v>6.7</v>
      </c>
      <c r="DX37" s="610"/>
      <c r="DY37" s="610"/>
      <c r="DZ37" s="610"/>
      <c r="EA37" s="610"/>
      <c r="EB37" s="610"/>
      <c r="EC37" s="611"/>
    </row>
    <row r="38" spans="2:133" ht="11.25" customHeight="1">
      <c r="AQ38" s="612" t="s">
        <v>315</v>
      </c>
      <c r="AR38" s="613"/>
      <c r="AS38" s="613"/>
      <c r="AT38" s="613"/>
      <c r="AU38" s="613"/>
      <c r="AV38" s="613"/>
      <c r="AW38" s="613"/>
      <c r="AX38" s="613"/>
      <c r="AY38" s="614"/>
      <c r="AZ38" s="586" t="s">
        <v>316</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45182</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3892898</v>
      </c>
      <c r="CS38" s="587"/>
      <c r="CT38" s="587"/>
      <c r="CU38" s="587"/>
      <c r="CV38" s="587"/>
      <c r="CW38" s="587"/>
      <c r="CX38" s="587"/>
      <c r="CY38" s="588"/>
      <c r="CZ38" s="589">
        <v>8.9</v>
      </c>
      <c r="DA38" s="607"/>
      <c r="DB38" s="607"/>
      <c r="DC38" s="608"/>
      <c r="DD38" s="592">
        <v>3636593</v>
      </c>
      <c r="DE38" s="587"/>
      <c r="DF38" s="587"/>
      <c r="DG38" s="587"/>
      <c r="DH38" s="587"/>
      <c r="DI38" s="587"/>
      <c r="DJ38" s="587"/>
      <c r="DK38" s="588"/>
      <c r="DL38" s="592">
        <v>2802332</v>
      </c>
      <c r="DM38" s="587"/>
      <c r="DN38" s="587"/>
      <c r="DO38" s="587"/>
      <c r="DP38" s="587"/>
      <c r="DQ38" s="587"/>
      <c r="DR38" s="587"/>
      <c r="DS38" s="587"/>
      <c r="DT38" s="587"/>
      <c r="DU38" s="587"/>
      <c r="DV38" s="588"/>
      <c r="DW38" s="609">
        <v>10.199999999999999</v>
      </c>
      <c r="DX38" s="610"/>
      <c r="DY38" s="610"/>
      <c r="DZ38" s="610"/>
      <c r="EA38" s="610"/>
      <c r="EB38" s="610"/>
      <c r="EC38" s="611"/>
    </row>
    <row r="39" spans="2:133" ht="11.25" customHeight="1">
      <c r="AQ39" s="612" t="s">
        <v>319</v>
      </c>
      <c r="AR39" s="613"/>
      <c r="AS39" s="613"/>
      <c r="AT39" s="613"/>
      <c r="AU39" s="613"/>
      <c r="AV39" s="613"/>
      <c r="AW39" s="613"/>
      <c r="AX39" s="613"/>
      <c r="AY39" s="614"/>
      <c r="AZ39" s="586" t="s">
        <v>316</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83</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2746248</v>
      </c>
      <c r="CS39" s="605"/>
      <c r="CT39" s="605"/>
      <c r="CU39" s="605"/>
      <c r="CV39" s="605"/>
      <c r="CW39" s="605"/>
      <c r="CX39" s="605"/>
      <c r="CY39" s="606"/>
      <c r="CZ39" s="589">
        <v>6.3</v>
      </c>
      <c r="DA39" s="607"/>
      <c r="DB39" s="607"/>
      <c r="DC39" s="608"/>
      <c r="DD39" s="592">
        <v>2732257</v>
      </c>
      <c r="DE39" s="605"/>
      <c r="DF39" s="605"/>
      <c r="DG39" s="605"/>
      <c r="DH39" s="605"/>
      <c r="DI39" s="605"/>
      <c r="DJ39" s="605"/>
      <c r="DK39" s="606"/>
      <c r="DL39" s="592" t="s">
        <v>316</v>
      </c>
      <c r="DM39" s="605"/>
      <c r="DN39" s="605"/>
      <c r="DO39" s="605"/>
      <c r="DP39" s="605"/>
      <c r="DQ39" s="605"/>
      <c r="DR39" s="605"/>
      <c r="DS39" s="605"/>
      <c r="DT39" s="605"/>
      <c r="DU39" s="605"/>
      <c r="DV39" s="606"/>
      <c r="DW39" s="609" t="s">
        <v>316</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1337892</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75</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394662</v>
      </c>
      <c r="CS40" s="587"/>
      <c r="CT40" s="587"/>
      <c r="CU40" s="587"/>
      <c r="CV40" s="587"/>
      <c r="CW40" s="587"/>
      <c r="CX40" s="587"/>
      <c r="CY40" s="588"/>
      <c r="CZ40" s="589">
        <v>0.9</v>
      </c>
      <c r="DA40" s="607"/>
      <c r="DB40" s="607"/>
      <c r="DC40" s="608"/>
      <c r="DD40" s="592">
        <v>20464</v>
      </c>
      <c r="DE40" s="587"/>
      <c r="DF40" s="587"/>
      <c r="DG40" s="587"/>
      <c r="DH40" s="587"/>
      <c r="DI40" s="587"/>
      <c r="DJ40" s="587"/>
      <c r="DK40" s="588"/>
      <c r="DL40" s="592">
        <v>20464</v>
      </c>
      <c r="DM40" s="587"/>
      <c r="DN40" s="587"/>
      <c r="DO40" s="587"/>
      <c r="DP40" s="587"/>
      <c r="DQ40" s="587"/>
      <c r="DR40" s="587"/>
      <c r="DS40" s="587"/>
      <c r="DT40" s="587"/>
      <c r="DU40" s="587"/>
      <c r="DV40" s="588"/>
      <c r="DW40" s="609">
        <v>0.1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2555006</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266</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3834878</v>
      </c>
      <c r="CS42" s="587"/>
      <c r="CT42" s="587"/>
      <c r="CU42" s="587"/>
      <c r="CV42" s="587"/>
      <c r="CW42" s="587"/>
      <c r="CX42" s="587"/>
      <c r="CY42" s="588"/>
      <c r="CZ42" s="589">
        <v>8.8000000000000007</v>
      </c>
      <c r="DA42" s="590"/>
      <c r="DB42" s="590"/>
      <c r="DC42" s="591"/>
      <c r="DD42" s="592">
        <v>1651314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206598</v>
      </c>
      <c r="CS43" s="605"/>
      <c r="CT43" s="605"/>
      <c r="CU43" s="605"/>
      <c r="CV43" s="605"/>
      <c r="CW43" s="605"/>
      <c r="CX43" s="605"/>
      <c r="CY43" s="606"/>
      <c r="CZ43" s="589">
        <v>0.5</v>
      </c>
      <c r="DA43" s="607"/>
      <c r="DB43" s="607"/>
      <c r="DC43" s="608"/>
      <c r="DD43" s="592">
        <v>206598</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286</v>
      </c>
      <c r="CE44" s="600"/>
      <c r="CF44" s="583" t="s">
        <v>335</v>
      </c>
      <c r="CG44" s="584"/>
      <c r="CH44" s="584"/>
      <c r="CI44" s="584"/>
      <c r="CJ44" s="584"/>
      <c r="CK44" s="584"/>
      <c r="CL44" s="584"/>
      <c r="CM44" s="584"/>
      <c r="CN44" s="584"/>
      <c r="CO44" s="584"/>
      <c r="CP44" s="584"/>
      <c r="CQ44" s="585"/>
      <c r="CR44" s="586">
        <v>3826878</v>
      </c>
      <c r="CS44" s="587"/>
      <c r="CT44" s="587"/>
      <c r="CU44" s="587"/>
      <c r="CV44" s="587"/>
      <c r="CW44" s="587"/>
      <c r="CX44" s="587"/>
      <c r="CY44" s="588"/>
      <c r="CZ44" s="589">
        <v>8.8000000000000007</v>
      </c>
      <c r="DA44" s="590"/>
      <c r="DB44" s="590"/>
      <c r="DC44" s="591"/>
      <c r="DD44" s="592">
        <v>1650970</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1197909</v>
      </c>
      <c r="CS45" s="605"/>
      <c r="CT45" s="605"/>
      <c r="CU45" s="605"/>
      <c r="CV45" s="605"/>
      <c r="CW45" s="605"/>
      <c r="CX45" s="605"/>
      <c r="CY45" s="606"/>
      <c r="CZ45" s="589">
        <v>2.7</v>
      </c>
      <c r="DA45" s="607"/>
      <c r="DB45" s="607"/>
      <c r="DC45" s="608"/>
      <c r="DD45" s="592">
        <v>214130</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2625041</v>
      </c>
      <c r="CS46" s="587"/>
      <c r="CT46" s="587"/>
      <c r="CU46" s="587"/>
      <c r="CV46" s="587"/>
      <c r="CW46" s="587"/>
      <c r="CX46" s="587"/>
      <c r="CY46" s="588"/>
      <c r="CZ46" s="589">
        <v>6</v>
      </c>
      <c r="DA46" s="590"/>
      <c r="DB46" s="590"/>
      <c r="DC46" s="591"/>
      <c r="DD46" s="592">
        <v>1436549</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8000</v>
      </c>
      <c r="CS47" s="605"/>
      <c r="CT47" s="605"/>
      <c r="CU47" s="605"/>
      <c r="CV47" s="605"/>
      <c r="CW47" s="605"/>
      <c r="CX47" s="605"/>
      <c r="CY47" s="606"/>
      <c r="CZ47" s="589">
        <v>0</v>
      </c>
      <c r="DA47" s="607"/>
      <c r="DB47" s="607"/>
      <c r="DC47" s="608"/>
      <c r="DD47" s="592">
        <v>344</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340</v>
      </c>
      <c r="CS48" s="587"/>
      <c r="CT48" s="587"/>
      <c r="CU48" s="587"/>
      <c r="CV48" s="587"/>
      <c r="CW48" s="587"/>
      <c r="CX48" s="587"/>
      <c r="CY48" s="588"/>
      <c r="CZ48" s="589" t="s">
        <v>340</v>
      </c>
      <c r="DA48" s="590"/>
      <c r="DB48" s="590"/>
      <c r="DC48" s="591"/>
      <c r="DD48" s="592" t="s">
        <v>340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43601474</v>
      </c>
      <c r="CS49" s="571"/>
      <c r="CT49" s="571"/>
      <c r="CU49" s="571"/>
      <c r="CV49" s="571"/>
      <c r="CW49" s="571"/>
      <c r="CX49" s="571"/>
      <c r="CY49" s="572"/>
      <c r="CZ49" s="573">
        <v>100</v>
      </c>
      <c r="DA49" s="574"/>
      <c r="DB49" s="574"/>
      <c r="DC49" s="575"/>
      <c r="DD49" s="576">
        <v>32659898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Q72" zoomScale="70" zoomScaleNormal="25" zoomScaleSheetLayoutView="70" workbookViewId="0">
      <selection activeCell="DB102" sqref="DB102:DF10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5" t="s">
        <v>343</v>
      </c>
      <c r="DK2" s="1106"/>
      <c r="DL2" s="1106"/>
      <c r="DM2" s="1106"/>
      <c r="DN2" s="1106"/>
      <c r="DO2" s="1107"/>
      <c r="DP2" s="200"/>
      <c r="DQ2" s="1105" t="s">
        <v>344</v>
      </c>
      <c r="DR2" s="1106"/>
      <c r="DS2" s="1106"/>
      <c r="DT2" s="1106"/>
      <c r="DU2" s="1106"/>
      <c r="DV2" s="1106"/>
      <c r="DW2" s="1106"/>
      <c r="DX2" s="1106"/>
      <c r="DY2" s="1106"/>
      <c r="DZ2" s="110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8"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3" t="s">
        <v>361</v>
      </c>
      <c r="DH5" s="1094"/>
      <c r="DI5" s="1094"/>
      <c r="DJ5" s="1094"/>
      <c r="DK5" s="1095"/>
      <c r="DL5" s="1093" t="s">
        <v>362</v>
      </c>
      <c r="DM5" s="1094"/>
      <c r="DN5" s="1094"/>
      <c r="DO5" s="1094"/>
      <c r="DP5" s="1095"/>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9"/>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6"/>
      <c r="DH6" s="1097"/>
      <c r="DI6" s="1097"/>
      <c r="DJ6" s="1097"/>
      <c r="DK6" s="1098"/>
      <c r="DL6" s="1096"/>
      <c r="DM6" s="1097"/>
      <c r="DN6" s="1097"/>
      <c r="DO6" s="1097"/>
      <c r="DP6" s="1098"/>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9">
        <v>45967</v>
      </c>
      <c r="R7" s="1100"/>
      <c r="S7" s="1100"/>
      <c r="T7" s="1100"/>
      <c r="U7" s="1100"/>
      <c r="V7" s="1100">
        <v>43638</v>
      </c>
      <c r="W7" s="1100"/>
      <c r="X7" s="1100"/>
      <c r="Y7" s="1100"/>
      <c r="Z7" s="1100"/>
      <c r="AA7" s="1100">
        <v>2329</v>
      </c>
      <c r="AB7" s="1100"/>
      <c r="AC7" s="1100"/>
      <c r="AD7" s="1100"/>
      <c r="AE7" s="1101"/>
      <c r="AF7" s="1102">
        <v>2180</v>
      </c>
      <c r="AG7" s="1103"/>
      <c r="AH7" s="1103"/>
      <c r="AI7" s="1103"/>
      <c r="AJ7" s="1104"/>
      <c r="AK7" s="1086">
        <v>3261</v>
      </c>
      <c r="AL7" s="1087"/>
      <c r="AM7" s="1087"/>
      <c r="AN7" s="1087"/>
      <c r="AO7" s="1087"/>
      <c r="AP7" s="1087">
        <v>37170</v>
      </c>
      <c r="AQ7" s="1087"/>
      <c r="AR7" s="1087"/>
      <c r="AS7" s="1087"/>
      <c r="AT7" s="1087"/>
      <c r="AU7" s="1088"/>
      <c r="AV7" s="1088"/>
      <c r="AW7" s="1088"/>
      <c r="AX7" s="1088"/>
      <c r="AY7" s="1089"/>
      <c r="AZ7" s="203"/>
      <c r="BA7" s="203"/>
      <c r="BB7" s="203"/>
      <c r="BC7" s="203"/>
      <c r="BD7" s="203"/>
      <c r="BE7" s="204"/>
      <c r="BF7" s="204"/>
      <c r="BG7" s="204"/>
      <c r="BH7" s="204"/>
      <c r="BI7" s="204"/>
      <c r="BJ7" s="204"/>
      <c r="BK7" s="204"/>
      <c r="BL7" s="204"/>
      <c r="BM7" s="204"/>
      <c r="BN7" s="204"/>
      <c r="BO7" s="204"/>
      <c r="BP7" s="204"/>
      <c r="BQ7" s="210">
        <v>1</v>
      </c>
      <c r="BR7" s="211"/>
      <c r="BS7" s="1090" t="s">
        <v>540</v>
      </c>
      <c r="BT7" s="1091"/>
      <c r="BU7" s="1091"/>
      <c r="BV7" s="1091"/>
      <c r="BW7" s="1091"/>
      <c r="BX7" s="1091"/>
      <c r="BY7" s="1091"/>
      <c r="BZ7" s="1091"/>
      <c r="CA7" s="1091"/>
      <c r="CB7" s="1091"/>
      <c r="CC7" s="1091"/>
      <c r="CD7" s="1091"/>
      <c r="CE7" s="1091"/>
      <c r="CF7" s="1091"/>
      <c r="CG7" s="1092"/>
      <c r="CH7" s="1083"/>
      <c r="CI7" s="1084"/>
      <c r="CJ7" s="1084"/>
      <c r="CK7" s="1084"/>
      <c r="CL7" s="1085"/>
      <c r="CM7" s="1083">
        <v>31</v>
      </c>
      <c r="CN7" s="1084"/>
      <c r="CO7" s="1084"/>
      <c r="CP7" s="1084"/>
      <c r="CQ7" s="1085"/>
      <c r="CR7" s="1083">
        <v>5</v>
      </c>
      <c r="CS7" s="1084"/>
      <c r="CT7" s="1084"/>
      <c r="CU7" s="1084"/>
      <c r="CV7" s="1085"/>
      <c r="CW7" s="1083"/>
      <c r="CX7" s="1084"/>
      <c r="CY7" s="1084"/>
      <c r="CZ7" s="1084"/>
      <c r="DA7" s="1085"/>
      <c r="DB7" s="1083">
        <v>1321</v>
      </c>
      <c r="DC7" s="1084"/>
      <c r="DD7" s="1084"/>
      <c r="DE7" s="1084"/>
      <c r="DF7" s="1085"/>
      <c r="DG7" s="1083"/>
      <c r="DH7" s="1084"/>
      <c r="DI7" s="1084"/>
      <c r="DJ7" s="1084"/>
      <c r="DK7" s="1085"/>
      <c r="DL7" s="1083"/>
      <c r="DM7" s="1084"/>
      <c r="DN7" s="1084"/>
      <c r="DO7" s="1084"/>
      <c r="DP7" s="1085"/>
      <c r="DQ7" s="1083"/>
      <c r="DR7" s="1084"/>
      <c r="DS7" s="1084"/>
      <c r="DT7" s="1084"/>
      <c r="DU7" s="1085"/>
      <c r="DV7" s="1110"/>
      <c r="DW7" s="1111"/>
      <c r="DX7" s="1111"/>
      <c r="DY7" s="1111"/>
      <c r="DZ7" s="1112"/>
      <c r="EA7" s="205"/>
    </row>
    <row r="8" spans="1:131" s="206" customFormat="1" ht="26.25" customHeight="1">
      <c r="A8" s="212">
        <v>2</v>
      </c>
      <c r="B8" s="1031" t="s">
        <v>365</v>
      </c>
      <c r="C8" s="1032"/>
      <c r="D8" s="1032"/>
      <c r="E8" s="1032"/>
      <c r="F8" s="1032"/>
      <c r="G8" s="1032"/>
      <c r="H8" s="1032"/>
      <c r="I8" s="1032"/>
      <c r="J8" s="1032"/>
      <c r="K8" s="1032"/>
      <c r="L8" s="1032"/>
      <c r="M8" s="1032"/>
      <c r="N8" s="1032"/>
      <c r="O8" s="1032"/>
      <c r="P8" s="1033"/>
      <c r="Q8" s="1037">
        <v>829</v>
      </c>
      <c r="R8" s="1038"/>
      <c r="S8" s="1038"/>
      <c r="T8" s="1038"/>
      <c r="U8" s="1038"/>
      <c r="V8" s="1038">
        <v>673</v>
      </c>
      <c r="W8" s="1038"/>
      <c r="X8" s="1038"/>
      <c r="Y8" s="1038"/>
      <c r="Z8" s="1038"/>
      <c r="AA8" s="1038">
        <v>156</v>
      </c>
      <c r="AB8" s="1038"/>
      <c r="AC8" s="1038"/>
      <c r="AD8" s="1038"/>
      <c r="AE8" s="1039"/>
      <c r="AF8" s="1013">
        <v>63</v>
      </c>
      <c r="AG8" s="1014"/>
      <c r="AH8" s="1014"/>
      <c r="AI8" s="1014"/>
      <c r="AJ8" s="1015"/>
      <c r="AK8" s="1081">
        <v>649</v>
      </c>
      <c r="AL8" s="1082"/>
      <c r="AM8" s="1082"/>
      <c r="AN8" s="1082"/>
      <c r="AO8" s="1082"/>
      <c r="AP8" s="1082">
        <v>768</v>
      </c>
      <c r="AQ8" s="1082"/>
      <c r="AR8" s="1082"/>
      <c r="AS8" s="1082"/>
      <c r="AT8" s="1082"/>
      <c r="AU8" s="1079"/>
      <c r="AV8" s="1079"/>
      <c r="AW8" s="1079"/>
      <c r="AX8" s="1079"/>
      <c r="AY8" s="1080"/>
      <c r="AZ8" s="203"/>
      <c r="BA8" s="203"/>
      <c r="BB8" s="203"/>
      <c r="BC8" s="203"/>
      <c r="BD8" s="203"/>
      <c r="BE8" s="204"/>
      <c r="BF8" s="204"/>
      <c r="BG8" s="204"/>
      <c r="BH8" s="204"/>
      <c r="BI8" s="204"/>
      <c r="BJ8" s="204"/>
      <c r="BK8" s="204"/>
      <c r="BL8" s="204"/>
      <c r="BM8" s="204"/>
      <c r="BN8" s="204"/>
      <c r="BO8" s="204"/>
      <c r="BP8" s="204"/>
      <c r="BQ8" s="213">
        <v>2</v>
      </c>
      <c r="BR8" s="214"/>
      <c r="BS8" s="1008" t="s">
        <v>541</v>
      </c>
      <c r="BT8" s="1009"/>
      <c r="BU8" s="1009"/>
      <c r="BV8" s="1009"/>
      <c r="BW8" s="1009"/>
      <c r="BX8" s="1009"/>
      <c r="BY8" s="1009"/>
      <c r="BZ8" s="1009"/>
      <c r="CA8" s="1009"/>
      <c r="CB8" s="1009"/>
      <c r="CC8" s="1009"/>
      <c r="CD8" s="1009"/>
      <c r="CE8" s="1009"/>
      <c r="CF8" s="1009"/>
      <c r="CG8" s="1010"/>
      <c r="CH8" s="983"/>
      <c r="CI8" s="984"/>
      <c r="CJ8" s="984"/>
      <c r="CK8" s="984"/>
      <c r="CL8" s="985"/>
      <c r="CM8" s="983">
        <v>144</v>
      </c>
      <c r="CN8" s="984"/>
      <c r="CO8" s="984"/>
      <c r="CP8" s="984"/>
      <c r="CQ8" s="985"/>
      <c r="CR8" s="983">
        <v>100</v>
      </c>
      <c r="CS8" s="984"/>
      <c r="CT8" s="984"/>
      <c r="CU8" s="984"/>
      <c r="CV8" s="985"/>
      <c r="CW8" s="983">
        <v>14</v>
      </c>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1"/>
      <c r="AL9" s="1082"/>
      <c r="AM9" s="1082"/>
      <c r="AN9" s="1082"/>
      <c r="AO9" s="1082"/>
      <c r="AP9" s="1082"/>
      <c r="AQ9" s="1082"/>
      <c r="AR9" s="1082"/>
      <c r="AS9" s="1082"/>
      <c r="AT9" s="1082"/>
      <c r="AU9" s="1079"/>
      <c r="AV9" s="1079"/>
      <c r="AW9" s="1079"/>
      <c r="AX9" s="1079"/>
      <c r="AY9" s="1080"/>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1"/>
      <c r="AL10" s="1082"/>
      <c r="AM10" s="1082"/>
      <c r="AN10" s="1082"/>
      <c r="AO10" s="1082"/>
      <c r="AP10" s="1082"/>
      <c r="AQ10" s="1082"/>
      <c r="AR10" s="1082"/>
      <c r="AS10" s="1082"/>
      <c r="AT10" s="1082"/>
      <c r="AU10" s="1079"/>
      <c r="AV10" s="1079"/>
      <c r="AW10" s="1079"/>
      <c r="AX10" s="1079"/>
      <c r="AY10" s="1080"/>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1"/>
      <c r="AL11" s="1082"/>
      <c r="AM11" s="1082"/>
      <c r="AN11" s="1082"/>
      <c r="AO11" s="1082"/>
      <c r="AP11" s="1082"/>
      <c r="AQ11" s="1082"/>
      <c r="AR11" s="1082"/>
      <c r="AS11" s="1082"/>
      <c r="AT11" s="1082"/>
      <c r="AU11" s="1079"/>
      <c r="AV11" s="1079"/>
      <c r="AW11" s="1079"/>
      <c r="AX11" s="1079"/>
      <c r="AY11" s="1080"/>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1"/>
      <c r="AL12" s="1082"/>
      <c r="AM12" s="1082"/>
      <c r="AN12" s="1082"/>
      <c r="AO12" s="1082"/>
      <c r="AP12" s="1082"/>
      <c r="AQ12" s="1082"/>
      <c r="AR12" s="1082"/>
      <c r="AS12" s="1082"/>
      <c r="AT12" s="1082"/>
      <c r="AU12" s="1079"/>
      <c r="AV12" s="1079"/>
      <c r="AW12" s="1079"/>
      <c r="AX12" s="1079"/>
      <c r="AY12" s="1080"/>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1"/>
      <c r="AL13" s="1082"/>
      <c r="AM13" s="1082"/>
      <c r="AN13" s="1082"/>
      <c r="AO13" s="1082"/>
      <c r="AP13" s="1082"/>
      <c r="AQ13" s="1082"/>
      <c r="AR13" s="1082"/>
      <c r="AS13" s="1082"/>
      <c r="AT13" s="1082"/>
      <c r="AU13" s="1079"/>
      <c r="AV13" s="1079"/>
      <c r="AW13" s="1079"/>
      <c r="AX13" s="1079"/>
      <c r="AY13" s="1080"/>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1"/>
      <c r="AL14" s="1082"/>
      <c r="AM14" s="1082"/>
      <c r="AN14" s="1082"/>
      <c r="AO14" s="1082"/>
      <c r="AP14" s="1082"/>
      <c r="AQ14" s="1082"/>
      <c r="AR14" s="1082"/>
      <c r="AS14" s="1082"/>
      <c r="AT14" s="1082"/>
      <c r="AU14" s="1079"/>
      <c r="AV14" s="1079"/>
      <c r="AW14" s="1079"/>
      <c r="AX14" s="1079"/>
      <c r="AY14" s="1080"/>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1"/>
      <c r="AL15" s="1082"/>
      <c r="AM15" s="1082"/>
      <c r="AN15" s="1082"/>
      <c r="AO15" s="1082"/>
      <c r="AP15" s="1082"/>
      <c r="AQ15" s="1082"/>
      <c r="AR15" s="1082"/>
      <c r="AS15" s="1082"/>
      <c r="AT15" s="1082"/>
      <c r="AU15" s="1079"/>
      <c r="AV15" s="1079"/>
      <c r="AW15" s="1079"/>
      <c r="AX15" s="1079"/>
      <c r="AY15" s="1080"/>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1"/>
      <c r="AL16" s="1082"/>
      <c r="AM16" s="1082"/>
      <c r="AN16" s="1082"/>
      <c r="AO16" s="1082"/>
      <c r="AP16" s="1082"/>
      <c r="AQ16" s="1082"/>
      <c r="AR16" s="1082"/>
      <c r="AS16" s="1082"/>
      <c r="AT16" s="1082"/>
      <c r="AU16" s="1079"/>
      <c r="AV16" s="1079"/>
      <c r="AW16" s="1079"/>
      <c r="AX16" s="1079"/>
      <c r="AY16" s="1080"/>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1"/>
      <c r="AL17" s="1082"/>
      <c r="AM17" s="1082"/>
      <c r="AN17" s="1082"/>
      <c r="AO17" s="1082"/>
      <c r="AP17" s="1082"/>
      <c r="AQ17" s="1082"/>
      <c r="AR17" s="1082"/>
      <c r="AS17" s="1082"/>
      <c r="AT17" s="1082"/>
      <c r="AU17" s="1079"/>
      <c r="AV17" s="1079"/>
      <c r="AW17" s="1079"/>
      <c r="AX17" s="1079"/>
      <c r="AY17" s="1080"/>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1"/>
      <c r="AL18" s="1082"/>
      <c r="AM18" s="1082"/>
      <c r="AN18" s="1082"/>
      <c r="AO18" s="1082"/>
      <c r="AP18" s="1082"/>
      <c r="AQ18" s="1082"/>
      <c r="AR18" s="1082"/>
      <c r="AS18" s="1082"/>
      <c r="AT18" s="1082"/>
      <c r="AU18" s="1079"/>
      <c r="AV18" s="1079"/>
      <c r="AW18" s="1079"/>
      <c r="AX18" s="1079"/>
      <c r="AY18" s="1080"/>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1"/>
      <c r="AL19" s="1082"/>
      <c r="AM19" s="1082"/>
      <c r="AN19" s="1082"/>
      <c r="AO19" s="1082"/>
      <c r="AP19" s="1082"/>
      <c r="AQ19" s="1082"/>
      <c r="AR19" s="1082"/>
      <c r="AS19" s="1082"/>
      <c r="AT19" s="1082"/>
      <c r="AU19" s="1079"/>
      <c r="AV19" s="1079"/>
      <c r="AW19" s="1079"/>
      <c r="AX19" s="1079"/>
      <c r="AY19" s="1080"/>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1"/>
      <c r="AL20" s="1082"/>
      <c r="AM20" s="1082"/>
      <c r="AN20" s="1082"/>
      <c r="AO20" s="1082"/>
      <c r="AP20" s="1082"/>
      <c r="AQ20" s="1082"/>
      <c r="AR20" s="1082"/>
      <c r="AS20" s="1082"/>
      <c r="AT20" s="1082"/>
      <c r="AU20" s="1079"/>
      <c r="AV20" s="1079"/>
      <c r="AW20" s="1079"/>
      <c r="AX20" s="1079"/>
      <c r="AY20" s="1080"/>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1"/>
      <c r="AL21" s="1082"/>
      <c r="AM21" s="1082"/>
      <c r="AN21" s="1082"/>
      <c r="AO21" s="1082"/>
      <c r="AP21" s="1082"/>
      <c r="AQ21" s="1082"/>
      <c r="AR21" s="1082"/>
      <c r="AS21" s="1082"/>
      <c r="AT21" s="1082"/>
      <c r="AU21" s="1079"/>
      <c r="AV21" s="1079"/>
      <c r="AW21" s="1079"/>
      <c r="AX21" s="1079"/>
      <c r="AY21" s="1080"/>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6"/>
      <c r="R22" s="1077"/>
      <c r="S22" s="1077"/>
      <c r="T22" s="1077"/>
      <c r="U22" s="1077"/>
      <c r="V22" s="1077"/>
      <c r="W22" s="1077"/>
      <c r="X22" s="1077"/>
      <c r="Y22" s="1077"/>
      <c r="Z22" s="1077"/>
      <c r="AA22" s="1077"/>
      <c r="AB22" s="1077"/>
      <c r="AC22" s="1077"/>
      <c r="AD22" s="1077"/>
      <c r="AE22" s="1078"/>
      <c r="AF22" s="1013"/>
      <c r="AG22" s="1014"/>
      <c r="AH22" s="1014"/>
      <c r="AI22" s="1014"/>
      <c r="AJ22" s="1015"/>
      <c r="AK22" s="1072"/>
      <c r="AL22" s="1073"/>
      <c r="AM22" s="1073"/>
      <c r="AN22" s="1073"/>
      <c r="AO22" s="1073"/>
      <c r="AP22" s="1073"/>
      <c r="AQ22" s="1073"/>
      <c r="AR22" s="1073"/>
      <c r="AS22" s="1073"/>
      <c r="AT22" s="1073"/>
      <c r="AU22" s="1074"/>
      <c r="AV22" s="1074"/>
      <c r="AW22" s="1074"/>
      <c r="AX22" s="1074"/>
      <c r="AY22" s="1075"/>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v>46147</v>
      </c>
      <c r="R23" s="1063"/>
      <c r="S23" s="1063"/>
      <c r="T23" s="1063"/>
      <c r="U23" s="1063"/>
      <c r="V23" s="1063">
        <v>43663</v>
      </c>
      <c r="W23" s="1063"/>
      <c r="X23" s="1063"/>
      <c r="Y23" s="1063"/>
      <c r="Z23" s="1063"/>
      <c r="AA23" s="1063">
        <v>2485</v>
      </c>
      <c r="AB23" s="1063"/>
      <c r="AC23" s="1063"/>
      <c r="AD23" s="1063"/>
      <c r="AE23" s="1064"/>
      <c r="AF23" s="1065">
        <v>2243</v>
      </c>
      <c r="AG23" s="1063"/>
      <c r="AH23" s="1063"/>
      <c r="AI23" s="1063"/>
      <c r="AJ23" s="1066"/>
      <c r="AK23" s="1067"/>
      <c r="AL23" s="1068"/>
      <c r="AM23" s="1068"/>
      <c r="AN23" s="1068"/>
      <c r="AO23" s="1068"/>
      <c r="AP23" s="1063">
        <f>SUM(AP7:AT22)</f>
        <v>37938</v>
      </c>
      <c r="AQ23" s="1063"/>
      <c r="AR23" s="1063"/>
      <c r="AS23" s="1063"/>
      <c r="AT23" s="1063"/>
      <c r="AU23" s="1069"/>
      <c r="AV23" s="1070"/>
      <c r="AW23" s="1070"/>
      <c r="AX23" s="1070"/>
      <c r="AY23" s="1071"/>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18624</v>
      </c>
      <c r="R28" s="1048"/>
      <c r="S28" s="1048"/>
      <c r="T28" s="1048"/>
      <c r="U28" s="1048"/>
      <c r="V28" s="1048">
        <v>17946</v>
      </c>
      <c r="W28" s="1048"/>
      <c r="X28" s="1048"/>
      <c r="Y28" s="1048"/>
      <c r="Z28" s="1048"/>
      <c r="AA28" s="1048">
        <v>678</v>
      </c>
      <c r="AB28" s="1048"/>
      <c r="AC28" s="1048"/>
      <c r="AD28" s="1048"/>
      <c r="AE28" s="1049"/>
      <c r="AF28" s="1050">
        <v>678</v>
      </c>
      <c r="AG28" s="1048"/>
      <c r="AH28" s="1048"/>
      <c r="AI28" s="1048"/>
      <c r="AJ28" s="1051"/>
      <c r="AK28" s="1052">
        <v>1200</v>
      </c>
      <c r="AL28" s="1040"/>
      <c r="AM28" s="1040"/>
      <c r="AN28" s="1040"/>
      <c r="AO28" s="1040"/>
      <c r="AP28" s="1040"/>
      <c r="AQ28" s="1040"/>
      <c r="AR28" s="1040"/>
      <c r="AS28" s="1040"/>
      <c r="AT28" s="1040"/>
      <c r="AU28" s="1040"/>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380</v>
      </c>
      <c r="C29" s="1032"/>
      <c r="D29" s="1032"/>
      <c r="E29" s="1032"/>
      <c r="F29" s="1032"/>
      <c r="G29" s="1032"/>
      <c r="H29" s="1032"/>
      <c r="I29" s="1032"/>
      <c r="J29" s="1032"/>
      <c r="K29" s="1032"/>
      <c r="L29" s="1032"/>
      <c r="M29" s="1032"/>
      <c r="N29" s="1032"/>
      <c r="O29" s="1032"/>
      <c r="P29" s="1033"/>
      <c r="Q29" s="1037">
        <v>8209</v>
      </c>
      <c r="R29" s="1038"/>
      <c r="S29" s="1038"/>
      <c r="T29" s="1038"/>
      <c r="U29" s="1038"/>
      <c r="V29" s="1038">
        <v>7945</v>
      </c>
      <c r="W29" s="1038"/>
      <c r="X29" s="1038"/>
      <c r="Y29" s="1038"/>
      <c r="Z29" s="1038"/>
      <c r="AA29" s="1038">
        <v>264</v>
      </c>
      <c r="AB29" s="1038"/>
      <c r="AC29" s="1038"/>
      <c r="AD29" s="1038"/>
      <c r="AE29" s="1039"/>
      <c r="AF29" s="1013">
        <v>264</v>
      </c>
      <c r="AG29" s="1014"/>
      <c r="AH29" s="1014"/>
      <c r="AI29" s="1014"/>
      <c r="AJ29" s="1015"/>
      <c r="AK29" s="974">
        <v>1365</v>
      </c>
      <c r="AL29" s="965"/>
      <c r="AM29" s="965"/>
      <c r="AN29" s="965"/>
      <c r="AO29" s="965"/>
      <c r="AP29" s="965"/>
      <c r="AQ29" s="965"/>
      <c r="AR29" s="965"/>
      <c r="AS29" s="965"/>
      <c r="AT29" s="965"/>
      <c r="AU29" s="965"/>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381</v>
      </c>
      <c r="C30" s="1032"/>
      <c r="D30" s="1032"/>
      <c r="E30" s="1032"/>
      <c r="F30" s="1032"/>
      <c r="G30" s="1032"/>
      <c r="H30" s="1032"/>
      <c r="I30" s="1032"/>
      <c r="J30" s="1032"/>
      <c r="K30" s="1032"/>
      <c r="L30" s="1032"/>
      <c r="M30" s="1032"/>
      <c r="N30" s="1032"/>
      <c r="O30" s="1032"/>
      <c r="P30" s="1033"/>
      <c r="Q30" s="1037">
        <v>1512</v>
      </c>
      <c r="R30" s="1038"/>
      <c r="S30" s="1038"/>
      <c r="T30" s="1038"/>
      <c r="U30" s="1038"/>
      <c r="V30" s="1038">
        <v>1492</v>
      </c>
      <c r="W30" s="1038"/>
      <c r="X30" s="1038"/>
      <c r="Y30" s="1038"/>
      <c r="Z30" s="1038"/>
      <c r="AA30" s="1038">
        <v>20</v>
      </c>
      <c r="AB30" s="1038"/>
      <c r="AC30" s="1038"/>
      <c r="AD30" s="1038"/>
      <c r="AE30" s="1039"/>
      <c r="AF30" s="1013">
        <v>20</v>
      </c>
      <c r="AG30" s="1014"/>
      <c r="AH30" s="1014"/>
      <c r="AI30" s="1014"/>
      <c r="AJ30" s="1015"/>
      <c r="AK30" s="974">
        <v>206</v>
      </c>
      <c r="AL30" s="965"/>
      <c r="AM30" s="965"/>
      <c r="AN30" s="965"/>
      <c r="AO30" s="965"/>
      <c r="AP30" s="965"/>
      <c r="AQ30" s="965"/>
      <c r="AR30" s="965"/>
      <c r="AS30" s="965"/>
      <c r="AT30" s="965"/>
      <c r="AU30" s="965"/>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382</v>
      </c>
      <c r="C31" s="1032"/>
      <c r="D31" s="1032"/>
      <c r="E31" s="1032"/>
      <c r="F31" s="1032"/>
      <c r="G31" s="1032"/>
      <c r="H31" s="1032"/>
      <c r="I31" s="1032"/>
      <c r="J31" s="1032"/>
      <c r="K31" s="1032"/>
      <c r="L31" s="1032"/>
      <c r="M31" s="1032"/>
      <c r="N31" s="1032"/>
      <c r="O31" s="1032"/>
      <c r="P31" s="1033"/>
      <c r="Q31" s="1037">
        <v>2887</v>
      </c>
      <c r="R31" s="1038"/>
      <c r="S31" s="1038"/>
      <c r="T31" s="1038"/>
      <c r="U31" s="1038"/>
      <c r="V31" s="1038">
        <v>2652</v>
      </c>
      <c r="W31" s="1038"/>
      <c r="X31" s="1038"/>
      <c r="Y31" s="1038"/>
      <c r="Z31" s="1038"/>
      <c r="AA31" s="1038">
        <v>235</v>
      </c>
      <c r="AB31" s="1038"/>
      <c r="AC31" s="1038"/>
      <c r="AD31" s="1038"/>
      <c r="AE31" s="1039"/>
      <c r="AF31" s="1013">
        <v>3941</v>
      </c>
      <c r="AG31" s="1014"/>
      <c r="AH31" s="1014"/>
      <c r="AI31" s="1014"/>
      <c r="AJ31" s="1015"/>
      <c r="AK31" s="974">
        <v>12</v>
      </c>
      <c r="AL31" s="965"/>
      <c r="AM31" s="965"/>
      <c r="AN31" s="965"/>
      <c r="AO31" s="965"/>
      <c r="AP31" s="965">
        <v>2548</v>
      </c>
      <c r="AQ31" s="965"/>
      <c r="AR31" s="965"/>
      <c r="AS31" s="965"/>
      <c r="AT31" s="965"/>
      <c r="AU31" s="965">
        <v>8</v>
      </c>
      <c r="AV31" s="965"/>
      <c r="AW31" s="965"/>
      <c r="AX31" s="965"/>
      <c r="AY31" s="965"/>
      <c r="AZ31" s="1036"/>
      <c r="BA31" s="1036"/>
      <c r="BB31" s="1036"/>
      <c r="BC31" s="1036"/>
      <c r="BD31" s="1036"/>
      <c r="BE31" s="1026" t="s">
        <v>383</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384</v>
      </c>
      <c r="C32" s="1032"/>
      <c r="D32" s="1032"/>
      <c r="E32" s="1032"/>
      <c r="F32" s="1032"/>
      <c r="G32" s="1032"/>
      <c r="H32" s="1032"/>
      <c r="I32" s="1032"/>
      <c r="J32" s="1032"/>
      <c r="K32" s="1032"/>
      <c r="L32" s="1032"/>
      <c r="M32" s="1032"/>
      <c r="N32" s="1032"/>
      <c r="O32" s="1032"/>
      <c r="P32" s="1033"/>
      <c r="Q32" s="1037">
        <v>2898</v>
      </c>
      <c r="R32" s="1038"/>
      <c r="S32" s="1038"/>
      <c r="T32" s="1038"/>
      <c r="U32" s="1038"/>
      <c r="V32" s="1038">
        <v>2538</v>
      </c>
      <c r="W32" s="1038"/>
      <c r="X32" s="1038"/>
      <c r="Y32" s="1038"/>
      <c r="Z32" s="1038"/>
      <c r="AA32" s="1038">
        <v>360</v>
      </c>
      <c r="AB32" s="1038"/>
      <c r="AC32" s="1038"/>
      <c r="AD32" s="1038"/>
      <c r="AE32" s="1039"/>
      <c r="AF32" s="1013">
        <v>1337</v>
      </c>
      <c r="AG32" s="1014"/>
      <c r="AH32" s="1014"/>
      <c r="AI32" s="1014"/>
      <c r="AJ32" s="1015"/>
      <c r="AK32" s="974">
        <v>1048</v>
      </c>
      <c r="AL32" s="965"/>
      <c r="AM32" s="965"/>
      <c r="AN32" s="965"/>
      <c r="AO32" s="965"/>
      <c r="AP32" s="965">
        <v>16271</v>
      </c>
      <c r="AQ32" s="965"/>
      <c r="AR32" s="965"/>
      <c r="AS32" s="965"/>
      <c r="AT32" s="965"/>
      <c r="AU32" s="965">
        <v>7973</v>
      </c>
      <c r="AV32" s="965"/>
      <c r="AW32" s="965"/>
      <c r="AX32" s="965"/>
      <c r="AY32" s="965"/>
      <c r="AZ32" s="1036"/>
      <c r="BA32" s="1036"/>
      <c r="BB32" s="1036"/>
      <c r="BC32" s="1036"/>
      <c r="BD32" s="1036"/>
      <c r="BE32" s="1026" t="s">
        <v>383</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385</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386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6240</v>
      </c>
      <c r="AG63" s="953"/>
      <c r="AH63" s="953"/>
      <c r="AI63" s="953"/>
      <c r="AJ63" s="1024"/>
      <c r="AK63" s="1025"/>
      <c r="AL63" s="957"/>
      <c r="AM63" s="957"/>
      <c r="AN63" s="957"/>
      <c r="AO63" s="957"/>
      <c r="AP63" s="953">
        <v>18821</v>
      </c>
      <c r="AQ63" s="953"/>
      <c r="AR63" s="953"/>
      <c r="AS63" s="953"/>
      <c r="AT63" s="953"/>
      <c r="AU63" s="953">
        <v>7981</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388</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389</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531</v>
      </c>
      <c r="C68" s="980"/>
      <c r="D68" s="980"/>
      <c r="E68" s="980"/>
      <c r="F68" s="980"/>
      <c r="G68" s="980"/>
      <c r="H68" s="980"/>
      <c r="I68" s="980"/>
      <c r="J68" s="980"/>
      <c r="K68" s="980"/>
      <c r="L68" s="980"/>
      <c r="M68" s="980"/>
      <c r="N68" s="980"/>
      <c r="O68" s="980"/>
      <c r="P68" s="981"/>
      <c r="Q68" s="982">
        <v>1324</v>
      </c>
      <c r="R68" s="976"/>
      <c r="S68" s="976"/>
      <c r="T68" s="976"/>
      <c r="U68" s="976"/>
      <c r="V68" s="976">
        <v>1281</v>
      </c>
      <c r="W68" s="976"/>
      <c r="X68" s="976"/>
      <c r="Y68" s="976"/>
      <c r="Z68" s="976"/>
      <c r="AA68" s="976">
        <v>44</v>
      </c>
      <c r="AB68" s="976"/>
      <c r="AC68" s="976"/>
      <c r="AD68" s="976"/>
      <c r="AE68" s="976"/>
      <c r="AF68" s="976">
        <v>44</v>
      </c>
      <c r="AG68" s="976"/>
      <c r="AH68" s="976"/>
      <c r="AI68" s="976"/>
      <c r="AJ68" s="976"/>
      <c r="AK68" s="976"/>
      <c r="AL68" s="976"/>
      <c r="AM68" s="976"/>
      <c r="AN68" s="976"/>
      <c r="AO68" s="976"/>
      <c r="AP68" s="976"/>
      <c r="AQ68" s="976"/>
      <c r="AR68" s="976"/>
      <c r="AS68" s="976"/>
      <c r="AT68" s="976"/>
      <c r="AU68" s="976"/>
      <c r="AV68" s="976"/>
      <c r="AW68" s="976"/>
      <c r="AX68" s="976"/>
      <c r="AY68" s="976"/>
      <c r="AZ68" s="977" t="s">
        <v>537</v>
      </c>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531</v>
      </c>
      <c r="C69" s="969"/>
      <c r="D69" s="969"/>
      <c r="E69" s="969"/>
      <c r="F69" s="969"/>
      <c r="G69" s="969"/>
      <c r="H69" s="969"/>
      <c r="I69" s="969"/>
      <c r="J69" s="969"/>
      <c r="K69" s="969"/>
      <c r="L69" s="969"/>
      <c r="M69" s="969"/>
      <c r="N69" s="969"/>
      <c r="O69" s="969"/>
      <c r="P69" s="970"/>
      <c r="Q69" s="971">
        <v>564001</v>
      </c>
      <c r="R69" s="965"/>
      <c r="S69" s="965"/>
      <c r="T69" s="965"/>
      <c r="U69" s="965"/>
      <c r="V69" s="965">
        <v>544673</v>
      </c>
      <c r="W69" s="965"/>
      <c r="X69" s="965"/>
      <c r="Y69" s="965"/>
      <c r="Z69" s="965"/>
      <c r="AA69" s="965">
        <v>19328</v>
      </c>
      <c r="AB69" s="965"/>
      <c r="AC69" s="965"/>
      <c r="AD69" s="965"/>
      <c r="AE69" s="965"/>
      <c r="AF69" s="965">
        <v>19328</v>
      </c>
      <c r="AG69" s="965"/>
      <c r="AH69" s="965"/>
      <c r="AI69" s="965"/>
      <c r="AJ69" s="965"/>
      <c r="AK69" s="965">
        <v>10124</v>
      </c>
      <c r="AL69" s="965"/>
      <c r="AM69" s="965"/>
      <c r="AN69" s="965"/>
      <c r="AO69" s="965"/>
      <c r="AP69" s="965"/>
      <c r="AQ69" s="965"/>
      <c r="AR69" s="965"/>
      <c r="AS69" s="965"/>
      <c r="AT69" s="965"/>
      <c r="AU69" s="965"/>
      <c r="AV69" s="965"/>
      <c r="AW69" s="965"/>
      <c r="AX69" s="965"/>
      <c r="AY69" s="965"/>
      <c r="AZ69" s="966" t="s">
        <v>538</v>
      </c>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532</v>
      </c>
      <c r="C70" s="969"/>
      <c r="D70" s="969"/>
      <c r="E70" s="969"/>
      <c r="F70" s="969"/>
      <c r="G70" s="969"/>
      <c r="H70" s="969"/>
      <c r="I70" s="969"/>
      <c r="J70" s="969"/>
      <c r="K70" s="969"/>
      <c r="L70" s="969"/>
      <c r="M70" s="969"/>
      <c r="N70" s="969"/>
      <c r="O70" s="969"/>
      <c r="P70" s="970"/>
      <c r="Q70" s="971">
        <v>37035</v>
      </c>
      <c r="R70" s="965"/>
      <c r="S70" s="965"/>
      <c r="T70" s="965"/>
      <c r="U70" s="965"/>
      <c r="V70" s="965">
        <v>36721</v>
      </c>
      <c r="W70" s="965"/>
      <c r="X70" s="965"/>
      <c r="Y70" s="965"/>
      <c r="Z70" s="965"/>
      <c r="AA70" s="965">
        <v>314</v>
      </c>
      <c r="AB70" s="965"/>
      <c r="AC70" s="965"/>
      <c r="AD70" s="965"/>
      <c r="AE70" s="965"/>
      <c r="AF70" s="965">
        <v>314</v>
      </c>
      <c r="AG70" s="965"/>
      <c r="AH70" s="965"/>
      <c r="AI70" s="965"/>
      <c r="AJ70" s="965"/>
      <c r="AK70" s="965"/>
      <c r="AL70" s="965"/>
      <c r="AM70" s="965"/>
      <c r="AN70" s="965"/>
      <c r="AO70" s="965"/>
      <c r="AP70" s="965"/>
      <c r="AQ70" s="965"/>
      <c r="AR70" s="965"/>
      <c r="AS70" s="965"/>
      <c r="AT70" s="965"/>
      <c r="AU70" s="965"/>
      <c r="AV70" s="965"/>
      <c r="AW70" s="965"/>
      <c r="AX70" s="965"/>
      <c r="AY70" s="965"/>
      <c r="AZ70" s="966" t="s">
        <v>537</v>
      </c>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532</v>
      </c>
      <c r="C71" s="969"/>
      <c r="D71" s="969"/>
      <c r="E71" s="969"/>
      <c r="F71" s="969"/>
      <c r="G71" s="969"/>
      <c r="H71" s="969"/>
      <c r="I71" s="969"/>
      <c r="J71" s="969"/>
      <c r="K71" s="969"/>
      <c r="L71" s="969"/>
      <c r="M71" s="969"/>
      <c r="N71" s="969"/>
      <c r="O71" s="969"/>
      <c r="P71" s="970"/>
      <c r="Q71" s="971">
        <v>384</v>
      </c>
      <c r="R71" s="965"/>
      <c r="S71" s="965"/>
      <c r="T71" s="965"/>
      <c r="U71" s="965"/>
      <c r="V71" s="965">
        <v>183</v>
      </c>
      <c r="W71" s="965"/>
      <c r="X71" s="965"/>
      <c r="Y71" s="965"/>
      <c r="Z71" s="965"/>
      <c r="AA71" s="965">
        <v>201</v>
      </c>
      <c r="AB71" s="965"/>
      <c r="AC71" s="965"/>
      <c r="AD71" s="965"/>
      <c r="AE71" s="965"/>
      <c r="AF71" s="965">
        <v>201</v>
      </c>
      <c r="AG71" s="965"/>
      <c r="AH71" s="965"/>
      <c r="AI71" s="965"/>
      <c r="AJ71" s="965"/>
      <c r="AK71" s="965"/>
      <c r="AL71" s="965"/>
      <c r="AM71" s="965"/>
      <c r="AN71" s="965"/>
      <c r="AO71" s="965"/>
      <c r="AP71" s="965"/>
      <c r="AQ71" s="965"/>
      <c r="AR71" s="965"/>
      <c r="AS71" s="965"/>
      <c r="AT71" s="965"/>
      <c r="AU71" s="965"/>
      <c r="AV71" s="965"/>
      <c r="AW71" s="965"/>
      <c r="AX71" s="965"/>
      <c r="AY71" s="965"/>
      <c r="AZ71" s="966" t="s">
        <v>539</v>
      </c>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533</v>
      </c>
      <c r="C72" s="969"/>
      <c r="D72" s="969"/>
      <c r="E72" s="969"/>
      <c r="F72" s="969"/>
      <c r="G72" s="969"/>
      <c r="H72" s="969"/>
      <c r="I72" s="969"/>
      <c r="J72" s="969"/>
      <c r="K72" s="969"/>
      <c r="L72" s="969"/>
      <c r="M72" s="969"/>
      <c r="N72" s="969"/>
      <c r="O72" s="969"/>
      <c r="P72" s="970"/>
      <c r="Q72" s="971">
        <v>386</v>
      </c>
      <c r="R72" s="965"/>
      <c r="S72" s="965"/>
      <c r="T72" s="965"/>
      <c r="U72" s="965"/>
      <c r="V72" s="965">
        <v>376</v>
      </c>
      <c r="W72" s="965"/>
      <c r="X72" s="965"/>
      <c r="Y72" s="965"/>
      <c r="Z72" s="965"/>
      <c r="AA72" s="965">
        <v>10</v>
      </c>
      <c r="AB72" s="965"/>
      <c r="AC72" s="965"/>
      <c r="AD72" s="965"/>
      <c r="AE72" s="965"/>
      <c r="AF72" s="965">
        <v>10</v>
      </c>
      <c r="AG72" s="965"/>
      <c r="AH72" s="965"/>
      <c r="AI72" s="965"/>
      <c r="AJ72" s="965"/>
      <c r="AK72" s="965">
        <v>92</v>
      </c>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534</v>
      </c>
      <c r="C73" s="969"/>
      <c r="D73" s="969"/>
      <c r="E73" s="969"/>
      <c r="F73" s="969"/>
      <c r="G73" s="969"/>
      <c r="H73" s="969"/>
      <c r="I73" s="969"/>
      <c r="J73" s="969"/>
      <c r="K73" s="969"/>
      <c r="L73" s="969"/>
      <c r="M73" s="969"/>
      <c r="N73" s="969"/>
      <c r="O73" s="969"/>
      <c r="P73" s="970"/>
      <c r="Q73" s="971">
        <v>61032</v>
      </c>
      <c r="R73" s="965"/>
      <c r="S73" s="965"/>
      <c r="T73" s="965"/>
      <c r="U73" s="965"/>
      <c r="V73" s="965">
        <v>58635</v>
      </c>
      <c r="W73" s="965"/>
      <c r="X73" s="965"/>
      <c r="Y73" s="965"/>
      <c r="Z73" s="965"/>
      <c r="AA73" s="965">
        <v>2398</v>
      </c>
      <c r="AB73" s="965"/>
      <c r="AC73" s="965"/>
      <c r="AD73" s="965"/>
      <c r="AE73" s="965"/>
      <c r="AF73" s="965">
        <v>2398</v>
      </c>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535</v>
      </c>
      <c r="C74" s="969"/>
      <c r="D74" s="969"/>
      <c r="E74" s="969"/>
      <c r="F74" s="969"/>
      <c r="G74" s="969"/>
      <c r="H74" s="969"/>
      <c r="I74" s="969"/>
      <c r="J74" s="969"/>
      <c r="K74" s="969"/>
      <c r="L74" s="969"/>
      <c r="M74" s="969"/>
      <c r="N74" s="969"/>
      <c r="O74" s="969"/>
      <c r="P74" s="970"/>
      <c r="Q74" s="971">
        <v>141</v>
      </c>
      <c r="R74" s="965"/>
      <c r="S74" s="965"/>
      <c r="T74" s="965"/>
      <c r="U74" s="965"/>
      <c r="V74" s="965">
        <v>133</v>
      </c>
      <c r="W74" s="965"/>
      <c r="X74" s="965"/>
      <c r="Y74" s="965"/>
      <c r="Z74" s="965"/>
      <c r="AA74" s="965">
        <v>9</v>
      </c>
      <c r="AB74" s="965"/>
      <c r="AC74" s="965"/>
      <c r="AD74" s="965"/>
      <c r="AE74" s="965"/>
      <c r="AF74" s="965">
        <v>9</v>
      </c>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536</v>
      </c>
      <c r="C75" s="969"/>
      <c r="D75" s="969"/>
      <c r="E75" s="969"/>
      <c r="F75" s="969"/>
      <c r="G75" s="969"/>
      <c r="H75" s="969"/>
      <c r="I75" s="969"/>
      <c r="J75" s="969"/>
      <c r="K75" s="969"/>
      <c r="L75" s="969"/>
      <c r="M75" s="969"/>
      <c r="N75" s="969"/>
      <c r="O75" s="969"/>
      <c r="P75" s="970"/>
      <c r="Q75" s="972">
        <v>9266</v>
      </c>
      <c r="R75" s="973"/>
      <c r="S75" s="973"/>
      <c r="T75" s="973"/>
      <c r="U75" s="974"/>
      <c r="V75" s="975">
        <v>8889</v>
      </c>
      <c r="W75" s="973"/>
      <c r="X75" s="973"/>
      <c r="Y75" s="973"/>
      <c r="Z75" s="974"/>
      <c r="AA75" s="975">
        <v>377</v>
      </c>
      <c r="AB75" s="973"/>
      <c r="AC75" s="973"/>
      <c r="AD75" s="973"/>
      <c r="AE75" s="974"/>
      <c r="AF75" s="975">
        <v>377</v>
      </c>
      <c r="AG75" s="973"/>
      <c r="AH75" s="973"/>
      <c r="AI75" s="973"/>
      <c r="AJ75" s="974"/>
      <c r="AK75" s="975"/>
      <c r="AL75" s="973"/>
      <c r="AM75" s="973"/>
      <c r="AN75" s="973"/>
      <c r="AO75" s="974"/>
      <c r="AP75" s="975">
        <v>2133</v>
      </c>
      <c r="AQ75" s="973"/>
      <c r="AR75" s="973"/>
      <c r="AS75" s="973"/>
      <c r="AT75" s="974"/>
      <c r="AU75" s="975">
        <v>633</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22680</v>
      </c>
      <c r="AG88" s="953"/>
      <c r="AH88" s="953"/>
      <c r="AI88" s="953"/>
      <c r="AJ88" s="953"/>
      <c r="AK88" s="957"/>
      <c r="AL88" s="957"/>
      <c r="AM88" s="957"/>
      <c r="AN88" s="957"/>
      <c r="AO88" s="957"/>
      <c r="AP88" s="953">
        <v>2133</v>
      </c>
      <c r="AQ88" s="953"/>
      <c r="AR88" s="953"/>
      <c r="AS88" s="953"/>
      <c r="AT88" s="953"/>
      <c r="AU88" s="953">
        <v>633</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105</v>
      </c>
      <c r="CS102" s="945"/>
      <c r="CT102" s="945"/>
      <c r="CU102" s="945"/>
      <c r="CV102" s="946"/>
      <c r="CW102" s="944">
        <v>14</v>
      </c>
      <c r="CX102" s="945"/>
      <c r="CY102" s="945"/>
      <c r="CZ102" s="945"/>
      <c r="DA102" s="946"/>
      <c r="DB102" s="944">
        <v>1321</v>
      </c>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399</v>
      </c>
      <c r="AB109" s="886"/>
      <c r="AC109" s="886"/>
      <c r="AD109" s="886"/>
      <c r="AE109" s="887"/>
      <c r="AF109" s="888" t="s">
        <v>285</v>
      </c>
      <c r="AG109" s="886"/>
      <c r="AH109" s="886"/>
      <c r="AI109" s="886"/>
      <c r="AJ109" s="887"/>
      <c r="AK109" s="888" t="s">
        <v>284</v>
      </c>
      <c r="AL109" s="886"/>
      <c r="AM109" s="886"/>
      <c r="AN109" s="886"/>
      <c r="AO109" s="887"/>
      <c r="AP109" s="888" t="s">
        <v>400</v>
      </c>
      <c r="AQ109" s="886"/>
      <c r="AR109" s="886"/>
      <c r="AS109" s="886"/>
      <c r="AT109" s="917"/>
      <c r="AU109" s="885" t="s">
        <v>398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399</v>
      </c>
      <c r="BR109" s="886"/>
      <c r="BS109" s="886"/>
      <c r="BT109" s="886"/>
      <c r="BU109" s="887"/>
      <c r="BV109" s="888" t="s">
        <v>285</v>
      </c>
      <c r="BW109" s="886"/>
      <c r="BX109" s="886"/>
      <c r="BY109" s="886"/>
      <c r="BZ109" s="887"/>
      <c r="CA109" s="888" t="s">
        <v>284</v>
      </c>
      <c r="CB109" s="886"/>
      <c r="CC109" s="886"/>
      <c r="CD109" s="886"/>
      <c r="CE109" s="887"/>
      <c r="CF109" s="926" t="s">
        <v>400</v>
      </c>
      <c r="CG109" s="926"/>
      <c r="CH109" s="926"/>
      <c r="CI109" s="926"/>
      <c r="CJ109" s="926"/>
      <c r="CK109" s="888" t="s">
        <v>401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399</v>
      </c>
      <c r="DH109" s="886"/>
      <c r="DI109" s="886"/>
      <c r="DJ109" s="886"/>
      <c r="DK109" s="887"/>
      <c r="DL109" s="888" t="s">
        <v>285</v>
      </c>
      <c r="DM109" s="886"/>
      <c r="DN109" s="886"/>
      <c r="DO109" s="886"/>
      <c r="DP109" s="887"/>
      <c r="DQ109" s="888" t="s">
        <v>284</v>
      </c>
      <c r="DR109" s="886"/>
      <c r="DS109" s="886"/>
      <c r="DT109" s="886"/>
      <c r="DU109" s="887"/>
      <c r="DV109" s="888" t="s">
        <v>400</v>
      </c>
      <c r="DW109" s="886"/>
      <c r="DX109" s="886"/>
      <c r="DY109" s="886"/>
      <c r="DZ109" s="917"/>
    </row>
    <row r="110" spans="1:131" s="197" customFormat="1" ht="26.25" customHeight="1">
      <c r="A110" s="755" t="s">
        <v>402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3466776</v>
      </c>
      <c r="AB110" s="871"/>
      <c r="AC110" s="871"/>
      <c r="AD110" s="871"/>
      <c r="AE110" s="872"/>
      <c r="AF110" s="873">
        <v>3411724</v>
      </c>
      <c r="AG110" s="871"/>
      <c r="AH110" s="871"/>
      <c r="AI110" s="871"/>
      <c r="AJ110" s="872"/>
      <c r="AK110" s="873">
        <v>3295525</v>
      </c>
      <c r="AL110" s="871"/>
      <c r="AM110" s="871"/>
      <c r="AN110" s="871"/>
      <c r="AO110" s="872"/>
      <c r="AP110" s="874">
        <v>13.6</v>
      </c>
      <c r="AQ110" s="875"/>
      <c r="AR110" s="875"/>
      <c r="AS110" s="875"/>
      <c r="AT110" s="876"/>
      <c r="AU110" s="918" t="s">
        <v>61</v>
      </c>
      <c r="AV110" s="919"/>
      <c r="AW110" s="919"/>
      <c r="AX110" s="919"/>
      <c r="AY110" s="920"/>
      <c r="AZ110" s="814" t="s">
        <v>403</v>
      </c>
      <c r="BA110" s="756"/>
      <c r="BB110" s="756"/>
      <c r="BC110" s="756"/>
      <c r="BD110" s="756"/>
      <c r="BE110" s="756"/>
      <c r="BF110" s="756"/>
      <c r="BG110" s="756"/>
      <c r="BH110" s="756"/>
      <c r="BI110" s="756"/>
      <c r="BJ110" s="756"/>
      <c r="BK110" s="756"/>
      <c r="BL110" s="756"/>
      <c r="BM110" s="756"/>
      <c r="BN110" s="756"/>
      <c r="BO110" s="756"/>
      <c r="BP110" s="757"/>
      <c r="BQ110" s="797">
        <v>35670811</v>
      </c>
      <c r="BR110" s="798"/>
      <c r="BS110" s="798"/>
      <c r="BT110" s="798"/>
      <c r="BU110" s="798"/>
      <c r="BV110" s="798">
        <v>38697503</v>
      </c>
      <c r="BW110" s="798"/>
      <c r="BX110" s="798"/>
      <c r="BY110" s="798"/>
      <c r="BZ110" s="798"/>
      <c r="CA110" s="798">
        <v>37938110</v>
      </c>
      <c r="CB110" s="798"/>
      <c r="CC110" s="798"/>
      <c r="CD110" s="798"/>
      <c r="CE110" s="798"/>
      <c r="CF110" s="859">
        <v>157.1</v>
      </c>
      <c r="CG110" s="860"/>
      <c r="CH110" s="860"/>
      <c r="CI110" s="860"/>
      <c r="CJ110" s="860"/>
      <c r="CK110" s="914" t="s">
        <v>404</v>
      </c>
      <c r="CL110" s="862"/>
      <c r="CM110" s="867" t="s">
        <v>405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v>1580552</v>
      </c>
      <c r="DH110" s="798"/>
      <c r="DI110" s="798"/>
      <c r="DJ110" s="798"/>
      <c r="DK110" s="798"/>
      <c r="DL110" s="798">
        <v>1461991</v>
      </c>
      <c r="DM110" s="798"/>
      <c r="DN110" s="798"/>
      <c r="DO110" s="798"/>
      <c r="DP110" s="798"/>
      <c r="DQ110" s="798">
        <v>1341187</v>
      </c>
      <c r="DR110" s="798"/>
      <c r="DS110" s="798"/>
      <c r="DT110" s="798"/>
      <c r="DU110" s="798"/>
      <c r="DV110" s="799">
        <v>5.6</v>
      </c>
      <c r="DW110" s="799"/>
      <c r="DX110" s="799"/>
      <c r="DY110" s="799"/>
      <c r="DZ110" s="800"/>
    </row>
    <row r="111" spans="1:131" s="197" customFormat="1" ht="26.25" customHeight="1">
      <c r="A111" s="776" t="s">
        <v>406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407</v>
      </c>
      <c r="BA111" s="766"/>
      <c r="BB111" s="766"/>
      <c r="BC111" s="766"/>
      <c r="BD111" s="766"/>
      <c r="BE111" s="766"/>
      <c r="BF111" s="766"/>
      <c r="BG111" s="766"/>
      <c r="BH111" s="766"/>
      <c r="BI111" s="766"/>
      <c r="BJ111" s="766"/>
      <c r="BK111" s="766"/>
      <c r="BL111" s="766"/>
      <c r="BM111" s="766"/>
      <c r="BN111" s="766"/>
      <c r="BO111" s="766"/>
      <c r="BP111" s="767"/>
      <c r="BQ111" s="768">
        <v>4004283</v>
      </c>
      <c r="BR111" s="769"/>
      <c r="BS111" s="769"/>
      <c r="BT111" s="769"/>
      <c r="BU111" s="769"/>
      <c r="BV111" s="769">
        <v>6715660</v>
      </c>
      <c r="BW111" s="769"/>
      <c r="BX111" s="769"/>
      <c r="BY111" s="769"/>
      <c r="BZ111" s="769"/>
      <c r="CA111" s="769">
        <v>6552164</v>
      </c>
      <c r="CB111" s="769"/>
      <c r="CC111" s="769"/>
      <c r="CD111" s="769"/>
      <c r="CE111" s="769"/>
      <c r="CF111" s="846">
        <v>27.1</v>
      </c>
      <c r="CG111" s="847"/>
      <c r="CH111" s="847"/>
      <c r="CI111" s="847"/>
      <c r="CJ111" s="847"/>
      <c r="CK111" s="915"/>
      <c r="CL111" s="864"/>
      <c r="CM111" s="801" t="s">
        <v>408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409</v>
      </c>
      <c r="B112" s="901"/>
      <c r="C112" s="766" t="s">
        <v>410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411</v>
      </c>
      <c r="BA112" s="766"/>
      <c r="BB112" s="766"/>
      <c r="BC112" s="766"/>
      <c r="BD112" s="766"/>
      <c r="BE112" s="766"/>
      <c r="BF112" s="766"/>
      <c r="BG112" s="766"/>
      <c r="BH112" s="766"/>
      <c r="BI112" s="766"/>
      <c r="BJ112" s="766"/>
      <c r="BK112" s="766"/>
      <c r="BL112" s="766"/>
      <c r="BM112" s="766"/>
      <c r="BN112" s="766"/>
      <c r="BO112" s="766"/>
      <c r="BP112" s="767"/>
      <c r="BQ112" s="768">
        <v>7698756</v>
      </c>
      <c r="BR112" s="769"/>
      <c r="BS112" s="769"/>
      <c r="BT112" s="769"/>
      <c r="BU112" s="769"/>
      <c r="BV112" s="769">
        <v>7861466</v>
      </c>
      <c r="BW112" s="769"/>
      <c r="BX112" s="769"/>
      <c r="BY112" s="769"/>
      <c r="BZ112" s="769"/>
      <c r="CA112" s="769">
        <v>7981133</v>
      </c>
      <c r="CB112" s="769"/>
      <c r="CC112" s="769"/>
      <c r="CD112" s="769"/>
      <c r="CE112" s="769"/>
      <c r="CF112" s="846">
        <v>33.1</v>
      </c>
      <c r="CG112" s="847"/>
      <c r="CH112" s="847"/>
      <c r="CI112" s="847"/>
      <c r="CJ112" s="847"/>
      <c r="CK112" s="915"/>
      <c r="CL112" s="864"/>
      <c r="CM112" s="801" t="s">
        <v>412</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743189</v>
      </c>
      <c r="AB113" s="907"/>
      <c r="AC113" s="907"/>
      <c r="AD113" s="907"/>
      <c r="AE113" s="908"/>
      <c r="AF113" s="909">
        <v>710942</v>
      </c>
      <c r="AG113" s="907"/>
      <c r="AH113" s="907"/>
      <c r="AI113" s="907"/>
      <c r="AJ113" s="908"/>
      <c r="AK113" s="909">
        <v>727817</v>
      </c>
      <c r="AL113" s="907"/>
      <c r="AM113" s="907"/>
      <c r="AN113" s="907"/>
      <c r="AO113" s="908"/>
      <c r="AP113" s="910">
        <v>3</v>
      </c>
      <c r="AQ113" s="911"/>
      <c r="AR113" s="911"/>
      <c r="AS113" s="911"/>
      <c r="AT113" s="912"/>
      <c r="AU113" s="921"/>
      <c r="AV113" s="922"/>
      <c r="AW113" s="922"/>
      <c r="AX113" s="922"/>
      <c r="AY113" s="923"/>
      <c r="AZ113" s="765" t="s">
        <v>414</v>
      </c>
      <c r="BA113" s="766"/>
      <c r="BB113" s="766"/>
      <c r="BC113" s="766"/>
      <c r="BD113" s="766"/>
      <c r="BE113" s="766"/>
      <c r="BF113" s="766"/>
      <c r="BG113" s="766"/>
      <c r="BH113" s="766"/>
      <c r="BI113" s="766"/>
      <c r="BJ113" s="766"/>
      <c r="BK113" s="766"/>
      <c r="BL113" s="766"/>
      <c r="BM113" s="766"/>
      <c r="BN113" s="766"/>
      <c r="BO113" s="766"/>
      <c r="BP113" s="767"/>
      <c r="BQ113" s="768" t="s">
        <v>111</v>
      </c>
      <c r="BR113" s="769"/>
      <c r="BS113" s="769"/>
      <c r="BT113" s="769"/>
      <c r="BU113" s="769"/>
      <c r="BV113" s="769" t="s">
        <v>111</v>
      </c>
      <c r="BW113" s="769"/>
      <c r="BX113" s="769"/>
      <c r="BY113" s="769"/>
      <c r="BZ113" s="769"/>
      <c r="CA113" s="769">
        <v>633244</v>
      </c>
      <c r="CB113" s="769"/>
      <c r="CC113" s="769"/>
      <c r="CD113" s="769"/>
      <c r="CE113" s="769"/>
      <c r="CF113" s="846">
        <v>2.6</v>
      </c>
      <c r="CG113" s="847"/>
      <c r="CH113" s="847"/>
      <c r="CI113" s="847"/>
      <c r="CJ113" s="847"/>
      <c r="CK113" s="915"/>
      <c r="CL113" s="864"/>
      <c r="CM113" s="801" t="s">
        <v>415</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111</v>
      </c>
      <c r="AB114" s="782"/>
      <c r="AC114" s="782"/>
      <c r="AD114" s="782"/>
      <c r="AE114" s="783"/>
      <c r="AF114" s="784" t="s">
        <v>111</v>
      </c>
      <c r="AG114" s="782"/>
      <c r="AH114" s="782"/>
      <c r="AI114" s="782"/>
      <c r="AJ114" s="783"/>
      <c r="AK114" s="784">
        <v>64319</v>
      </c>
      <c r="AL114" s="782"/>
      <c r="AM114" s="782"/>
      <c r="AN114" s="782"/>
      <c r="AO114" s="783"/>
      <c r="AP114" s="752">
        <v>0.3</v>
      </c>
      <c r="AQ114" s="753"/>
      <c r="AR114" s="753"/>
      <c r="AS114" s="753"/>
      <c r="AT114" s="754"/>
      <c r="AU114" s="921"/>
      <c r="AV114" s="922"/>
      <c r="AW114" s="922"/>
      <c r="AX114" s="922"/>
      <c r="AY114" s="923"/>
      <c r="AZ114" s="765" t="s">
        <v>417</v>
      </c>
      <c r="BA114" s="766"/>
      <c r="BB114" s="766"/>
      <c r="BC114" s="766"/>
      <c r="BD114" s="766"/>
      <c r="BE114" s="766"/>
      <c r="BF114" s="766"/>
      <c r="BG114" s="766"/>
      <c r="BH114" s="766"/>
      <c r="BI114" s="766"/>
      <c r="BJ114" s="766"/>
      <c r="BK114" s="766"/>
      <c r="BL114" s="766"/>
      <c r="BM114" s="766"/>
      <c r="BN114" s="766"/>
      <c r="BO114" s="766"/>
      <c r="BP114" s="767"/>
      <c r="BQ114" s="768">
        <v>8049603</v>
      </c>
      <c r="BR114" s="769"/>
      <c r="BS114" s="769"/>
      <c r="BT114" s="769"/>
      <c r="BU114" s="769"/>
      <c r="BV114" s="769">
        <v>5763654</v>
      </c>
      <c r="BW114" s="769"/>
      <c r="BX114" s="769"/>
      <c r="BY114" s="769"/>
      <c r="BZ114" s="769"/>
      <c r="CA114" s="769">
        <v>5395238</v>
      </c>
      <c r="CB114" s="769"/>
      <c r="CC114" s="769"/>
      <c r="CD114" s="769"/>
      <c r="CE114" s="769"/>
      <c r="CF114" s="846">
        <v>22.3</v>
      </c>
      <c r="CG114" s="847"/>
      <c r="CH114" s="847"/>
      <c r="CI114" s="847"/>
      <c r="CJ114" s="847"/>
      <c r="CK114" s="915"/>
      <c r="CL114" s="864"/>
      <c r="CM114" s="801" t="s">
        <v>418</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419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163339</v>
      </c>
      <c r="AB115" s="907"/>
      <c r="AC115" s="907"/>
      <c r="AD115" s="907"/>
      <c r="AE115" s="908"/>
      <c r="AF115" s="909">
        <v>185534</v>
      </c>
      <c r="AG115" s="907"/>
      <c r="AH115" s="907"/>
      <c r="AI115" s="907"/>
      <c r="AJ115" s="908"/>
      <c r="AK115" s="909">
        <v>234115</v>
      </c>
      <c r="AL115" s="907"/>
      <c r="AM115" s="907"/>
      <c r="AN115" s="907"/>
      <c r="AO115" s="908"/>
      <c r="AP115" s="910">
        <v>1</v>
      </c>
      <c r="AQ115" s="911"/>
      <c r="AR115" s="911"/>
      <c r="AS115" s="911"/>
      <c r="AT115" s="912"/>
      <c r="AU115" s="921"/>
      <c r="AV115" s="922"/>
      <c r="AW115" s="922"/>
      <c r="AX115" s="922"/>
      <c r="AY115" s="923"/>
      <c r="AZ115" s="765" t="s">
        <v>420</v>
      </c>
      <c r="BA115" s="766"/>
      <c r="BB115" s="766"/>
      <c r="BC115" s="766"/>
      <c r="BD115" s="766"/>
      <c r="BE115" s="766"/>
      <c r="BF115" s="766"/>
      <c r="BG115" s="766"/>
      <c r="BH115" s="766"/>
      <c r="BI115" s="766"/>
      <c r="BJ115" s="766"/>
      <c r="BK115" s="766"/>
      <c r="BL115" s="766"/>
      <c r="BM115" s="766"/>
      <c r="BN115" s="766"/>
      <c r="BO115" s="766"/>
      <c r="BP115" s="767"/>
      <c r="BQ115" s="768">
        <v>13139</v>
      </c>
      <c r="BR115" s="769"/>
      <c r="BS115" s="769"/>
      <c r="BT115" s="769"/>
      <c r="BU115" s="769"/>
      <c r="BV115" s="769">
        <v>13375</v>
      </c>
      <c r="BW115" s="769"/>
      <c r="BX115" s="769"/>
      <c r="BY115" s="769"/>
      <c r="BZ115" s="769"/>
      <c r="CA115" s="769">
        <v>1800</v>
      </c>
      <c r="CB115" s="769"/>
      <c r="CC115" s="769"/>
      <c r="CD115" s="769"/>
      <c r="CE115" s="769"/>
      <c r="CF115" s="846">
        <v>0</v>
      </c>
      <c r="CG115" s="847"/>
      <c r="CH115" s="847"/>
      <c r="CI115" s="847"/>
      <c r="CJ115" s="847"/>
      <c r="CK115" s="915"/>
      <c r="CL115" s="864"/>
      <c r="CM115" s="765" t="s">
        <v>421</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1387531</v>
      </c>
      <c r="DH115" s="782"/>
      <c r="DI115" s="782"/>
      <c r="DJ115" s="782"/>
      <c r="DK115" s="783"/>
      <c r="DL115" s="784">
        <v>1387795</v>
      </c>
      <c r="DM115" s="782"/>
      <c r="DN115" s="782"/>
      <c r="DO115" s="782"/>
      <c r="DP115" s="783"/>
      <c r="DQ115" s="784">
        <v>1388059</v>
      </c>
      <c r="DR115" s="782"/>
      <c r="DS115" s="782"/>
      <c r="DT115" s="782"/>
      <c r="DU115" s="783"/>
      <c r="DV115" s="752">
        <v>5.7</v>
      </c>
      <c r="DW115" s="753"/>
      <c r="DX115" s="753"/>
      <c r="DY115" s="753"/>
      <c r="DZ115" s="754"/>
    </row>
    <row r="116" spans="1:130" s="197" customFormat="1" ht="26.25" customHeight="1">
      <c r="A116" s="904"/>
      <c r="B116" s="905"/>
      <c r="C116" s="844" t="s">
        <v>422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423</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424</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425</v>
      </c>
      <c r="Z117" s="887"/>
      <c r="AA117" s="892">
        <v>4373304</v>
      </c>
      <c r="AB117" s="893"/>
      <c r="AC117" s="893"/>
      <c r="AD117" s="893"/>
      <c r="AE117" s="894"/>
      <c r="AF117" s="896">
        <v>4308200</v>
      </c>
      <c r="AG117" s="893"/>
      <c r="AH117" s="893"/>
      <c r="AI117" s="893"/>
      <c r="AJ117" s="894"/>
      <c r="AK117" s="896">
        <v>4321776</v>
      </c>
      <c r="AL117" s="893"/>
      <c r="AM117" s="893"/>
      <c r="AN117" s="893"/>
      <c r="AO117" s="894"/>
      <c r="AP117" s="897"/>
      <c r="AQ117" s="898"/>
      <c r="AR117" s="898"/>
      <c r="AS117" s="898"/>
      <c r="AT117" s="899"/>
      <c r="AU117" s="921"/>
      <c r="AV117" s="922"/>
      <c r="AW117" s="922"/>
      <c r="AX117" s="922"/>
      <c r="AY117" s="923"/>
      <c r="AZ117" s="843" t="s">
        <v>426</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427</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399</v>
      </c>
      <c r="AB118" s="886"/>
      <c r="AC118" s="886"/>
      <c r="AD118" s="886"/>
      <c r="AE118" s="887"/>
      <c r="AF118" s="888" t="s">
        <v>285</v>
      </c>
      <c r="AG118" s="886"/>
      <c r="AH118" s="886"/>
      <c r="AI118" s="886"/>
      <c r="AJ118" s="887"/>
      <c r="AK118" s="888" t="s">
        <v>284</v>
      </c>
      <c r="AL118" s="886"/>
      <c r="AM118" s="886"/>
      <c r="AN118" s="886"/>
      <c r="AO118" s="887"/>
      <c r="AP118" s="889" t="s">
        <v>400</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428</v>
      </c>
      <c r="BP118" s="836"/>
      <c r="BQ118" s="855">
        <v>55436592</v>
      </c>
      <c r="BR118" s="856"/>
      <c r="BS118" s="856"/>
      <c r="BT118" s="856"/>
      <c r="BU118" s="856"/>
      <c r="BV118" s="856">
        <v>59051658</v>
      </c>
      <c r="BW118" s="856"/>
      <c r="BX118" s="856"/>
      <c r="BY118" s="856"/>
      <c r="BZ118" s="856"/>
      <c r="CA118" s="856">
        <v>58501689</v>
      </c>
      <c r="CB118" s="856"/>
      <c r="CC118" s="856"/>
      <c r="CD118" s="856"/>
      <c r="CE118" s="856"/>
      <c r="CF118" s="741"/>
      <c r="CG118" s="742"/>
      <c r="CH118" s="742"/>
      <c r="CI118" s="742"/>
      <c r="CJ118" s="839"/>
      <c r="CK118" s="915"/>
      <c r="CL118" s="864"/>
      <c r="CM118" s="801" t="s">
        <v>429</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404</v>
      </c>
      <c r="B119" s="862"/>
      <c r="C119" s="867" t="s">
        <v>405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v>145948</v>
      </c>
      <c r="AB119" s="871"/>
      <c r="AC119" s="871"/>
      <c r="AD119" s="871"/>
      <c r="AE119" s="872"/>
      <c r="AF119" s="873">
        <v>146053</v>
      </c>
      <c r="AG119" s="871"/>
      <c r="AH119" s="871"/>
      <c r="AI119" s="871"/>
      <c r="AJ119" s="872"/>
      <c r="AK119" s="873">
        <v>146160</v>
      </c>
      <c r="AL119" s="871"/>
      <c r="AM119" s="871"/>
      <c r="AN119" s="871"/>
      <c r="AO119" s="872"/>
      <c r="AP119" s="874">
        <v>0.6</v>
      </c>
      <c r="AQ119" s="875"/>
      <c r="AR119" s="875"/>
      <c r="AS119" s="875"/>
      <c r="AT119" s="876"/>
      <c r="AU119" s="877" t="s">
        <v>430</v>
      </c>
      <c r="AV119" s="878"/>
      <c r="AW119" s="878"/>
      <c r="AX119" s="878"/>
      <c r="AY119" s="879"/>
      <c r="AZ119" s="814" t="s">
        <v>431</v>
      </c>
      <c r="BA119" s="756"/>
      <c r="BB119" s="756"/>
      <c r="BC119" s="756"/>
      <c r="BD119" s="756"/>
      <c r="BE119" s="756"/>
      <c r="BF119" s="756"/>
      <c r="BG119" s="756"/>
      <c r="BH119" s="756"/>
      <c r="BI119" s="756"/>
      <c r="BJ119" s="756"/>
      <c r="BK119" s="756"/>
      <c r="BL119" s="756"/>
      <c r="BM119" s="756"/>
      <c r="BN119" s="756"/>
      <c r="BO119" s="756"/>
      <c r="BP119" s="757"/>
      <c r="BQ119" s="797">
        <v>11813931</v>
      </c>
      <c r="BR119" s="798"/>
      <c r="BS119" s="798"/>
      <c r="BT119" s="798"/>
      <c r="BU119" s="798"/>
      <c r="BV119" s="798">
        <v>11109625</v>
      </c>
      <c r="BW119" s="798"/>
      <c r="BX119" s="798"/>
      <c r="BY119" s="798"/>
      <c r="BZ119" s="798"/>
      <c r="CA119" s="798">
        <v>10733291</v>
      </c>
      <c r="CB119" s="798"/>
      <c r="CC119" s="798"/>
      <c r="CD119" s="798"/>
      <c r="CE119" s="798"/>
      <c r="CF119" s="859">
        <v>44.5</v>
      </c>
      <c r="CG119" s="860"/>
      <c r="CH119" s="860"/>
      <c r="CI119" s="860"/>
      <c r="CJ119" s="860"/>
      <c r="CK119" s="916"/>
      <c r="CL119" s="866"/>
      <c r="CM119" s="823" t="s">
        <v>432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1036200</v>
      </c>
      <c r="DH119" s="715"/>
      <c r="DI119" s="715"/>
      <c r="DJ119" s="715"/>
      <c r="DK119" s="716"/>
      <c r="DL119" s="717">
        <v>3865874</v>
      </c>
      <c r="DM119" s="715"/>
      <c r="DN119" s="715"/>
      <c r="DO119" s="715"/>
      <c r="DP119" s="716"/>
      <c r="DQ119" s="717">
        <v>3822918</v>
      </c>
      <c r="DR119" s="715"/>
      <c r="DS119" s="715"/>
      <c r="DT119" s="715"/>
      <c r="DU119" s="716"/>
      <c r="DV119" s="805">
        <v>15.8</v>
      </c>
      <c r="DW119" s="806"/>
      <c r="DX119" s="806"/>
      <c r="DY119" s="806"/>
      <c r="DZ119" s="807"/>
    </row>
    <row r="120" spans="1:130" s="197" customFormat="1" ht="26.25" customHeight="1">
      <c r="A120" s="863"/>
      <c r="B120" s="864"/>
      <c r="C120" s="801" t="s">
        <v>408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433</v>
      </c>
      <c r="BA120" s="766"/>
      <c r="BB120" s="766"/>
      <c r="BC120" s="766"/>
      <c r="BD120" s="766"/>
      <c r="BE120" s="766"/>
      <c r="BF120" s="766"/>
      <c r="BG120" s="766"/>
      <c r="BH120" s="766"/>
      <c r="BI120" s="766"/>
      <c r="BJ120" s="766"/>
      <c r="BK120" s="766"/>
      <c r="BL120" s="766"/>
      <c r="BM120" s="766"/>
      <c r="BN120" s="766"/>
      <c r="BO120" s="766"/>
      <c r="BP120" s="767"/>
      <c r="BQ120" s="768">
        <v>7495233</v>
      </c>
      <c r="BR120" s="769"/>
      <c r="BS120" s="769"/>
      <c r="BT120" s="769"/>
      <c r="BU120" s="769"/>
      <c r="BV120" s="769">
        <v>9278569</v>
      </c>
      <c r="BW120" s="769"/>
      <c r="BX120" s="769"/>
      <c r="BY120" s="769"/>
      <c r="BZ120" s="769"/>
      <c r="CA120" s="769">
        <v>8611172</v>
      </c>
      <c r="CB120" s="769"/>
      <c r="CC120" s="769"/>
      <c r="CD120" s="769"/>
      <c r="CE120" s="769"/>
      <c r="CF120" s="846">
        <v>35.700000000000003</v>
      </c>
      <c r="CG120" s="847"/>
      <c r="CH120" s="847"/>
      <c r="CI120" s="847"/>
      <c r="CJ120" s="847"/>
      <c r="CK120" s="848" t="s">
        <v>434</v>
      </c>
      <c r="CL120" s="808"/>
      <c r="CM120" s="808"/>
      <c r="CN120" s="808"/>
      <c r="CO120" s="809"/>
      <c r="CP120" s="852" t="s">
        <v>384</v>
      </c>
      <c r="CQ120" s="853"/>
      <c r="CR120" s="853"/>
      <c r="CS120" s="853"/>
      <c r="CT120" s="853"/>
      <c r="CU120" s="853"/>
      <c r="CV120" s="853"/>
      <c r="CW120" s="853"/>
      <c r="CX120" s="853"/>
      <c r="CY120" s="853"/>
      <c r="CZ120" s="853"/>
      <c r="DA120" s="853"/>
      <c r="DB120" s="853"/>
      <c r="DC120" s="853"/>
      <c r="DD120" s="853"/>
      <c r="DE120" s="853"/>
      <c r="DF120" s="854"/>
      <c r="DG120" s="797">
        <v>7689959</v>
      </c>
      <c r="DH120" s="798"/>
      <c r="DI120" s="798"/>
      <c r="DJ120" s="798"/>
      <c r="DK120" s="798"/>
      <c r="DL120" s="798">
        <v>7850471</v>
      </c>
      <c r="DM120" s="798"/>
      <c r="DN120" s="798"/>
      <c r="DO120" s="798"/>
      <c r="DP120" s="798"/>
      <c r="DQ120" s="798">
        <v>7973489</v>
      </c>
      <c r="DR120" s="798"/>
      <c r="DS120" s="798"/>
      <c r="DT120" s="798"/>
      <c r="DU120" s="798"/>
      <c r="DV120" s="799">
        <v>33</v>
      </c>
      <c r="DW120" s="799"/>
      <c r="DX120" s="799"/>
      <c r="DY120" s="799"/>
      <c r="DZ120" s="800"/>
    </row>
    <row r="121" spans="1:130" s="197" customFormat="1" ht="26.25" customHeight="1">
      <c r="A121" s="863"/>
      <c r="B121" s="864"/>
      <c r="C121" s="840" t="s">
        <v>435</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436</v>
      </c>
      <c r="BA121" s="844"/>
      <c r="BB121" s="844"/>
      <c r="BC121" s="844"/>
      <c r="BD121" s="844"/>
      <c r="BE121" s="844"/>
      <c r="BF121" s="844"/>
      <c r="BG121" s="844"/>
      <c r="BH121" s="844"/>
      <c r="BI121" s="844"/>
      <c r="BJ121" s="844"/>
      <c r="BK121" s="844"/>
      <c r="BL121" s="844"/>
      <c r="BM121" s="844"/>
      <c r="BN121" s="844"/>
      <c r="BO121" s="844"/>
      <c r="BP121" s="845"/>
      <c r="BQ121" s="855">
        <v>36242559</v>
      </c>
      <c r="BR121" s="856"/>
      <c r="BS121" s="856"/>
      <c r="BT121" s="856"/>
      <c r="BU121" s="856"/>
      <c r="BV121" s="856">
        <v>37234993</v>
      </c>
      <c r="BW121" s="856"/>
      <c r="BX121" s="856"/>
      <c r="BY121" s="856"/>
      <c r="BZ121" s="856"/>
      <c r="CA121" s="856">
        <v>37191272</v>
      </c>
      <c r="CB121" s="856"/>
      <c r="CC121" s="856"/>
      <c r="CD121" s="856"/>
      <c r="CE121" s="856"/>
      <c r="CF121" s="857">
        <v>154</v>
      </c>
      <c r="CG121" s="858"/>
      <c r="CH121" s="858"/>
      <c r="CI121" s="858"/>
      <c r="CJ121" s="858"/>
      <c r="CK121" s="849"/>
      <c r="CL121" s="810"/>
      <c r="CM121" s="810"/>
      <c r="CN121" s="810"/>
      <c r="CO121" s="811"/>
      <c r="CP121" s="826" t="s">
        <v>382</v>
      </c>
      <c r="CQ121" s="827"/>
      <c r="CR121" s="827"/>
      <c r="CS121" s="827"/>
      <c r="CT121" s="827"/>
      <c r="CU121" s="827"/>
      <c r="CV121" s="827"/>
      <c r="CW121" s="827"/>
      <c r="CX121" s="827"/>
      <c r="CY121" s="827"/>
      <c r="CZ121" s="827"/>
      <c r="DA121" s="827"/>
      <c r="DB121" s="827"/>
      <c r="DC121" s="827"/>
      <c r="DD121" s="827"/>
      <c r="DE121" s="827"/>
      <c r="DF121" s="828"/>
      <c r="DG121" s="768">
        <v>8797</v>
      </c>
      <c r="DH121" s="769"/>
      <c r="DI121" s="769"/>
      <c r="DJ121" s="769"/>
      <c r="DK121" s="769"/>
      <c r="DL121" s="769">
        <v>10995</v>
      </c>
      <c r="DM121" s="769"/>
      <c r="DN121" s="769"/>
      <c r="DO121" s="769"/>
      <c r="DP121" s="769"/>
      <c r="DQ121" s="769">
        <v>7644</v>
      </c>
      <c r="DR121" s="769"/>
      <c r="DS121" s="769"/>
      <c r="DT121" s="769"/>
      <c r="DU121" s="769"/>
      <c r="DV121" s="821">
        <v>0</v>
      </c>
      <c r="DW121" s="821"/>
      <c r="DX121" s="821"/>
      <c r="DY121" s="821"/>
      <c r="DZ121" s="822"/>
    </row>
    <row r="122" spans="1:130" s="197" customFormat="1" ht="26.25" customHeight="1">
      <c r="A122" s="863"/>
      <c r="B122" s="864"/>
      <c r="C122" s="801" t="s">
        <v>418</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437</v>
      </c>
      <c r="BP122" s="836"/>
      <c r="BQ122" s="837">
        <v>55551723</v>
      </c>
      <c r="BR122" s="838"/>
      <c r="BS122" s="838"/>
      <c r="BT122" s="838"/>
      <c r="BU122" s="838"/>
      <c r="BV122" s="838">
        <v>57623187</v>
      </c>
      <c r="BW122" s="838"/>
      <c r="BX122" s="838"/>
      <c r="BY122" s="838"/>
      <c r="BZ122" s="838"/>
      <c r="CA122" s="838">
        <v>56535735</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424</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438</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111</v>
      </c>
      <c r="BR123" s="830"/>
      <c r="BS123" s="830"/>
      <c r="BT123" s="830"/>
      <c r="BU123" s="830"/>
      <c r="BV123" s="830">
        <v>6</v>
      </c>
      <c r="BW123" s="830"/>
      <c r="BX123" s="830"/>
      <c r="BY123" s="830"/>
      <c r="BZ123" s="830"/>
      <c r="CA123" s="830">
        <v>8.1</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427</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439</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429</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440</v>
      </c>
      <c r="CL125" s="808"/>
      <c r="CM125" s="808"/>
      <c r="CN125" s="808"/>
      <c r="CO125" s="809"/>
      <c r="CP125" s="814" t="s">
        <v>441</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432</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17391</v>
      </c>
      <c r="AB126" s="782"/>
      <c r="AC126" s="782"/>
      <c r="AD126" s="782"/>
      <c r="AE126" s="783"/>
      <c r="AF126" s="784">
        <v>39481</v>
      </c>
      <c r="AG126" s="782"/>
      <c r="AH126" s="782"/>
      <c r="AI126" s="782"/>
      <c r="AJ126" s="783"/>
      <c r="AK126" s="784">
        <v>87955</v>
      </c>
      <c r="AL126" s="782"/>
      <c r="AM126" s="782"/>
      <c r="AN126" s="782"/>
      <c r="AO126" s="783"/>
      <c r="AP126" s="752">
        <v>0.4</v>
      </c>
      <c r="AQ126" s="753"/>
      <c r="AR126" s="753"/>
      <c r="AS126" s="753"/>
      <c r="AT126" s="754"/>
      <c r="AU126" s="233"/>
      <c r="AV126" s="233"/>
      <c r="AW126" s="233"/>
      <c r="AX126" s="804" t="s">
        <v>442</v>
      </c>
      <c r="AY126" s="762"/>
      <c r="AZ126" s="762"/>
      <c r="BA126" s="762"/>
      <c r="BB126" s="762"/>
      <c r="BC126" s="762"/>
      <c r="BD126" s="762"/>
      <c r="BE126" s="763"/>
      <c r="BF126" s="761" t="s">
        <v>443</v>
      </c>
      <c r="BG126" s="762"/>
      <c r="BH126" s="762"/>
      <c r="BI126" s="762"/>
      <c r="BJ126" s="762"/>
      <c r="BK126" s="762"/>
      <c r="BL126" s="763"/>
      <c r="BM126" s="761" t="s">
        <v>444</v>
      </c>
      <c r="BN126" s="762"/>
      <c r="BO126" s="762"/>
      <c r="BP126" s="762"/>
      <c r="BQ126" s="762"/>
      <c r="BR126" s="762"/>
      <c r="BS126" s="763"/>
      <c r="BT126" s="761" t="s">
        <v>445</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446</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447</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448</v>
      </c>
      <c r="AY127" s="756"/>
      <c r="AZ127" s="756"/>
      <c r="BA127" s="756"/>
      <c r="BB127" s="756"/>
      <c r="BC127" s="756"/>
      <c r="BD127" s="756"/>
      <c r="BE127" s="757"/>
      <c r="BF127" s="758" t="s">
        <v>111</v>
      </c>
      <c r="BG127" s="759"/>
      <c r="BH127" s="759"/>
      <c r="BI127" s="759"/>
      <c r="BJ127" s="759"/>
      <c r="BK127" s="759"/>
      <c r="BL127" s="760"/>
      <c r="BM127" s="758">
        <v>11.94</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449</v>
      </c>
      <c r="CQ127" s="750"/>
      <c r="CR127" s="750"/>
      <c r="CS127" s="750"/>
      <c r="CT127" s="750"/>
      <c r="CU127" s="750"/>
      <c r="CV127" s="750"/>
      <c r="CW127" s="750"/>
      <c r="CX127" s="750"/>
      <c r="CY127" s="750"/>
      <c r="CZ127" s="750"/>
      <c r="DA127" s="750"/>
      <c r="DB127" s="750"/>
      <c r="DC127" s="750"/>
      <c r="DD127" s="750"/>
      <c r="DE127" s="750"/>
      <c r="DF127" s="751"/>
      <c r="DG127" s="817">
        <v>13139</v>
      </c>
      <c r="DH127" s="818"/>
      <c r="DI127" s="818"/>
      <c r="DJ127" s="818"/>
      <c r="DK127" s="818"/>
      <c r="DL127" s="818">
        <v>13375</v>
      </c>
      <c r="DM127" s="818"/>
      <c r="DN127" s="818"/>
      <c r="DO127" s="818"/>
      <c r="DP127" s="818"/>
      <c r="DQ127" s="818">
        <v>1800</v>
      </c>
      <c r="DR127" s="818"/>
      <c r="DS127" s="818"/>
      <c r="DT127" s="818"/>
      <c r="DU127" s="818"/>
      <c r="DV127" s="819">
        <v>0</v>
      </c>
      <c r="DW127" s="819"/>
      <c r="DX127" s="819"/>
      <c r="DY127" s="819"/>
      <c r="DZ127" s="820"/>
    </row>
    <row r="128" spans="1:130" s="197" customFormat="1" ht="26.25" customHeight="1">
      <c r="A128" s="793" t="s">
        <v>450</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451</v>
      </c>
      <c r="X128" s="795"/>
      <c r="Y128" s="795"/>
      <c r="Z128" s="796"/>
      <c r="AA128" s="721">
        <v>660470</v>
      </c>
      <c r="AB128" s="722"/>
      <c r="AC128" s="722"/>
      <c r="AD128" s="722"/>
      <c r="AE128" s="723"/>
      <c r="AF128" s="724">
        <v>682043</v>
      </c>
      <c r="AG128" s="722"/>
      <c r="AH128" s="722"/>
      <c r="AI128" s="722"/>
      <c r="AJ128" s="723"/>
      <c r="AK128" s="724">
        <v>660822</v>
      </c>
      <c r="AL128" s="722"/>
      <c r="AM128" s="722"/>
      <c r="AN128" s="722"/>
      <c r="AO128" s="723"/>
      <c r="AP128" s="725"/>
      <c r="AQ128" s="726"/>
      <c r="AR128" s="726"/>
      <c r="AS128" s="726"/>
      <c r="AT128" s="727"/>
      <c r="AU128" s="235"/>
      <c r="AV128" s="235"/>
      <c r="AW128" s="235"/>
      <c r="AX128" s="770" t="s">
        <v>452</v>
      </c>
      <c r="AY128" s="766"/>
      <c r="AZ128" s="766"/>
      <c r="BA128" s="766"/>
      <c r="BB128" s="766"/>
      <c r="BC128" s="766"/>
      <c r="BD128" s="766"/>
      <c r="BE128" s="767"/>
      <c r="BF128" s="788" t="s">
        <v>111</v>
      </c>
      <c r="BG128" s="789"/>
      <c r="BH128" s="789"/>
      <c r="BI128" s="789"/>
      <c r="BJ128" s="789"/>
      <c r="BK128" s="789"/>
      <c r="BL128" s="790"/>
      <c r="BM128" s="788">
        <v>16.940000000000001</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453</v>
      </c>
      <c r="X129" s="779"/>
      <c r="Y129" s="779"/>
      <c r="Z129" s="780"/>
      <c r="AA129" s="781">
        <v>26768143</v>
      </c>
      <c r="AB129" s="782"/>
      <c r="AC129" s="782"/>
      <c r="AD129" s="782"/>
      <c r="AE129" s="783"/>
      <c r="AF129" s="784">
        <v>26762247</v>
      </c>
      <c r="AG129" s="782"/>
      <c r="AH129" s="782"/>
      <c r="AI129" s="782"/>
      <c r="AJ129" s="783"/>
      <c r="AK129" s="784">
        <v>27405286</v>
      </c>
      <c r="AL129" s="782"/>
      <c r="AM129" s="782"/>
      <c r="AN129" s="782"/>
      <c r="AO129" s="783"/>
      <c r="AP129" s="785"/>
      <c r="AQ129" s="786"/>
      <c r="AR129" s="786"/>
      <c r="AS129" s="786"/>
      <c r="AT129" s="787"/>
      <c r="AU129" s="235"/>
      <c r="AV129" s="235"/>
      <c r="AW129" s="235"/>
      <c r="AX129" s="770" t="s">
        <v>454</v>
      </c>
      <c r="AY129" s="766"/>
      <c r="AZ129" s="766"/>
      <c r="BA129" s="766"/>
      <c r="BB129" s="766"/>
      <c r="BC129" s="766"/>
      <c r="BD129" s="766"/>
      <c r="BE129" s="767"/>
      <c r="BF129" s="771">
        <v>2</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455</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456</v>
      </c>
      <c r="X130" s="779"/>
      <c r="Y130" s="779"/>
      <c r="Z130" s="780"/>
      <c r="AA130" s="781">
        <v>3073651</v>
      </c>
      <c r="AB130" s="782"/>
      <c r="AC130" s="782"/>
      <c r="AD130" s="782"/>
      <c r="AE130" s="783"/>
      <c r="AF130" s="784">
        <v>3208694</v>
      </c>
      <c r="AG130" s="782"/>
      <c r="AH130" s="782"/>
      <c r="AI130" s="782"/>
      <c r="AJ130" s="783"/>
      <c r="AK130" s="784">
        <v>3258924</v>
      </c>
      <c r="AL130" s="782"/>
      <c r="AM130" s="782"/>
      <c r="AN130" s="782"/>
      <c r="AO130" s="783"/>
      <c r="AP130" s="785"/>
      <c r="AQ130" s="786"/>
      <c r="AR130" s="786"/>
      <c r="AS130" s="786"/>
      <c r="AT130" s="787"/>
      <c r="AU130" s="235"/>
      <c r="AV130" s="235"/>
      <c r="AW130" s="235"/>
      <c r="AX130" s="749" t="s">
        <v>457</v>
      </c>
      <c r="AY130" s="750"/>
      <c r="AZ130" s="750"/>
      <c r="BA130" s="750"/>
      <c r="BB130" s="750"/>
      <c r="BC130" s="750"/>
      <c r="BD130" s="750"/>
      <c r="BE130" s="751"/>
      <c r="BF130" s="703">
        <v>8.1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458</v>
      </c>
      <c r="X131" s="712"/>
      <c r="Y131" s="712"/>
      <c r="Z131" s="713"/>
      <c r="AA131" s="714">
        <v>23694492</v>
      </c>
      <c r="AB131" s="715"/>
      <c r="AC131" s="715"/>
      <c r="AD131" s="715"/>
      <c r="AE131" s="716"/>
      <c r="AF131" s="717">
        <v>23553553</v>
      </c>
      <c r="AG131" s="715"/>
      <c r="AH131" s="715"/>
      <c r="AI131" s="715"/>
      <c r="AJ131" s="716"/>
      <c r="AK131" s="717">
        <v>24146362</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459</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460</v>
      </c>
      <c r="W132" s="735"/>
      <c r="X132" s="735"/>
      <c r="Y132" s="735"/>
      <c r="Z132" s="736"/>
      <c r="AA132" s="737">
        <v>2.6976016199999999</v>
      </c>
      <c r="AB132" s="738"/>
      <c r="AC132" s="738"/>
      <c r="AD132" s="738"/>
      <c r="AE132" s="739"/>
      <c r="AF132" s="740">
        <v>1.7723992639999999</v>
      </c>
      <c r="AG132" s="738"/>
      <c r="AH132" s="738"/>
      <c r="AI132" s="738"/>
      <c r="AJ132" s="739"/>
      <c r="AK132" s="740">
        <v>1.664971311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461</v>
      </c>
      <c r="W133" s="744"/>
      <c r="X133" s="744"/>
      <c r="Y133" s="744"/>
      <c r="Z133" s="745"/>
      <c r="AA133" s="746">
        <v>5</v>
      </c>
      <c r="AB133" s="747"/>
      <c r="AC133" s="747"/>
      <c r="AD133" s="747"/>
      <c r="AE133" s="748"/>
      <c r="AF133" s="746">
        <v>3.7</v>
      </c>
      <c r="AG133" s="747"/>
      <c r="AH133" s="747"/>
      <c r="AI133" s="747"/>
      <c r="AJ133" s="748"/>
      <c r="AK133" s="746">
        <v>2</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25" zoomScaleNormal="85" zoomScaleSheetLayoutView="55" workbookViewId="0">
      <selection activeCell="O74" sqref="O7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6"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7"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8" t="s">
        <v>464</v>
      </c>
      <c r="L7" s="254"/>
      <c r="M7" s="255" t="s">
        <v>465</v>
      </c>
      <c r="N7" s="256"/>
    </row>
    <row r="8" spans="1:16">
      <c r="A8" s="248"/>
      <c r="B8" s="244"/>
      <c r="C8" s="244"/>
      <c r="D8" s="244"/>
      <c r="E8" s="244"/>
      <c r="F8" s="244"/>
      <c r="G8" s="257"/>
      <c r="H8" s="258"/>
      <c r="I8" s="258"/>
      <c r="J8" s="259"/>
      <c r="K8" s="1119"/>
      <c r="L8" s="260" t="s">
        <v>466</v>
      </c>
      <c r="M8" s="261" t="s">
        <v>467</v>
      </c>
      <c r="N8" s="262" t="s">
        <v>468</v>
      </c>
    </row>
    <row r="9" spans="1:16">
      <c r="A9" s="248"/>
      <c r="B9" s="244"/>
      <c r="C9" s="244"/>
      <c r="D9" s="244"/>
      <c r="E9" s="244"/>
      <c r="F9" s="244"/>
      <c r="G9" s="1132" t="s">
        <v>469</v>
      </c>
      <c r="H9" s="1133"/>
      <c r="I9" s="1133"/>
      <c r="J9" s="1134"/>
      <c r="K9" s="263">
        <v>7715091</v>
      </c>
      <c r="L9" s="264">
        <v>49848</v>
      </c>
      <c r="M9" s="265">
        <v>57294</v>
      </c>
      <c r="N9" s="266">
        <v>-13</v>
      </c>
    </row>
    <row r="10" spans="1:16">
      <c r="A10" s="248"/>
      <c r="B10" s="244"/>
      <c r="C10" s="244"/>
      <c r="D10" s="244"/>
      <c r="E10" s="244"/>
      <c r="F10" s="244"/>
      <c r="G10" s="1132" t="s">
        <v>470</v>
      </c>
      <c r="H10" s="1133"/>
      <c r="I10" s="1133"/>
      <c r="J10" s="1134"/>
      <c r="K10" s="267">
        <v>656025</v>
      </c>
      <c r="L10" s="268">
        <v>4239</v>
      </c>
      <c r="M10" s="269">
        <v>3408</v>
      </c>
      <c r="N10" s="270">
        <v>24.4</v>
      </c>
    </row>
    <row r="11" spans="1:16" ht="13.5" customHeight="1">
      <c r="A11" s="248"/>
      <c r="B11" s="244"/>
      <c r="C11" s="244"/>
      <c r="D11" s="244"/>
      <c r="E11" s="244"/>
      <c r="F11" s="244"/>
      <c r="G11" s="1132" t="s">
        <v>471</v>
      </c>
      <c r="H11" s="1133"/>
      <c r="I11" s="1133"/>
      <c r="J11" s="1134"/>
      <c r="K11" s="267">
        <v>1558053</v>
      </c>
      <c r="L11" s="268">
        <v>10067</v>
      </c>
      <c r="M11" s="269">
        <v>2192</v>
      </c>
      <c r="N11" s="270">
        <v>359.3</v>
      </c>
    </row>
    <row r="12" spans="1:16" ht="13.5" customHeight="1">
      <c r="A12" s="248"/>
      <c r="B12" s="244"/>
      <c r="C12" s="244"/>
      <c r="D12" s="244"/>
      <c r="E12" s="244"/>
      <c r="F12" s="244"/>
      <c r="G12" s="1132" t="s">
        <v>472</v>
      </c>
      <c r="H12" s="1133"/>
      <c r="I12" s="1133"/>
      <c r="J12" s="1134"/>
      <c r="K12" s="267" t="s">
        <v>473</v>
      </c>
      <c r="L12" s="268" t="s">
        <v>473</v>
      </c>
      <c r="M12" s="269">
        <v>715</v>
      </c>
      <c r="N12" s="270" t="s">
        <v>473</v>
      </c>
    </row>
    <row r="13" spans="1:16" ht="13.5" customHeight="1">
      <c r="A13" s="248"/>
      <c r="B13" s="244"/>
      <c r="C13" s="244"/>
      <c r="D13" s="244"/>
      <c r="E13" s="244"/>
      <c r="F13" s="244"/>
      <c r="G13" s="1132" t="s">
        <v>474</v>
      </c>
      <c r="H13" s="1133"/>
      <c r="I13" s="1133"/>
      <c r="J13" s="1134"/>
      <c r="K13" s="267" t="s">
        <v>473</v>
      </c>
      <c r="L13" s="268" t="s">
        <v>473</v>
      </c>
      <c r="M13" s="269" t="s">
        <v>473</v>
      </c>
      <c r="N13" s="270" t="s">
        <v>473</v>
      </c>
    </row>
    <row r="14" spans="1:16" ht="13.5" customHeight="1">
      <c r="A14" s="248"/>
      <c r="B14" s="244"/>
      <c r="C14" s="244"/>
      <c r="D14" s="244"/>
      <c r="E14" s="244"/>
      <c r="F14" s="244"/>
      <c r="G14" s="1132" t="s">
        <v>475</v>
      </c>
      <c r="H14" s="1133"/>
      <c r="I14" s="1133"/>
      <c r="J14" s="1134"/>
      <c r="K14" s="267">
        <v>311146</v>
      </c>
      <c r="L14" s="268">
        <v>2010</v>
      </c>
      <c r="M14" s="269">
        <v>2255</v>
      </c>
      <c r="N14" s="270">
        <v>-10.9</v>
      </c>
    </row>
    <row r="15" spans="1:16" ht="13.5" customHeight="1">
      <c r="A15" s="248"/>
      <c r="B15" s="244"/>
      <c r="C15" s="244"/>
      <c r="D15" s="244"/>
      <c r="E15" s="244"/>
      <c r="F15" s="244"/>
      <c r="G15" s="1132" t="s">
        <v>476</v>
      </c>
      <c r="H15" s="1133"/>
      <c r="I15" s="1133"/>
      <c r="J15" s="1134"/>
      <c r="K15" s="267">
        <v>206598</v>
      </c>
      <c r="L15" s="268">
        <v>1335</v>
      </c>
      <c r="M15" s="269">
        <v>1285</v>
      </c>
      <c r="N15" s="270">
        <v>3.9</v>
      </c>
    </row>
    <row r="16" spans="1:16">
      <c r="A16" s="248"/>
      <c r="B16" s="244"/>
      <c r="C16" s="244"/>
      <c r="D16" s="244"/>
      <c r="E16" s="244"/>
      <c r="F16" s="244"/>
      <c r="G16" s="1135" t="s">
        <v>477</v>
      </c>
      <c r="H16" s="1136"/>
      <c r="I16" s="1136"/>
      <c r="J16" s="1137"/>
      <c r="K16" s="268">
        <v>-900758</v>
      </c>
      <c r="L16" s="268">
        <v>-5820</v>
      </c>
      <c r="M16" s="269">
        <v>-6247</v>
      </c>
      <c r="N16" s="270">
        <v>-6.8</v>
      </c>
    </row>
    <row r="17" spans="1:16">
      <c r="A17" s="248"/>
      <c r="B17" s="244"/>
      <c r="C17" s="244"/>
      <c r="D17" s="244"/>
      <c r="E17" s="244"/>
      <c r="F17" s="244"/>
      <c r="G17" s="1135" t="s">
        <v>169</v>
      </c>
      <c r="H17" s="1136"/>
      <c r="I17" s="1136"/>
      <c r="J17" s="1137"/>
      <c r="K17" s="268">
        <v>9546155</v>
      </c>
      <c r="L17" s="268">
        <v>61679</v>
      </c>
      <c r="M17" s="269">
        <v>60903</v>
      </c>
      <c r="N17" s="270">
        <v>1.3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29" t="s">
        <v>482</v>
      </c>
      <c r="H21" s="1130"/>
      <c r="I21" s="1130"/>
      <c r="J21" s="1131"/>
      <c r="K21" s="280">
        <v>5.05</v>
      </c>
      <c r="L21" s="281">
        <v>6.11</v>
      </c>
      <c r="M21" s="282">
        <v>-1.06</v>
      </c>
      <c r="N21" s="249"/>
      <c r="O21" s="283"/>
      <c r="P21" s="279"/>
    </row>
    <row r="22" spans="1:16" s="284" customFormat="1">
      <c r="A22" s="279"/>
      <c r="B22" s="249"/>
      <c r="C22" s="249"/>
      <c r="D22" s="249"/>
      <c r="E22" s="249"/>
      <c r="F22" s="249"/>
      <c r="G22" s="1129" t="s">
        <v>483</v>
      </c>
      <c r="H22" s="1130"/>
      <c r="I22" s="1130"/>
      <c r="J22" s="1131"/>
      <c r="K22" s="285">
        <v>101</v>
      </c>
      <c r="L22" s="286">
        <v>100</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8" t="s">
        <v>464</v>
      </c>
      <c r="L30" s="254"/>
      <c r="M30" s="255" t="s">
        <v>465</v>
      </c>
      <c r="N30" s="256"/>
    </row>
    <row r="31" spans="1:16">
      <c r="A31" s="248"/>
      <c r="B31" s="244"/>
      <c r="C31" s="244"/>
      <c r="D31" s="244"/>
      <c r="E31" s="244"/>
      <c r="F31" s="244"/>
      <c r="G31" s="257"/>
      <c r="H31" s="258"/>
      <c r="I31" s="258"/>
      <c r="J31" s="259"/>
      <c r="K31" s="1119"/>
      <c r="L31" s="260" t="s">
        <v>466</v>
      </c>
      <c r="M31" s="261" t="s">
        <v>467</v>
      </c>
      <c r="N31" s="262" t="s">
        <v>468</v>
      </c>
    </row>
    <row r="32" spans="1:16" ht="27" customHeight="1">
      <c r="A32" s="248"/>
      <c r="B32" s="244"/>
      <c r="C32" s="244"/>
      <c r="D32" s="244"/>
      <c r="E32" s="244"/>
      <c r="F32" s="244"/>
      <c r="G32" s="1120" t="s">
        <v>487</v>
      </c>
      <c r="H32" s="1121"/>
      <c r="I32" s="1121"/>
      <c r="J32" s="1122"/>
      <c r="K32" s="294">
        <v>3295525</v>
      </c>
      <c r="L32" s="294">
        <v>21293</v>
      </c>
      <c r="M32" s="295">
        <v>32245</v>
      </c>
      <c r="N32" s="296">
        <v>-34</v>
      </c>
    </row>
    <row r="33" spans="1:16" ht="13.5" customHeight="1">
      <c r="A33" s="248"/>
      <c r="B33" s="244"/>
      <c r="C33" s="244"/>
      <c r="D33" s="244"/>
      <c r="E33" s="244"/>
      <c r="F33" s="244"/>
      <c r="G33" s="1120" t="s">
        <v>488</v>
      </c>
      <c r="H33" s="1121"/>
      <c r="I33" s="1121"/>
      <c r="J33" s="1122"/>
      <c r="K33" s="294" t="s">
        <v>473</v>
      </c>
      <c r="L33" s="294" t="s">
        <v>473</v>
      </c>
      <c r="M33" s="295">
        <v>4</v>
      </c>
      <c r="N33" s="296" t="s">
        <v>473</v>
      </c>
    </row>
    <row r="34" spans="1:16" ht="27" customHeight="1">
      <c r="A34" s="248"/>
      <c r="B34" s="244"/>
      <c r="C34" s="244"/>
      <c r="D34" s="244"/>
      <c r="E34" s="244"/>
      <c r="F34" s="244"/>
      <c r="G34" s="1120" t="s">
        <v>489</v>
      </c>
      <c r="H34" s="1121"/>
      <c r="I34" s="1121"/>
      <c r="J34" s="1122"/>
      <c r="K34" s="294" t="s">
        <v>473</v>
      </c>
      <c r="L34" s="294" t="s">
        <v>473</v>
      </c>
      <c r="M34" s="295">
        <v>33</v>
      </c>
      <c r="N34" s="296" t="s">
        <v>473</v>
      </c>
    </row>
    <row r="35" spans="1:16" ht="27" customHeight="1">
      <c r="A35" s="248"/>
      <c r="B35" s="244"/>
      <c r="C35" s="244"/>
      <c r="D35" s="244"/>
      <c r="E35" s="244"/>
      <c r="F35" s="244"/>
      <c r="G35" s="1120" t="s">
        <v>490</v>
      </c>
      <c r="H35" s="1121"/>
      <c r="I35" s="1121"/>
      <c r="J35" s="1122"/>
      <c r="K35" s="294">
        <v>727817</v>
      </c>
      <c r="L35" s="294">
        <v>4703</v>
      </c>
      <c r="M35" s="295">
        <v>8277</v>
      </c>
      <c r="N35" s="296">
        <v>-43.2</v>
      </c>
    </row>
    <row r="36" spans="1:16" ht="27" customHeight="1">
      <c r="A36" s="248"/>
      <c r="B36" s="244"/>
      <c r="C36" s="244"/>
      <c r="D36" s="244"/>
      <c r="E36" s="244"/>
      <c r="F36" s="244"/>
      <c r="G36" s="1120" t="s">
        <v>491</v>
      </c>
      <c r="H36" s="1121"/>
      <c r="I36" s="1121"/>
      <c r="J36" s="1122"/>
      <c r="K36" s="294">
        <v>64319</v>
      </c>
      <c r="L36" s="294">
        <v>416</v>
      </c>
      <c r="M36" s="295">
        <v>932</v>
      </c>
      <c r="N36" s="296">
        <v>-55.4</v>
      </c>
    </row>
    <row r="37" spans="1:16" ht="13.5" customHeight="1">
      <c r="A37" s="248"/>
      <c r="B37" s="244"/>
      <c r="C37" s="244"/>
      <c r="D37" s="244"/>
      <c r="E37" s="244"/>
      <c r="F37" s="244"/>
      <c r="G37" s="1120" t="s">
        <v>492</v>
      </c>
      <c r="H37" s="1121"/>
      <c r="I37" s="1121"/>
      <c r="J37" s="1122"/>
      <c r="K37" s="294">
        <v>234115</v>
      </c>
      <c r="L37" s="294">
        <v>1513</v>
      </c>
      <c r="M37" s="295">
        <v>1529</v>
      </c>
      <c r="N37" s="296">
        <v>-1</v>
      </c>
    </row>
    <row r="38" spans="1:16" ht="27" customHeight="1">
      <c r="A38" s="248"/>
      <c r="B38" s="244"/>
      <c r="C38" s="244"/>
      <c r="D38" s="244"/>
      <c r="E38" s="244"/>
      <c r="F38" s="244"/>
      <c r="G38" s="1123" t="s">
        <v>493</v>
      </c>
      <c r="H38" s="1124"/>
      <c r="I38" s="1124"/>
      <c r="J38" s="1125"/>
      <c r="K38" s="297" t="s">
        <v>473</v>
      </c>
      <c r="L38" s="297" t="s">
        <v>473</v>
      </c>
      <c r="M38" s="298">
        <v>3</v>
      </c>
      <c r="N38" s="299" t="s">
        <v>473</v>
      </c>
      <c r="O38" s="293"/>
    </row>
    <row r="39" spans="1:16">
      <c r="A39" s="248"/>
      <c r="B39" s="244"/>
      <c r="C39" s="244"/>
      <c r="D39" s="244"/>
      <c r="E39" s="244"/>
      <c r="F39" s="244"/>
      <c r="G39" s="1123" t="s">
        <v>494</v>
      </c>
      <c r="H39" s="1124"/>
      <c r="I39" s="1124"/>
      <c r="J39" s="1125"/>
      <c r="K39" s="300">
        <v>-660822</v>
      </c>
      <c r="L39" s="300">
        <v>-4270</v>
      </c>
      <c r="M39" s="301">
        <v>-7647</v>
      </c>
      <c r="N39" s="302">
        <v>-44.2</v>
      </c>
      <c r="O39" s="293"/>
    </row>
    <row r="40" spans="1:16" ht="27" customHeight="1">
      <c r="A40" s="248"/>
      <c r="B40" s="244"/>
      <c r="C40" s="244"/>
      <c r="D40" s="244"/>
      <c r="E40" s="244"/>
      <c r="F40" s="244"/>
      <c r="G40" s="1120" t="s">
        <v>495</v>
      </c>
      <c r="H40" s="1121"/>
      <c r="I40" s="1121"/>
      <c r="J40" s="1122"/>
      <c r="K40" s="300">
        <v>-3258924</v>
      </c>
      <c r="L40" s="300">
        <v>-21056</v>
      </c>
      <c r="M40" s="301">
        <v>-26081</v>
      </c>
      <c r="N40" s="302">
        <v>-19.3</v>
      </c>
      <c r="O40" s="293"/>
    </row>
    <row r="41" spans="1:16">
      <c r="A41" s="248"/>
      <c r="B41" s="244"/>
      <c r="C41" s="244"/>
      <c r="D41" s="244"/>
      <c r="E41" s="244"/>
      <c r="F41" s="244"/>
      <c r="G41" s="1126" t="s">
        <v>279</v>
      </c>
      <c r="H41" s="1127"/>
      <c r="I41" s="1127"/>
      <c r="J41" s="1128"/>
      <c r="K41" s="294">
        <v>402030</v>
      </c>
      <c r="L41" s="300">
        <v>2598</v>
      </c>
      <c r="M41" s="301">
        <v>9295</v>
      </c>
      <c r="N41" s="302">
        <v>-72</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3" t="s">
        <v>464</v>
      </c>
      <c r="J49" s="1115" t="s">
        <v>499</v>
      </c>
      <c r="K49" s="1116"/>
      <c r="L49" s="1116"/>
      <c r="M49" s="1116"/>
      <c r="N49" s="1117"/>
    </row>
    <row r="50" spans="1:14">
      <c r="A50" s="248"/>
      <c r="B50" s="244"/>
      <c r="C50" s="244"/>
      <c r="D50" s="244"/>
      <c r="E50" s="244"/>
      <c r="F50" s="244"/>
      <c r="G50" s="312"/>
      <c r="H50" s="313"/>
      <c r="I50" s="1114"/>
      <c r="J50" s="314" t="s">
        <v>500</v>
      </c>
      <c r="K50" s="315" t="s">
        <v>501</v>
      </c>
      <c r="L50" s="316" t="s">
        <v>502</v>
      </c>
      <c r="M50" s="317" t="s">
        <v>503</v>
      </c>
      <c r="N50" s="318" t="s">
        <v>504</v>
      </c>
    </row>
    <row r="51" spans="1:14">
      <c r="A51" s="248"/>
      <c r="B51" s="244"/>
      <c r="C51" s="244"/>
      <c r="D51" s="244"/>
      <c r="E51" s="244"/>
      <c r="F51" s="244"/>
      <c r="G51" s="310" t="s">
        <v>505</v>
      </c>
      <c r="H51" s="311"/>
      <c r="I51" s="319">
        <v>11024076</v>
      </c>
      <c r="J51" s="320">
        <v>70946</v>
      </c>
      <c r="K51" s="321">
        <v>146.5</v>
      </c>
      <c r="L51" s="322">
        <v>38349</v>
      </c>
      <c r="M51" s="323">
        <v>6.9</v>
      </c>
      <c r="N51" s="324">
        <v>139.6</v>
      </c>
    </row>
    <row r="52" spans="1:14">
      <c r="A52" s="248"/>
      <c r="B52" s="244"/>
      <c r="C52" s="244"/>
      <c r="D52" s="244"/>
      <c r="E52" s="244"/>
      <c r="F52" s="244"/>
      <c r="G52" s="325"/>
      <c r="H52" s="326" t="s">
        <v>506</v>
      </c>
      <c r="I52" s="327">
        <v>4849789</v>
      </c>
      <c r="J52" s="328">
        <v>31211</v>
      </c>
      <c r="K52" s="329">
        <v>89.5</v>
      </c>
      <c r="L52" s="330">
        <v>22585</v>
      </c>
      <c r="M52" s="331">
        <v>6.2</v>
      </c>
      <c r="N52" s="332">
        <v>83.3</v>
      </c>
    </row>
    <row r="53" spans="1:14">
      <c r="A53" s="248"/>
      <c r="B53" s="244"/>
      <c r="C53" s="244"/>
      <c r="D53" s="244"/>
      <c r="E53" s="244"/>
      <c r="F53" s="244"/>
      <c r="G53" s="310" t="s">
        <v>507</v>
      </c>
      <c r="H53" s="311"/>
      <c r="I53" s="319">
        <v>5282423</v>
      </c>
      <c r="J53" s="320">
        <v>34092</v>
      </c>
      <c r="K53" s="321">
        <v>-51.9</v>
      </c>
      <c r="L53" s="322">
        <v>37688</v>
      </c>
      <c r="M53" s="323">
        <v>-1.7</v>
      </c>
      <c r="N53" s="324">
        <v>-50.2</v>
      </c>
    </row>
    <row r="54" spans="1:14">
      <c r="A54" s="248"/>
      <c r="B54" s="244"/>
      <c r="C54" s="244"/>
      <c r="D54" s="244"/>
      <c r="E54" s="244"/>
      <c r="F54" s="244"/>
      <c r="G54" s="325"/>
      <c r="H54" s="326" t="s">
        <v>506</v>
      </c>
      <c r="I54" s="327">
        <v>4084220</v>
      </c>
      <c r="J54" s="328">
        <v>26359</v>
      </c>
      <c r="K54" s="329">
        <v>-15.5</v>
      </c>
      <c r="L54" s="330">
        <v>22661</v>
      </c>
      <c r="M54" s="331">
        <v>0.3</v>
      </c>
      <c r="N54" s="332">
        <v>-15.8</v>
      </c>
    </row>
    <row r="55" spans="1:14">
      <c r="A55" s="248"/>
      <c r="B55" s="244"/>
      <c r="C55" s="244"/>
      <c r="D55" s="244"/>
      <c r="E55" s="244"/>
      <c r="F55" s="244"/>
      <c r="G55" s="310" t="s">
        <v>508</v>
      </c>
      <c r="H55" s="311"/>
      <c r="I55" s="319">
        <v>4336699</v>
      </c>
      <c r="J55" s="320">
        <v>28109</v>
      </c>
      <c r="K55" s="321">
        <v>-17.5</v>
      </c>
      <c r="L55" s="322">
        <v>38606</v>
      </c>
      <c r="M55" s="323">
        <v>2.4</v>
      </c>
      <c r="N55" s="324">
        <v>-19.899999999999999</v>
      </c>
    </row>
    <row r="56" spans="1:14">
      <c r="A56" s="248"/>
      <c r="B56" s="244"/>
      <c r="C56" s="244"/>
      <c r="D56" s="244"/>
      <c r="E56" s="244"/>
      <c r="F56" s="244"/>
      <c r="G56" s="325"/>
      <c r="H56" s="326" t="s">
        <v>506</v>
      </c>
      <c r="I56" s="327">
        <v>3687523</v>
      </c>
      <c r="J56" s="328">
        <v>23901</v>
      </c>
      <c r="K56" s="329">
        <v>-9.3000000000000007</v>
      </c>
      <c r="L56" s="330">
        <v>22435</v>
      </c>
      <c r="M56" s="331">
        <v>-1</v>
      </c>
      <c r="N56" s="332">
        <v>-8.3000000000000007</v>
      </c>
    </row>
    <row r="57" spans="1:14">
      <c r="A57" s="248"/>
      <c r="B57" s="244"/>
      <c r="C57" s="244"/>
      <c r="D57" s="244"/>
      <c r="E57" s="244"/>
      <c r="F57" s="244"/>
      <c r="G57" s="310" t="s">
        <v>509</v>
      </c>
      <c r="H57" s="311"/>
      <c r="I57" s="319">
        <v>7167865</v>
      </c>
      <c r="J57" s="320">
        <v>46174</v>
      </c>
      <c r="K57" s="321">
        <v>64.3</v>
      </c>
      <c r="L57" s="322">
        <v>39425</v>
      </c>
      <c r="M57" s="323">
        <v>2.1</v>
      </c>
      <c r="N57" s="324">
        <v>62.2</v>
      </c>
    </row>
    <row r="58" spans="1:14">
      <c r="A58" s="248"/>
      <c r="B58" s="244"/>
      <c r="C58" s="244"/>
      <c r="D58" s="244"/>
      <c r="E58" s="244"/>
      <c r="F58" s="244"/>
      <c r="G58" s="325"/>
      <c r="H58" s="326" t="s">
        <v>506</v>
      </c>
      <c r="I58" s="327">
        <v>4250696</v>
      </c>
      <c r="J58" s="328">
        <v>27382</v>
      </c>
      <c r="K58" s="329">
        <v>14.6</v>
      </c>
      <c r="L58" s="330">
        <v>22414</v>
      </c>
      <c r="M58" s="331">
        <v>-0.1</v>
      </c>
      <c r="N58" s="332">
        <v>14.7</v>
      </c>
    </row>
    <row r="59" spans="1:14">
      <c r="A59" s="248"/>
      <c r="B59" s="244"/>
      <c r="C59" s="244"/>
      <c r="D59" s="244"/>
      <c r="E59" s="244"/>
      <c r="F59" s="244"/>
      <c r="G59" s="310" t="s">
        <v>510</v>
      </c>
      <c r="H59" s="311"/>
      <c r="I59" s="319">
        <v>3826878</v>
      </c>
      <c r="J59" s="320">
        <v>24726</v>
      </c>
      <c r="K59" s="321">
        <v>-46.5</v>
      </c>
      <c r="L59" s="322">
        <v>43141</v>
      </c>
      <c r="M59" s="323">
        <v>9.4</v>
      </c>
      <c r="N59" s="324">
        <v>-55.9</v>
      </c>
    </row>
    <row r="60" spans="1:14">
      <c r="A60" s="248"/>
      <c r="B60" s="244"/>
      <c r="C60" s="244"/>
      <c r="D60" s="244"/>
      <c r="E60" s="244"/>
      <c r="F60" s="244"/>
      <c r="G60" s="325"/>
      <c r="H60" s="326" t="s">
        <v>506</v>
      </c>
      <c r="I60" s="333">
        <v>2625041</v>
      </c>
      <c r="J60" s="328">
        <v>16961</v>
      </c>
      <c r="K60" s="329">
        <v>-38.1</v>
      </c>
      <c r="L60" s="330">
        <v>21887</v>
      </c>
      <c r="M60" s="331">
        <v>-2.4</v>
      </c>
      <c r="N60" s="332">
        <v>-35.700000000000003</v>
      </c>
    </row>
    <row r="61" spans="1:14">
      <c r="A61" s="248"/>
      <c r="B61" s="244"/>
      <c r="C61" s="244"/>
      <c r="D61" s="244"/>
      <c r="E61" s="244"/>
      <c r="F61" s="244"/>
      <c r="G61" s="310" t="s">
        <v>511</v>
      </c>
      <c r="H61" s="334"/>
      <c r="I61" s="335">
        <v>6327588</v>
      </c>
      <c r="J61" s="336">
        <v>40809</v>
      </c>
      <c r="K61" s="337">
        <v>19</v>
      </c>
      <c r="L61" s="338">
        <v>39442</v>
      </c>
      <c r="M61" s="339">
        <v>3.8</v>
      </c>
      <c r="N61" s="324">
        <v>15.2</v>
      </c>
    </row>
    <row r="62" spans="1:14">
      <c r="A62" s="248"/>
      <c r="B62" s="244"/>
      <c r="C62" s="244"/>
      <c r="D62" s="244"/>
      <c r="E62" s="244"/>
      <c r="F62" s="244"/>
      <c r="G62" s="325"/>
      <c r="H62" s="326" t="s">
        <v>506</v>
      </c>
      <c r="I62" s="327">
        <v>3899454</v>
      </c>
      <c r="J62" s="328">
        <v>25163</v>
      </c>
      <c r="K62" s="329">
        <v>8.1999999999999993</v>
      </c>
      <c r="L62" s="330">
        <v>22396</v>
      </c>
      <c r="M62" s="331">
        <v>0.6</v>
      </c>
      <c r="N62" s="332">
        <v>7.6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8" t="s">
        <v>3</v>
      </c>
      <c r="D47" s="1138"/>
      <c r="E47" s="1139"/>
      <c r="F47" s="11">
        <v>12.38</v>
      </c>
      <c r="G47" s="12">
        <v>16.96</v>
      </c>
      <c r="H47" s="12">
        <v>21.01</v>
      </c>
      <c r="I47" s="12">
        <v>17.329999999999998</v>
      </c>
      <c r="J47" s="13">
        <v>17.79</v>
      </c>
    </row>
    <row r="48" spans="2:10" ht="57.75" customHeight="1">
      <c r="B48" s="14"/>
      <c r="C48" s="1140" t="s">
        <v>4</v>
      </c>
      <c r="D48" s="1140"/>
      <c r="E48" s="1141"/>
      <c r="F48" s="15">
        <v>6.83</v>
      </c>
      <c r="G48" s="16">
        <v>11.77</v>
      </c>
      <c r="H48" s="16">
        <v>7.24</v>
      </c>
      <c r="I48" s="16">
        <v>9.32</v>
      </c>
      <c r="J48" s="17">
        <v>8.18</v>
      </c>
    </row>
    <row r="49" spans="2:10" ht="57.75" customHeight="1" thickBot="1">
      <c r="B49" s="18"/>
      <c r="C49" s="1142" t="s">
        <v>5</v>
      </c>
      <c r="D49" s="1142"/>
      <c r="E49" s="1143"/>
      <c r="F49" s="19" t="s">
        <v>518</v>
      </c>
      <c r="G49" s="20">
        <v>8.65</v>
      </c>
      <c r="H49" s="20" t="s">
        <v>519</v>
      </c>
      <c r="I49" s="20" t="s">
        <v>520</v>
      </c>
      <c r="J49" s="21" t="s">
        <v>521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election activeCell="M32" sqref="M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0" t="s">
        <v>522</v>
      </c>
      <c r="D34" s="1150"/>
      <c r="E34" s="1151"/>
      <c r="F34" s="32">
        <v>10.59</v>
      </c>
      <c r="G34" s="33">
        <v>11.05</v>
      </c>
      <c r="H34" s="33">
        <v>12.09</v>
      </c>
      <c r="I34" s="33">
        <v>13.13</v>
      </c>
      <c r="J34" s="34">
        <v>14.38</v>
      </c>
      <c r="K34" s="22"/>
      <c r="L34" s="22"/>
      <c r="M34" s="22"/>
      <c r="N34" s="22"/>
      <c r="O34" s="22"/>
      <c r="P34" s="22"/>
    </row>
    <row r="35" spans="1:16" ht="39" customHeight="1">
      <c r="A35" s="22"/>
      <c r="B35" s="35"/>
      <c r="C35" s="1144" t="s">
        <v>523</v>
      </c>
      <c r="D35" s="1145"/>
      <c r="E35" s="1146"/>
      <c r="F35" s="36">
        <v>6.76</v>
      </c>
      <c r="G35" s="37">
        <v>11.63</v>
      </c>
      <c r="H35" s="37">
        <v>7.06</v>
      </c>
      <c r="I35" s="37">
        <v>9.1</v>
      </c>
      <c r="J35" s="38">
        <v>7.95</v>
      </c>
      <c r="K35" s="22"/>
      <c r="L35" s="22"/>
      <c r="M35" s="22"/>
      <c r="N35" s="22"/>
      <c r="O35" s="22"/>
      <c r="P35" s="22"/>
    </row>
    <row r="36" spans="1:16" ht="39" customHeight="1">
      <c r="A36" s="22"/>
      <c r="B36" s="35"/>
      <c r="C36" s="1144" t="s">
        <v>524</v>
      </c>
      <c r="D36" s="1145"/>
      <c r="E36" s="1146"/>
      <c r="F36" s="36">
        <v>0.04</v>
      </c>
      <c r="G36" s="37">
        <v>1.3</v>
      </c>
      <c r="H36" s="37">
        <v>2.8</v>
      </c>
      <c r="I36" s="37">
        <v>3.43</v>
      </c>
      <c r="J36" s="38">
        <v>4.88</v>
      </c>
      <c r="K36" s="22"/>
      <c r="L36" s="22"/>
      <c r="M36" s="22"/>
      <c r="N36" s="22"/>
      <c r="O36" s="22"/>
      <c r="P36" s="22"/>
    </row>
    <row r="37" spans="1:16" ht="39" customHeight="1">
      <c r="A37" s="22"/>
      <c r="B37" s="35"/>
      <c r="C37" s="1144" t="s">
        <v>525</v>
      </c>
      <c r="D37" s="1145"/>
      <c r="E37" s="1146"/>
      <c r="F37" s="36">
        <v>2.74</v>
      </c>
      <c r="G37" s="37">
        <v>3.36</v>
      </c>
      <c r="H37" s="37">
        <v>4.5599999999999996</v>
      </c>
      <c r="I37" s="37">
        <v>4.3</v>
      </c>
      <c r="J37" s="38">
        <v>2.4700000000000002</v>
      </c>
      <c r="K37" s="22"/>
      <c r="L37" s="22"/>
      <c r="M37" s="22"/>
      <c r="N37" s="22"/>
      <c r="O37" s="22"/>
      <c r="P37" s="22"/>
    </row>
    <row r="38" spans="1:16" ht="39" customHeight="1">
      <c r="A38" s="22"/>
      <c r="B38" s="35"/>
      <c r="C38" s="1144" t="s">
        <v>526</v>
      </c>
      <c r="D38" s="1145"/>
      <c r="E38" s="1146"/>
      <c r="F38" s="36">
        <v>1.08</v>
      </c>
      <c r="G38" s="37">
        <v>0.8</v>
      </c>
      <c r="H38" s="37">
        <v>1.1200000000000001</v>
      </c>
      <c r="I38" s="37">
        <v>1.19</v>
      </c>
      <c r="J38" s="38">
        <v>0.96</v>
      </c>
      <c r="K38" s="22"/>
      <c r="L38" s="22"/>
      <c r="M38" s="22"/>
      <c r="N38" s="22"/>
      <c r="O38" s="22"/>
      <c r="P38" s="22"/>
    </row>
    <row r="39" spans="1:16" ht="39" customHeight="1">
      <c r="A39" s="22"/>
      <c r="B39" s="35"/>
      <c r="C39" s="1144" t="s">
        <v>527</v>
      </c>
      <c r="D39" s="1145"/>
      <c r="E39" s="1146"/>
      <c r="F39" s="36">
        <v>7.0000000000000007E-2</v>
      </c>
      <c r="G39" s="37">
        <v>0.14000000000000001</v>
      </c>
      <c r="H39" s="37">
        <v>0.19</v>
      </c>
      <c r="I39" s="37">
        <v>0.22</v>
      </c>
      <c r="J39" s="38">
        <v>0.23</v>
      </c>
      <c r="K39" s="22"/>
      <c r="L39" s="22"/>
      <c r="M39" s="22"/>
      <c r="N39" s="22"/>
      <c r="O39" s="22"/>
      <c r="P39" s="22"/>
    </row>
    <row r="40" spans="1:16" ht="39" customHeight="1">
      <c r="A40" s="22"/>
      <c r="B40" s="35"/>
      <c r="C40" s="1144" t="s">
        <v>528</v>
      </c>
      <c r="D40" s="1145"/>
      <c r="E40" s="1146"/>
      <c r="F40" s="36">
        <v>0.13</v>
      </c>
      <c r="G40" s="37">
        <v>0.13</v>
      </c>
      <c r="H40" s="37">
        <v>0.12</v>
      </c>
      <c r="I40" s="37">
        <v>0.09</v>
      </c>
      <c r="J40" s="38">
        <v>7.0000000000000007E-2</v>
      </c>
      <c r="K40" s="22"/>
      <c r="L40" s="22"/>
      <c r="M40" s="22"/>
      <c r="N40" s="22"/>
      <c r="O40" s="22"/>
      <c r="P40" s="22"/>
    </row>
    <row r="41" spans="1:16" ht="39" customHeight="1">
      <c r="A41" s="22"/>
      <c r="B41" s="35"/>
      <c r="C41" s="1144"/>
      <c r="D41" s="1145"/>
      <c r="E41" s="1146"/>
      <c r="F41" s="36"/>
      <c r="G41" s="37"/>
      <c r="H41" s="37"/>
      <c r="I41" s="37"/>
      <c r="J41" s="38"/>
      <c r="K41" s="22"/>
      <c r="L41" s="22"/>
      <c r="M41" s="22"/>
      <c r="N41" s="22"/>
      <c r="O41" s="22"/>
      <c r="P41" s="22"/>
    </row>
    <row r="42" spans="1:16" ht="39" customHeight="1">
      <c r="A42" s="22"/>
      <c r="B42" s="39"/>
      <c r="C42" s="1144" t="s">
        <v>529</v>
      </c>
      <c r="D42" s="1145"/>
      <c r="E42" s="1146"/>
      <c r="F42" s="36" t="s">
        <v>473</v>
      </c>
      <c r="G42" s="37" t="s">
        <v>473</v>
      </c>
      <c r="H42" s="37" t="s">
        <v>473</v>
      </c>
      <c r="I42" s="37" t="s">
        <v>473</v>
      </c>
      <c r="J42" s="38" t="s">
        <v>473</v>
      </c>
      <c r="K42" s="22"/>
      <c r="L42" s="22"/>
      <c r="M42" s="22"/>
      <c r="N42" s="22"/>
      <c r="O42" s="22"/>
      <c r="P42" s="22"/>
    </row>
    <row r="43" spans="1:16" ht="39" customHeight="1" thickBot="1">
      <c r="A43" s="22"/>
      <c r="B43" s="40"/>
      <c r="C43" s="1147" t="s">
        <v>530</v>
      </c>
      <c r="D43" s="1148"/>
      <c r="E43" s="1149"/>
      <c r="F43" s="41">
        <v>0.1</v>
      </c>
      <c r="G43" s="42">
        <v>0</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8" zoomScaleSheetLayoutView="55" workbookViewId="0">
      <selection activeCell="T54" sqref="S54:T5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0" t="s">
        <v>11</v>
      </c>
      <c r="C45" s="1161"/>
      <c r="D45" s="58"/>
      <c r="E45" s="1166" t="s">
        <v>12</v>
      </c>
      <c r="F45" s="1166"/>
      <c r="G45" s="1166"/>
      <c r="H45" s="1166"/>
      <c r="I45" s="1166"/>
      <c r="J45" s="1167"/>
      <c r="K45" s="59">
        <v>4328</v>
      </c>
      <c r="L45" s="60">
        <v>3813</v>
      </c>
      <c r="M45" s="60">
        <v>3467</v>
      </c>
      <c r="N45" s="60">
        <v>3412</v>
      </c>
      <c r="O45" s="61">
        <v>3296</v>
      </c>
      <c r="P45" s="48"/>
      <c r="Q45" s="48"/>
      <c r="R45" s="48"/>
      <c r="S45" s="48"/>
      <c r="T45" s="48"/>
      <c r="U45" s="48"/>
    </row>
    <row r="46" spans="1:21" ht="30.75" customHeight="1">
      <c r="A46" s="48"/>
      <c r="B46" s="1162"/>
      <c r="C46" s="1163"/>
      <c r="D46" s="62"/>
      <c r="E46" s="1154" t="s">
        <v>13</v>
      </c>
      <c r="F46" s="1154"/>
      <c r="G46" s="1154"/>
      <c r="H46" s="1154"/>
      <c r="I46" s="1154"/>
      <c r="J46" s="1155"/>
      <c r="K46" s="63" t="s">
        <v>473</v>
      </c>
      <c r="L46" s="64" t="s">
        <v>473</v>
      </c>
      <c r="M46" s="64" t="s">
        <v>473</v>
      </c>
      <c r="N46" s="64" t="s">
        <v>473</v>
      </c>
      <c r="O46" s="65" t="s">
        <v>473</v>
      </c>
      <c r="P46" s="48"/>
      <c r="Q46" s="48"/>
      <c r="R46" s="48"/>
      <c r="S46" s="48"/>
      <c r="T46" s="48"/>
      <c r="U46" s="48"/>
    </row>
    <row r="47" spans="1:21" ht="30.75" customHeight="1">
      <c r="A47" s="48"/>
      <c r="B47" s="1162"/>
      <c r="C47" s="1163"/>
      <c r="D47" s="62"/>
      <c r="E47" s="1154" t="s">
        <v>14</v>
      </c>
      <c r="F47" s="1154"/>
      <c r="G47" s="1154"/>
      <c r="H47" s="1154"/>
      <c r="I47" s="1154"/>
      <c r="J47" s="1155"/>
      <c r="K47" s="63" t="s">
        <v>473</v>
      </c>
      <c r="L47" s="64" t="s">
        <v>473</v>
      </c>
      <c r="M47" s="64" t="s">
        <v>473</v>
      </c>
      <c r="N47" s="64" t="s">
        <v>473</v>
      </c>
      <c r="O47" s="65" t="s">
        <v>473</v>
      </c>
      <c r="P47" s="48"/>
      <c r="Q47" s="48"/>
      <c r="R47" s="48"/>
      <c r="S47" s="48"/>
      <c r="T47" s="48"/>
      <c r="U47" s="48"/>
    </row>
    <row r="48" spans="1:21" ht="30.75" customHeight="1">
      <c r="A48" s="48"/>
      <c r="B48" s="1162"/>
      <c r="C48" s="1163"/>
      <c r="D48" s="62"/>
      <c r="E48" s="1154" t="s">
        <v>15</v>
      </c>
      <c r="F48" s="1154"/>
      <c r="G48" s="1154"/>
      <c r="H48" s="1154"/>
      <c r="I48" s="1154"/>
      <c r="J48" s="1155"/>
      <c r="K48" s="63">
        <v>610</v>
      </c>
      <c r="L48" s="64">
        <v>614</v>
      </c>
      <c r="M48" s="64">
        <v>743</v>
      </c>
      <c r="N48" s="64">
        <v>711</v>
      </c>
      <c r="O48" s="65">
        <v>728</v>
      </c>
      <c r="P48" s="48"/>
      <c r="Q48" s="48"/>
      <c r="R48" s="48"/>
      <c r="S48" s="48"/>
      <c r="T48" s="48"/>
      <c r="U48" s="48"/>
    </row>
    <row r="49" spans="1:21" ht="30.75" customHeight="1">
      <c r="A49" s="48"/>
      <c r="B49" s="1162"/>
      <c r="C49" s="1163"/>
      <c r="D49" s="62"/>
      <c r="E49" s="1154" t="s">
        <v>16</v>
      </c>
      <c r="F49" s="1154"/>
      <c r="G49" s="1154"/>
      <c r="H49" s="1154"/>
      <c r="I49" s="1154"/>
      <c r="J49" s="1155"/>
      <c r="K49" s="63" t="s">
        <v>473</v>
      </c>
      <c r="L49" s="64" t="s">
        <v>473</v>
      </c>
      <c r="M49" s="64" t="s">
        <v>473</v>
      </c>
      <c r="N49" s="64" t="s">
        <v>473</v>
      </c>
      <c r="O49" s="65">
        <v>64</v>
      </c>
      <c r="P49" s="48"/>
      <c r="Q49" s="48"/>
      <c r="R49" s="48"/>
      <c r="S49" s="48"/>
      <c r="T49" s="48"/>
      <c r="U49" s="48"/>
    </row>
    <row r="50" spans="1:21" ht="30.75" customHeight="1">
      <c r="A50" s="48"/>
      <c r="B50" s="1162"/>
      <c r="C50" s="1163"/>
      <c r="D50" s="62"/>
      <c r="E50" s="1154" t="s">
        <v>17</v>
      </c>
      <c r="F50" s="1154"/>
      <c r="G50" s="1154"/>
      <c r="H50" s="1154"/>
      <c r="I50" s="1154"/>
      <c r="J50" s="1155"/>
      <c r="K50" s="63">
        <v>145</v>
      </c>
      <c r="L50" s="64">
        <v>968</v>
      </c>
      <c r="M50" s="64">
        <v>163</v>
      </c>
      <c r="N50" s="64">
        <v>186</v>
      </c>
      <c r="O50" s="65">
        <v>234</v>
      </c>
      <c r="P50" s="48"/>
      <c r="Q50" s="48"/>
      <c r="R50" s="48"/>
      <c r="S50" s="48"/>
      <c r="T50" s="48"/>
      <c r="U50" s="48"/>
    </row>
    <row r="51" spans="1:21" ht="30.75" customHeight="1">
      <c r="A51" s="48"/>
      <c r="B51" s="1164"/>
      <c r="C51" s="1165"/>
      <c r="D51" s="66"/>
      <c r="E51" s="1154" t="s">
        <v>18</v>
      </c>
      <c r="F51" s="1154"/>
      <c r="G51" s="1154"/>
      <c r="H51" s="1154"/>
      <c r="I51" s="1154"/>
      <c r="J51" s="1155"/>
      <c r="K51" s="63">
        <v>8</v>
      </c>
      <c r="L51" s="64" t="s">
        <v>473</v>
      </c>
      <c r="M51" s="64" t="s">
        <v>473</v>
      </c>
      <c r="N51" s="64" t="s">
        <v>473</v>
      </c>
      <c r="O51" s="65" t="s">
        <v>473</v>
      </c>
      <c r="P51" s="48"/>
      <c r="Q51" s="48"/>
      <c r="R51" s="48"/>
      <c r="S51" s="48"/>
      <c r="T51" s="48"/>
      <c r="U51" s="48"/>
    </row>
    <row r="52" spans="1:21" ht="30.75" customHeight="1">
      <c r="A52" s="48"/>
      <c r="B52" s="1152" t="s">
        <v>19</v>
      </c>
      <c r="C52" s="1153"/>
      <c r="D52" s="66"/>
      <c r="E52" s="1154" t="s">
        <v>20</v>
      </c>
      <c r="F52" s="1154"/>
      <c r="G52" s="1154"/>
      <c r="H52" s="1154"/>
      <c r="I52" s="1154"/>
      <c r="J52" s="1155"/>
      <c r="K52" s="63">
        <v>3665</v>
      </c>
      <c r="L52" s="64">
        <v>3739</v>
      </c>
      <c r="M52" s="64">
        <v>3734</v>
      </c>
      <c r="N52" s="64">
        <v>3890</v>
      </c>
      <c r="O52" s="65">
        <v>3920</v>
      </c>
      <c r="P52" s="48"/>
      <c r="Q52" s="48"/>
      <c r="R52" s="48"/>
      <c r="S52" s="48"/>
      <c r="T52" s="48"/>
      <c r="U52" s="48"/>
    </row>
    <row r="53" spans="1:21" ht="30.75" customHeight="1" thickBot="1">
      <c r="A53" s="48"/>
      <c r="B53" s="1156" t="s">
        <v>21</v>
      </c>
      <c r="C53" s="1157"/>
      <c r="D53" s="67"/>
      <c r="E53" s="1158" t="s">
        <v>22</v>
      </c>
      <c r="F53" s="1158"/>
      <c r="G53" s="1158"/>
      <c r="H53" s="1158"/>
      <c r="I53" s="1158"/>
      <c r="J53" s="1159"/>
      <c r="K53" s="68">
        <v>1426</v>
      </c>
      <c r="L53" s="69">
        <v>1656</v>
      </c>
      <c r="M53" s="69">
        <v>639</v>
      </c>
      <c r="N53" s="69">
        <v>419</v>
      </c>
      <c r="O53" s="70">
        <v>402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cp:lastPrinted>2015-04-17T05:50:43Z</cp:lastPrinted>
  <dcterms:created xsi:type="dcterms:W3CDTF">2015-02-17T06:23:03Z</dcterms:created>
  <dcterms:modified xsi:type="dcterms:W3CDTF">2015-05-07T02:26:08Z</dcterms:modified>
</cp:coreProperties>
</file>