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P23" i="11"/>
  <c r="AA23" i="11"/>
  <c r="V23" i="11"/>
  <c r="Q23" i="11"/>
  <c r="AA37" i="11" l="1"/>
  <c r="AA36" i="11"/>
  <c r="AA35" i="11"/>
  <c r="AA34" i="11"/>
  <c r="AA32" i="11"/>
  <c r="AA31" i="11"/>
  <c r="AA30" i="11"/>
  <c r="AA29" i="11"/>
  <c r="AA28" i="11"/>
  <c r="AA7" i="11"/>
  <c r="DQ102" i="11"/>
  <c r="DL102" i="11"/>
  <c r="DG102" i="11"/>
  <c r="DB102" i="11"/>
  <c r="CW102" i="11"/>
  <c r="CR102" i="11"/>
  <c r="AU88" i="11"/>
  <c r="AP88" i="11"/>
  <c r="AF88" i="11"/>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C39" i="9"/>
  <c r="CO38" i="9"/>
  <c r="BE38" i="9"/>
  <c r="AM38" i="9"/>
  <c r="C38" i="9"/>
  <c r="BE37" i="9"/>
  <c r="AM37" i="9"/>
  <c r="C37" i="9"/>
  <c r="BE36" i="9"/>
  <c r="AM36" i="9"/>
  <c r="C36" i="9"/>
  <c r="C35" i="9"/>
  <c r="BW34" i="9"/>
  <c r="BW35" i="9" s="1"/>
  <c r="BW36" i="9" s="1"/>
  <c r="BW37" i="9" s="1"/>
  <c r="BW38" i="9" s="1"/>
  <c r="BW39" i="9" s="1"/>
  <c r="BW40" i="9" s="1"/>
  <c r="U34" i="9"/>
  <c r="U35" i="9" s="1"/>
  <c r="U36" i="9" s="1"/>
  <c r="U37" i="9" s="1"/>
  <c r="U38" i="9" s="1"/>
  <c r="U39" i="9" s="1"/>
  <c r="C34" i="9"/>
  <c r="CO34" i="9" l="1"/>
  <c r="CO35" i="9" s="1"/>
  <c r="CO36" i="9" s="1"/>
  <c r="CO37" i="9" s="1"/>
  <c r="BE34" i="9"/>
  <c r="BE35"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<sst xmlns="http://schemas.openxmlformats.org/spreadsheetml/2006/main" count="1073" uniqueCount="558">
  <si>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</si>
  <si>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</si>
  <si>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</si>
  <si>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</si>
  <si>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</si>
  <si>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</si>
  <si>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</si>
  <si>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</si>
  <si>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</si>
  <si>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</si>
  <si>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</si>
  <si>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</si>
  <si>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</si>
  <si>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</si>
  <si>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</si>
  <si>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</si>
  <si>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</si>
  <si>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</si>
  <si>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</si>
  <si>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</si>
  <si>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</si>
  <si>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</si>
  <si>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</si>
  <si>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</si>
  <si>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</si>
  <si>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</si>
  <si>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</si>
  <si>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</si>
  <si>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</si>
  <si>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</si>
  <si>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</si>
  <si>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</si>
  <si>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</si>
  <si>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</si>
  <si>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</si>
  <si>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</si>
  <si>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</si>
  <si>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</si>
  <si>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</si>
  <si>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</si>
  <si>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</si>
  <si>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</si>
  <si>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</si>
  <si>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</si>
  <si>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</si>
  <si>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</si>
  <si>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</si>
  <si>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</si>
  <si>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</si>
  <si>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</si>
  <si>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</si>
  <si>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</si>
  <si>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</si>
  <si>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</si>
  <si>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</si>
  <si>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</si>
  <si>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</si>
  <si>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</si>
  <si>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</si>
  <si>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</si>
  <si>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</si>
  <si>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</si>
  <si>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</si>
  <si>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</si>
  <si>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</si>
  <si>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</si>
  <si>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</si>
  <si>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</si>
  <si>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</si>
  <si>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</si>
  <si>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</si>
  <si>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</si>
  <si>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</si>
  <si>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</si>
  <si>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</si>
  <si>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</si>
  <si>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</si>
  <si>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</si>
  <si>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</si>
  <si>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</si>
  <si>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</si>
  <si>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</si>
  <si>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</si>
  <si>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</si>
  <si>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</si>
  <si>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</si>
  <si>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</si>
  <si>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</si>
  <si>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</si>
  <si>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</si>
  <si>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</si>
  <si>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</si>
  <si>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</si>
  <si>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</si>
  <si>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</si>
  <si>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</si>
  <si>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</si>
  <si>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</si>
  <si>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</si>
  <si>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</si>
  <si>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</si>
  <si>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</si>
  <si>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</si>
  <si>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</si>
  <si>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</si>
  <si>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</si>
  <si>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</si>
  <si>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</si>
  <si>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</si>
  <si>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</si>
  <si>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</si>
  <si>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</si>
  <si>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</si>
  <si>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</si>
  <si>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</si>
  <si>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</si>
  <si>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</si>
  <si>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</si>
  <si>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</si>
  <si>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</si>
  <si>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</si>
  <si>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</si>
  <si>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</si>
  <si>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</si>
  <si>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</si>
  <si>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</si>
  <si>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</si>
  <si>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</si>
  <si>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</si>
  <si>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</si>
  <si>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</si>
  <si>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</si>
  <si>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</si>
  <si>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</si>
  <si>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</si>
  <si>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</si>
  <si>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</si>
  <si>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</si>
  <si>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</si>
  <si>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</si>
  <si>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</si>
  <si>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</si>
  <si>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</si>
  <si>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</si>
  <si>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</si>
  <si>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</si>
  <si>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</si>
  <si>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</si>
  <si>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</si>
  <si>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</si>
  <si>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</si>
  <si>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</si>
  <si>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</si>
  <si>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</si>
  <si>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</si>
  <si>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</si>
  <si>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</si>
  <si>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</si>
  <si>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</si>
  <si>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</si>
  <si>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</si>
  <si>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</si>
  <si>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</si>
  <si>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</si>
  <si>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</si>
  <si>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</si>
  <si>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</si>
  <si>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</si>
  <si>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</si>
  <si>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</si>
  <si>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</si>
  <si>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</si>
  <si>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</si>
  <si>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</si>
  <si>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</si>
  <si>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</si>
  <si>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</si>
  <si>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</si>
  <si>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</si>
  <si>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</si>
  <si>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</si>
  <si>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</si>
  <si>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</si>
  <si>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</si>
  <si>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</si>
  <si>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</si>
  <si>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</si>
  <si>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</si>
  <si>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</si>
  <si>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</si>
  <si>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</si>
  <si>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</si>
  <si>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</si>
  <si>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埼玉県草加市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</si>
  <si>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</si>
  <si>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</si>
  <si>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</si>
  <si>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</si>
  <si>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</si>
  <si>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</si>
  <si>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</si>
  <si>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</si>
  <si>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</si>
  <si>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</si>
  <si>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</si>
  <si>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</si>
  <si>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</si>
  <si>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</si>
  <si>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</si>
  <si>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</si>
  <si>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</si>
  <si>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</si>
  <si>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</si>
  <si>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</si>
  <si>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</si>
  <si>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</si>
  <si>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</si>
  <si>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</si>
  <si>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</si>
  <si>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</si>
  <si>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</si>
  <si>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</si>
  <si>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</si>
  <si>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</si>
  <si>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</si>
  <si>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</si>
  <si>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</si>
  <si>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</si>
  <si>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</si>
  <si>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</si>
  <si>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</si>
  <si>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</si>
  <si>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</si>
  <si>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</si>
  <si>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</si>
  <si>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</si>
  <si>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</si>
  <si>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</si>
  <si>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</si>
  <si>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</si>
  <si>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</si>
  <si>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</si>
  <si>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</si>
  <si>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</si>
  <si>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</si>
  <si>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</si>
  <si>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</si>
  <si>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</si>
  <si>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</si>
  <si>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</si>
  <si>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</si>
  <si>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</si>
  <si>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</si>
  <si>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</si>
  <si>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</si>
  <si>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</si>
  <si>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</si>
  <si>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</si>
  <si>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</si>
  <si>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</si>
  <si>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</si>
  <si>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</si>
  <si>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</si>
  <si>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</si>
  <si>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</si>
  <si>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</si>
  <si>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</si>
  <si>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</si>
  <si>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</si>
  <si>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</si>
  <si>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</si>
  <si>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</si>
  <si>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</si>
  <si>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</si>
  <si>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</si>
  <si>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</si>
  <si>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</si>
  <si>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</si>
  <si>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</si>
  <si>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</si>
  <si>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</si>
  <si>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</si>
  <si>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</si>
  <si>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</si>
  <si>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</si>
  <si>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</si>
  <si>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</si>
  <si>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</si>
  <si>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</si>
  <si>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</si>
  <si>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</si>
  <si>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</si>
  <si>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</si>
  <si>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</si>
  <si>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</si>
  <si>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</si>
  <si>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</si>
  <si>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</si>
  <si>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</si>
  <si>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</si>
  <si>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</si>
  <si>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</si>
  <si>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</si>
  <si>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</si>
  <si>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</si>
  <si>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</si>
  <si>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</si>
  <si>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</si>
  <si>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</si>
  <si>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</si>
  <si>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</si>
  <si>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</si>
  <si>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</si>
  <si>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</si>
  <si>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</si>
  <si>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</si>
  <si>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</si>
  <si>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</si>
  <si>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</si>
  <si>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</si>
  <si>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</si>
  <si>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</si>
  <si>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</si>
  <si>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</si>
  <si>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</si>
  <si>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</si>
  <si>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</si>
  <si>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</si>
  <si>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</si>
  <si>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</si>
  <si>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</si>
  <si>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</si>
  <si>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</si>
  <si>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</si>
  <si>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</si>
  <si>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</si>
  <si>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</si>
  <si>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</si>
  <si>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</si>
  <si>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</si>
  <si>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</si>
  <si>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</si>
  <si>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埼玉県草加市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</si>
  <si>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</si>
  <si>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</si>
  <si>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</si>
  <si>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</si>
  <si>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</si>
  <si>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</si>
  <si>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</si>
  <si>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</si>
  <si>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</si>
  <si>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</si>
  <si>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</si>
  <si>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</si>
  <si>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</si>
  <si>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</si>
  <si>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</si>
  <si>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</si>
  <si>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</si>
  <si>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</si>
  <si>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</si>
  <si>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</si>
  <si>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</si>
  <si>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</si>
  <si>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</si>
  <si>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</si>
  <si>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</si>
  <si>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</si>
  <si>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</si>
  <si>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</si>
  <si>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</si>
  <si>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</si>
  <si>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</si>
  <si>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</si>
  <si>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</si>
  <si>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</si>
  <si>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</si>
  <si>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</si>
  <si>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</si>
  <si>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</si>
  <si>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</si>
  <si>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</si>
  <si>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</si>
  <si>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</si>
  <si>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</si>
  <si>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</si>
  <si>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草加都市計画新田西部土地区画整理事業特別会計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</si>
  <si>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</si>
  <si>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</si>
  <si>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</si>
  <si>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</si>
  <si>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</si>
  <si>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</si>
  <si>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</si>
  <si>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</si>
  <si>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</si>
  <si>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</si>
  <si>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</si>
  <si>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</si>
  <si>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</si>
  <si>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</si>
  <si>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</si>
  <si>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</si>
  <si>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</si>
  <si>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</si>
  <si>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</si>
  <si>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</si>
  <si>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</si>
  <si>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</si>
  <si>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</si>
  <si>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</si>
  <si>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</si>
  <si>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</si>
  <si>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</si>
  <si>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</si>
  <si>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</si>
  <si>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</si>
  <si>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</si>
  <si>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</si>
  <si>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</si>
  <si>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</si>
  <si>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</si>
  <si>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</si>
  <si>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</si>
  <si>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</si>
  <si>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</si>
  <si>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</si>
  <si>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</si>
  <si>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</si>
  <si>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</si>
  <si>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</si>
  <si>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</si>
  <si>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</si>
  <si>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</si>
  <si>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</si>
  <si>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</si>
  <si>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</si>
  <si>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</si>
  <si>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</si>
  <si>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</si>
  <si>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</si>
  <si>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</si>
  <si>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</si>
  <si>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</si>
  <si>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</si>
  <si>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</si>
  <si>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</si>
  <si>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</si>
  <si>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</si>
  <si>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</si>
  <si>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</si>
  <si>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</si>
  <si>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</si>
  <si>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</si>
  <si>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</si>
  <si>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</si>
  <si>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</si>
  <si>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</si>
  <si>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</si>
  <si>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</si>
  <si>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</si>
  <si>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</si>
  <si>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</si>
  <si>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</si>
  <si>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</si>
  <si>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</si>
  <si>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</si>
  <si>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</si>
  <si>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</si>
  <si>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</si>
  <si>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</si>
  <si>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</si>
  <si>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</si>
  <si>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</si>
  <si>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</si>
  <si>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</si>
  <si>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</si>
  <si>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</si>
  <si>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</si>
  <si>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</si>
  <si>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</si>
  <si>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</si>
  <si>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</si>
  <si>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</si>
  <si>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</si>
  <si>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</si>
  <si>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</si>
  <si>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</si>
  <si>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</si>
  <si>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</si>
  <si>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</si>
  <si>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</si>
  <si>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</si>
  <si>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</si>
  <si>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</si>
  <si>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</si>
  <si>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</si>
  <si>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</si>
  <si>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</si>
  <si>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</si>
  <si>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</si>
  <si>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</si>
  <si>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</si>
  <si>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</si>
  <si>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</si>
  <si>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</si>
  <si>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</si>
  <si>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</si>
  <si>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</si>
  <si>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</si>
  <si>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</si>
  <si>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</si>
  <si>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</si>
  <si>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</si>
  <si>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</si>
  <si>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</si>
  <si>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</si>
  <si>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</si>
  <si>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</si>
  <si>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</si>
  <si>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0.63</t>
  </si>
  <si>
    <t>水道事業会計</t>
  </si>
  <si>
    <t>一般会計</t>
  </si>
  <si>
    <t>病院事業会計</t>
  </si>
  <si>
    <t>国民健康保険特別会計</t>
  </si>
  <si>
    <t>公共下水道事業特別会計</t>
  </si>
  <si>
    <t>介護保険特別会計</t>
  </si>
  <si>
    <t>交通災害共済特別会計</t>
  </si>
  <si>
    <t>草加都市計画新田西部土地区画整理事業特別会計</t>
  </si>
  <si>
    <t>その他会計（赤字）</t>
  </si>
  <si>
    <t>その他会計（黒字）</t>
  </si>
  <si>
    <t>アコス</t>
  </si>
  <si>
    <t>草加市体育協会</t>
  </si>
  <si>
    <t>草加市文化協会</t>
  </si>
  <si>
    <t>草加市土地開発公社</t>
  </si>
  <si>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</si>
  <si>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</si>
  <si>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</si>
  <si>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サイ</t>
    </rPh>
    <rPh sb="2" eb="3">
      <t>クニ</t>
    </rPh>
    <rPh sb="7" eb="8">
      <t>ヒト</t>
    </rPh>
    <rPh sb="11" eb="15">
      <t>コウイキレンゴウ</t>
    </rPh>
    <phoneticPr fontId="24"/>
  </si>
  <si>
    <t>埼玉県都市競艇組合</t>
    <rPh sb="0" eb="3">
      <t>サイタマケン</t>
    </rPh>
    <rPh sb="3" eb="5">
      <t>トシ</t>
    </rPh>
    <rPh sb="5" eb="7">
      <t>キョウテイ</t>
    </rPh>
    <rPh sb="7" eb="9">
      <t>クミアイ</t>
    </rPh>
    <phoneticPr fontId="24"/>
  </si>
  <si>
    <t>東埼玉資源環境組合</t>
    <rPh sb="0" eb="1">
      <t>ヒガシ</t>
    </rPh>
    <rPh sb="1" eb="3">
      <t>サイタマ</t>
    </rPh>
    <rPh sb="3" eb="5">
      <t>シゲン</t>
    </rPh>
    <rPh sb="5" eb="7">
      <t>カンキョウ</t>
    </rPh>
    <rPh sb="7" eb="9">
      <t>クミアイ</t>
    </rPh>
    <phoneticPr fontId="24"/>
  </si>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</sst>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44577</c:v>
                </c:pt>
                <c:pt idx="1">
                  <c:v>42033</c:v>
                </c:pt>
                <c:pt idx="2">
                  <c:v>20157</c:v>
                </c:pt>
                <c:pt idx="3">
                  <c:v>45072</c:v>
                </c:pt>
                <c:pt idx="4">
                  <c:v>39014</c:v>
                </c:pt>
              </c:numCache>
            </c:numRef>
          </c:val>
          <c:smooth val="0"/>
        </c:ser>
        <c:dLbls>
          <c:showLegendKey val="0"/>
          <c:showVal val="0"/>
          <c:showCatName val="0"/>
          <c:showSerName val="0"/>
          <c:showPercent val="0"/>
          <c:showBubbleSize val="0"/>
        </c:dLbls>
        <c:marker val="1"/>
        <c:smooth val="0"/>
        <c:axId val="107677952"/>
        <c:axId val="107688320"/>
      </c:lineChart>
      <c:catAx>
        <c:axId val="107677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88320"/>
        <c:crosses val="autoZero"/>
        <c:auto val="1"/>
        <c:lblAlgn val="ctr"/>
        <c:lblOffset val="100"/>
        <c:tickLblSkip val="1"/>
        <c:tickMarkSkip val="1"/>
        <c:noMultiLvlLbl val="0"/>
      </c:catAx>
      <c:valAx>
        <c:axId val="1076883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7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4.7300000000000004</c:v>
                </c:pt>
                <c:pt idx="1">
                  <c:v>6.16</c:v>
                </c:pt>
                <c:pt idx="2">
                  <c:v>10.29</c:v>
                </c:pt>
                <c:pt idx="3">
                  <c:v>8.69</c:v>
                </c:pt>
                <c:pt idx="4">
                  <c:v>10.53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6.14</c:v>
                </c:pt>
                <c:pt idx="1">
                  <c:v>5.67</c:v>
                </c:pt>
                <c:pt idx="2">
                  <c:v>8.08</c:v>
                </c:pt>
                <c:pt idx="3">
                  <c:v>9.69</c:v>
                </c:pt>
                <c:pt idx="4">
                  <c:v>10.89</c:v>
                </c:pt>
              </c:numCache>
            </c:numRef>
          </c:val>
        </c:ser>
        <c:dLbls>
          <c:showLegendKey val="0"/>
          <c:showVal val="0"/>
          <c:showCatName val="0"/>
          <c:showSerName val="0"/>
          <c:showPercent val="0"/>
          <c:showBubbleSize val="0"/>
        </c:dLbls>
        <c:gapWidth val="250"/>
        <c:overlap val="100"/>
        <c:axId val="111168512"/>
        <c:axId val="11117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-0.63</c:v>
                </c:pt>
                <c:pt idx="1">
                  <c:v>1.25</c:v>
                </c:pt>
                <c:pt idx="2">
                  <c:v>6.84</c:v>
                </c:pt>
                <c:pt idx="3">
                  <c:v>0.2</c:v>
                </c:pt>
                <c:pt idx="4">
                  <c:v>3.22</c:v>
                </c:pt>
              </c:numCache>
            </c:numRef>
          </c:val>
          <c:smooth val="0"/>
        </c:ser>
        <c:dLbls>
          <c:showLegendKey val="0"/>
          <c:showVal val="0"/>
          <c:showCatName val="0"/>
          <c:showSerName val="0"/>
          <c:showPercent val="0"/>
          <c:showBubbleSize val="0"/>
        </c:dLbls>
        <c:marker val="1"/>
        <c:smooth val="0"/>
        <c:axId val="111168512"/>
        <c:axId val="111170688"/>
      </c:lineChart>
      <c:catAx>
        <c:axId val="1111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70688"/>
        <c:crosses val="autoZero"/>
        <c:auto val="1"/>
        <c:lblAlgn val="ctr"/>
        <c:lblOffset val="100"/>
        <c:tickLblSkip val="1"/>
        <c:tickMarkSkip val="1"/>
        <c:noMultiLvlLbl val="0"/>
      </c:catAx>
      <c:valAx>
        <c:axId val="1111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0.08</c:v>
                </c:pt>
                <c:pt idx="4">
                  <c:v>#N/A</c:v>
                </c:pt>
                <c:pt idx="5">
                  <c:v>0.06</c:v>
                </c:pt>
                <c:pt idx="6">
                  <c:v>#N/A</c:v>
                </c:pt>
                <c:pt idx="7">
                  <c:v>0.08</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草加都市計画新田西部土地区画整理事業特別会計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0.06</c:v>
                </c:pt>
                <c:pt idx="6">
                  <c:v>#N/A</c:v>
                </c:pt>
                <c:pt idx="7">
                  <c:v>0.2</c:v>
                </c:pt>
                <c:pt idx="8">
                  <c:v>#N/A</c:v>
                </c:pt>
                <c:pt idx="9">
                  <c:v>0.06</c:v>
                </c:pt>
              </c:numCache>
            </c:numRef>
          </c:val>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0.1</c:v>
                </c:pt>
                <c:pt idx="4">
                  <c:v>#N/A</c:v>
                </c:pt>
                <c:pt idx="5">
                  <c:v>0.11</c:v>
                </c:pt>
                <c:pt idx="6">
                  <c:v>#N/A</c:v>
                </c:pt>
                <c:pt idx="7">
                  <c:v>0.12</c:v>
                </c:pt>
                <c:pt idx="8">
                  <c:v>#N/A</c:v>
                </c:pt>
                <c:pt idx="9">
                  <c:v>0.13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0.32</c:v>
                </c:pt>
                <c:pt idx="2">
                  <c:v>#N/A</c:v>
                </c:pt>
                <c:pt idx="3">
                  <c:v>1.23</c:v>
                </c:pt>
                <c:pt idx="4">
                  <c:v>#N/A</c:v>
                </c:pt>
                <c:pt idx="5">
                  <c:v>0.66</c:v>
                </c:pt>
                <c:pt idx="6">
                  <c:v>#N/A</c:v>
                </c:pt>
                <c:pt idx="7">
                  <c:v>0.65</c:v>
                </c:pt>
                <c:pt idx="8">
                  <c:v>#N/A</c:v>
                </c:pt>
                <c:pt idx="9">
                  <c:v>0.66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0.71</c:v>
                </c:pt>
                <c:pt idx="2">
                  <c:v>#N/A</c:v>
                </c:pt>
                <c:pt idx="3">
                  <c:v>0.99</c:v>
                </c:pt>
                <c:pt idx="4">
                  <c:v>#N/A</c:v>
                </c:pt>
                <c:pt idx="5">
                  <c:v>0.98</c:v>
                </c:pt>
                <c:pt idx="6">
                  <c:v>#N/A</c:v>
                </c:pt>
                <c:pt idx="7">
                  <c:v>0.79</c:v>
                </c:pt>
                <c:pt idx="8">
                  <c:v>#N/A</c:v>
                </c:pt>
                <c:pt idx="9">
                  <c:v>0.77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1.84</c:v>
                </c:pt>
                <c:pt idx="2">
                  <c:v>#N/A</c:v>
                </c:pt>
                <c:pt idx="3">
                  <c:v>1.48</c:v>
                </c:pt>
                <c:pt idx="4">
                  <c:v>#N/A</c:v>
                </c:pt>
                <c:pt idx="5">
                  <c:v>3.36</c:v>
                </c:pt>
                <c:pt idx="6">
                  <c:v>#N/A</c:v>
                </c:pt>
                <c:pt idx="7">
                  <c:v>2.75</c:v>
                </c:pt>
                <c:pt idx="8">
                  <c:v>#N/A</c:v>
                </c:pt>
                <c:pt idx="9">
                  <c:v>2.17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3.52</c:v>
                </c:pt>
                <c:pt idx="2">
                  <c:v>#N/A</c:v>
                </c:pt>
                <c:pt idx="3">
                  <c:v>5.13</c:v>
                </c:pt>
                <c:pt idx="4">
                  <c:v>#N/A</c:v>
                </c:pt>
                <c:pt idx="5">
                  <c:v>5.72</c:v>
                </c:pt>
                <c:pt idx="6">
                  <c:v>#N/A</c:v>
                </c:pt>
                <c:pt idx="7">
                  <c:v>6.34</c:v>
                </c:pt>
                <c:pt idx="8">
                  <c:v>#N/A</c:v>
                </c:pt>
                <c:pt idx="9">
                  <c:v>6.89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4.7300000000000004</c:v>
                </c:pt>
                <c:pt idx="2">
                  <c:v>#N/A</c:v>
                </c:pt>
                <c:pt idx="3">
                  <c:v>6.16</c:v>
                </c:pt>
                <c:pt idx="4">
                  <c:v>#N/A</c:v>
                </c:pt>
                <c:pt idx="5">
                  <c:v>10.29</c:v>
                </c:pt>
                <c:pt idx="6">
                  <c:v>#N/A</c:v>
                </c:pt>
                <c:pt idx="7">
                  <c:v>8.69</c:v>
                </c:pt>
                <c:pt idx="8">
                  <c:v>#N/A</c:v>
                </c:pt>
                <c:pt idx="9">
                  <c:v>10.53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10.55</c:v>
                </c:pt>
                <c:pt idx="2">
                  <c:v>#N/A</c:v>
                </c:pt>
                <c:pt idx="3">
                  <c:v>10.93</c:v>
                </c:pt>
                <c:pt idx="4">
                  <c:v>#N/A</c:v>
                </c:pt>
                <c:pt idx="5">
                  <c:v>13.34</c:v>
                </c:pt>
                <c:pt idx="6">
                  <c:v>#N/A</c:v>
                </c:pt>
                <c:pt idx="7">
                  <c:v>15.67</c:v>
                </c:pt>
                <c:pt idx="8">
                  <c:v>#N/A</c:v>
                </c:pt>
                <c:pt idx="9">
                  <c:v>18.22</c:v>
                </c:pt>
              </c:numCache>
            </c:numRef>
          </c:val>
        </c:ser>
        <c:dLbls>
          <c:showLegendKey val="0"/>
          <c:showVal val="0"/>
          <c:showCatName val="0"/>
          <c:showSerName val="0"/>
          <c:showPercent val="0"/>
          <c:showBubbleSize val="0"/>
        </c:dLbls>
        <c:gapWidth val="150"/>
        <c:overlap val="100"/>
        <c:axId val="111420544"/>
        <c:axId val="111422080"/>
      </c:barChart>
      <c:catAx>
        <c:axId val="1114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422080"/>
        <c:crosses val="autoZero"/>
        <c:auto val="1"/>
        <c:lblAlgn val="ctr"/>
        <c:lblOffset val="100"/>
        <c:tickLblSkip val="1"/>
        <c:tickMarkSkip val="1"/>
        <c:noMultiLvlLbl val="0"/>
      </c:catAx>
      <c:valAx>
        <c:axId val="11142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2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7289</c:v>
                </c:pt>
                <c:pt idx="5">
                  <c:v>7263</c:v>
                </c:pt>
                <c:pt idx="8">
                  <c:v>7351</c:v>
                </c:pt>
                <c:pt idx="11">
                  <c:v>6897</c:v>
                </c:pt>
                <c:pt idx="14">
                  <c:v>7589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127</c:v>
                </c:pt>
                <c:pt idx="3">
                  <c:v>100</c:v>
                </c:pt>
                <c:pt idx="6">
                  <c:v>128</c:v>
                </c:pt>
                <c:pt idx="9">
                  <c:v>126</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336</c:v>
                </c:pt>
                <c:pt idx="3">
                  <c:v>135</c:v>
                </c:pt>
                <c:pt idx="6">
                  <c:v>112</c:v>
                </c:pt>
                <c:pt idx="9">
                  <c:v>134</c:v>
                </c:pt>
                <c:pt idx="12">
                  <c:v>124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4608</c:v>
                </c:pt>
                <c:pt idx="3">
                  <c:v>4665</c:v>
                </c:pt>
                <c:pt idx="6">
                  <c:v>3631</c:v>
                </c:pt>
                <c:pt idx="9">
                  <c:v>3479</c:v>
                </c:pt>
                <c:pt idx="12">
                  <c:v>3547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5729</c:v>
                </c:pt>
                <c:pt idx="3">
                  <c:v>5092</c:v>
                </c:pt>
                <c:pt idx="6">
                  <c:v>5118</c:v>
                </c:pt>
                <c:pt idx="9">
                  <c:v>5150</c:v>
                </c:pt>
                <c:pt idx="12">
                  <c:v>5373</c:v>
                </c:pt>
              </c:numCache>
            </c:numRef>
          </c:val>
        </c:ser>
        <c:dLbls>
          <c:showLegendKey val="0"/>
          <c:showVal val="0"/>
          <c:showCatName val="0"/>
          <c:showSerName val="0"/>
          <c:showPercent val="0"/>
          <c:showBubbleSize val="0"/>
        </c:dLbls>
        <c:gapWidth val="100"/>
        <c:overlap val="100"/>
        <c:axId val="110403968"/>
        <c:axId val="11040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3511</c:v>
                </c:pt>
                <c:pt idx="2">
                  <c:v>#N/A</c:v>
                </c:pt>
                <c:pt idx="3">
                  <c:v>#N/A</c:v>
                </c:pt>
                <c:pt idx="4">
                  <c:v>2729</c:v>
                </c:pt>
                <c:pt idx="5">
                  <c:v>#N/A</c:v>
                </c:pt>
                <c:pt idx="6">
                  <c:v>#N/A</c:v>
                </c:pt>
                <c:pt idx="7">
                  <c:v>1638</c:v>
                </c:pt>
                <c:pt idx="8">
                  <c:v>#N/A</c:v>
                </c:pt>
                <c:pt idx="9">
                  <c:v>#N/A</c:v>
                </c:pt>
                <c:pt idx="10">
                  <c:v>1992</c:v>
                </c:pt>
                <c:pt idx="11">
                  <c:v>#N/A</c:v>
                </c:pt>
                <c:pt idx="12">
                  <c:v>#N/A</c:v>
                </c:pt>
                <c:pt idx="13">
                  <c:v>1482</c:v>
                </c:pt>
                <c:pt idx="14">
                  <c:v>#N/A</c:v>
                </c:pt>
              </c:numCache>
            </c:numRef>
          </c:val>
          <c:smooth val="0"/>
        </c:ser>
        <c:dLbls>
          <c:showLegendKey val="0"/>
          <c:showVal val="0"/>
          <c:showCatName val="0"/>
          <c:showSerName val="0"/>
          <c:showPercent val="0"/>
          <c:showBubbleSize val="0"/>
        </c:dLbls>
        <c:marker val="1"/>
        <c:smooth val="0"/>
        <c:axId val="110403968"/>
        <c:axId val="110405888"/>
      </c:lineChart>
      <c:catAx>
        <c:axId val="1104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05888"/>
        <c:crosses val="autoZero"/>
        <c:auto val="1"/>
        <c:lblAlgn val="ctr"/>
        <c:lblOffset val="100"/>
        <c:tickLblSkip val="1"/>
        <c:tickMarkSkip val="1"/>
        <c:noMultiLvlLbl val="0"/>
      </c:catAx>
      <c:valAx>
        <c:axId val="11040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65997</c:v>
                </c:pt>
                <c:pt idx="5">
                  <c:v>67106</c:v>
                </c:pt>
                <c:pt idx="8">
                  <c:v>67306</c:v>
                </c:pt>
                <c:pt idx="11">
                  <c:v>66878</c:v>
                </c:pt>
                <c:pt idx="14">
                  <c:v>67651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8912</c:v>
                </c:pt>
                <c:pt idx="5">
                  <c:v>8642</c:v>
                </c:pt>
                <c:pt idx="8">
                  <c:v>15727</c:v>
                </c:pt>
                <c:pt idx="11">
                  <c:v>15487</c:v>
                </c:pt>
                <c:pt idx="14">
                  <c:v>16212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3677</c:v>
                </c:pt>
                <c:pt idx="5">
                  <c:v>3404</c:v>
                </c:pt>
                <c:pt idx="8">
                  <c:v>5311</c:v>
                </c:pt>
                <c:pt idx="11">
                  <c:v>9641</c:v>
                </c:pt>
                <c:pt idx="14">
                  <c:v>9290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3336</c:v>
                </c:pt>
                <c:pt idx="3">
                  <c:v>1480</c:v>
                </c:pt>
                <c:pt idx="6">
                  <c:v>34</c:v>
                </c:pt>
                <c:pt idx="9">
                  <c:v>30</c:v>
                </c:pt>
                <c:pt idx="12">
                  <c:v>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12547</c:v>
                </c:pt>
                <c:pt idx="3">
                  <c:v>11616</c:v>
                </c:pt>
                <c:pt idx="6">
                  <c:v>10826</c:v>
                </c:pt>
                <c:pt idx="9">
                  <c:v>10107</c:v>
                </c:pt>
                <c:pt idx="12">
                  <c:v>9103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842</c:v>
                </c:pt>
                <c:pt idx="3">
                  <c:v>871</c:v>
                </c:pt>
                <c:pt idx="6">
                  <c:v>784</c:v>
                </c:pt>
                <c:pt idx="9">
                  <c:v>673</c:v>
                </c:pt>
                <c:pt idx="12">
                  <c:v>704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48675</c:v>
                </c:pt>
                <c:pt idx="3">
                  <c:v>46208</c:v>
                </c:pt>
                <c:pt idx="6">
                  <c:v>43984</c:v>
                </c:pt>
                <c:pt idx="9">
                  <c:v>41286</c:v>
                </c:pt>
                <c:pt idx="12">
                  <c:v>38080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4792</c:v>
                </c:pt>
                <c:pt idx="3">
                  <c:v>4834</c:v>
                </c:pt>
                <c:pt idx="6">
                  <c:v>4489</c:v>
                </c:pt>
                <c:pt idx="9">
                  <c:v>1846</c:v>
                </c:pt>
                <c:pt idx="12">
                  <c:v>1717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50880</c:v>
                </c:pt>
                <c:pt idx="3">
                  <c:v>53177</c:v>
                </c:pt>
                <c:pt idx="6">
                  <c:v>53695</c:v>
                </c:pt>
                <c:pt idx="9">
                  <c:v>56211</c:v>
                </c:pt>
                <c:pt idx="12">
                  <c:v>55842</c:v>
                </c:pt>
              </c:numCache>
            </c:numRef>
          </c:val>
        </c:ser>
        <c:dLbls>
          <c:showLegendKey val="0"/>
          <c:showVal val="0"/>
          <c:showCatName val="0"/>
          <c:showSerName val="0"/>
          <c:showPercent val="0"/>
          <c:showBubbleSize val="0"/>
        </c:dLbls>
        <c:gapWidth val="100"/>
        <c:overlap val="100"/>
        <c:axId val="112116096"/>
        <c:axId val="11211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42487</c:v>
                </c:pt>
                <c:pt idx="2">
                  <c:v>#N/A</c:v>
                </c:pt>
                <c:pt idx="3">
                  <c:v>#N/A</c:v>
                </c:pt>
                <c:pt idx="4">
                  <c:v>39034</c:v>
                </c:pt>
                <c:pt idx="5">
                  <c:v>#N/A</c:v>
                </c:pt>
                <c:pt idx="6">
                  <c:v>#N/A</c:v>
                </c:pt>
                <c:pt idx="7">
                  <c:v>25468</c:v>
                </c:pt>
                <c:pt idx="8">
                  <c:v>#N/A</c:v>
                </c:pt>
                <c:pt idx="9">
                  <c:v>#N/A</c:v>
                </c:pt>
                <c:pt idx="10">
                  <c:v>18148</c:v>
                </c:pt>
                <c:pt idx="11">
                  <c:v>#N/A</c:v>
                </c:pt>
                <c:pt idx="12">
                  <c:v>#N/A</c:v>
                </c:pt>
                <c:pt idx="13">
                  <c:v>12324</c:v>
                </c:pt>
                <c:pt idx="14">
                  <c:v>#N/A</c:v>
                </c:pt>
              </c:numCache>
            </c:numRef>
          </c:val>
          <c:smooth val="0"/>
        </c:ser>
        <c:dLbls>
          <c:showLegendKey val="0"/>
          <c:showVal val="0"/>
          <c:showCatName val="0"/>
          <c:showSerName val="0"/>
          <c:showPercent val="0"/>
          <c:showBubbleSize val="0"/>
        </c:dLbls>
        <c:marker val="1"/>
        <c:smooth val="0"/>
        <c:axId val="112116096"/>
        <c:axId val="112118016"/>
      </c:lineChart>
      <c:catAx>
        <c:axId val="1121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118016"/>
        <c:crosses val="autoZero"/>
        <c:auto val="1"/>
        <c:lblAlgn val="ctr"/>
        <c:lblOffset val="100"/>
        <c:tickLblSkip val="1"/>
        <c:tickMarkSkip val="1"/>
        <c:noMultiLvlLbl val="0"/>
      </c:catAx>
      <c:valAx>
        <c:axId val="11211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1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244,289
239,664
27.42
71,246,949
66,389,429
4,380,304
41,594,473
57,211,689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34.4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景気の低迷等により、平成</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年連続して低下していたが、個人市民税の増など地方税の増収等に伴い、平成</a:t>
          </a:r>
          <a:r>
            <a:rPr kumimoji="1" lang="en-US" altLang="ja-JP" sz="1300">
              <a:latin typeface="ＭＳ Ｐゴシック"/>
            </a:rPr>
            <a:t>25</a:t>
          </a:r>
          <a:r>
            <a:rPr kumimoji="1" lang="ja-JP" altLang="en-US" sz="1300">
              <a:latin typeface="ＭＳ Ｐゴシック"/>
            </a:rPr>
            <a:t>年度はほぼ前年度と同水準となった。引き続き税収入の収納率向上等による歳入の確保に努めるほか、事業効果・成果を検証し事業の見直しを行う中で財政基盤の強化を図る。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117475</xdr:rowOff>
    </xdr:to>
    <xdr:cxnSp macro="">
      <xdr:nvCxnSpPr>
        <xdr:cNvPr id="68" name="直線コネクタ 67"/>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117475</xdr:rowOff>
    </xdr:to>
    <xdr:cxnSp macro="">
      <xdr:nvCxnSpPr>
        <xdr:cNvPr id="71" name="直線コネクタ 70"/>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77258</xdr:rowOff>
    </xdr:to>
    <xdr:cxnSp macro="">
      <xdr:nvCxnSpPr>
        <xdr:cNvPr id="74" name="直線コネクタ 73"/>
        <xdr:cNvCxnSpPr/>
      </xdr:nvCxnSpPr>
      <xdr:spPr>
        <a:xfrm>
          <a:off x="2336800" y="668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168275</xdr:rowOff>
    </xdr:to>
    <xdr:cxnSp macro="">
      <xdr:nvCxnSpPr>
        <xdr:cNvPr id="77" name="直線コネクタ 76"/>
        <xdr:cNvCxnSpPr/>
      </xdr:nvCxnSpPr>
      <xdr:spPr>
        <a:xfrm>
          <a:off x="1447800" y="662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26458</xdr:rowOff>
    </xdr:from>
    <xdr:to>
      <xdr:col>4</xdr:col>
      <xdr:colOff>533400</xdr:colOff>
      <xdr:row>39</xdr:row>
      <xdr:rowOff>128058</xdr:rowOff>
    </xdr:to>
    <xdr:sp macro="" textlink="">
      <xdr:nvSpPr>
        <xdr:cNvPr id="91" name="円/楕円 90"/>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92" name="テキスト ボックス 91"/>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117475</xdr:rowOff>
    </xdr:from>
    <xdr:to>
      <xdr:col>3</xdr:col>
      <xdr:colOff>330200</xdr:colOff>
      <xdr:row>39</xdr:row>
      <xdr:rowOff>47625</xdr:rowOff>
    </xdr:to>
    <xdr:sp macro="" textlink="">
      <xdr:nvSpPr>
        <xdr:cNvPr id="93" name="円/楕円 92"/>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57802</xdr:rowOff>
    </xdr:from>
    <xdr:ext cx="762000" cy="259045"/>
    <xdr:sp macro="" textlink="">
      <xdr:nvSpPr>
        <xdr:cNvPr id="94" name="テキスト ボックス 93"/>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5" name="円/楕円 94"/>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6" name="テキスト ボックス 95"/>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経常一般財源において、生活保護費など扶助費は依然として増加傾向にあるが、職員等の給与の臨時特例減額などにより人件費は縮減し、経常収支比率は前年度と比べ</a:t>
          </a:r>
          <a:r>
            <a:rPr kumimoji="1" lang="en-US" altLang="ja-JP" sz="1300">
              <a:latin typeface="ＭＳ Ｐゴシック"/>
            </a:rPr>
            <a:t>2.2</a:t>
          </a:r>
          <a:r>
            <a:rPr kumimoji="1" lang="ja-JP" altLang="en-US" sz="1300">
              <a:latin typeface="ＭＳ Ｐゴシック"/>
            </a:rPr>
            <a:t>％改善された。平成</a:t>
          </a:r>
          <a:r>
            <a:rPr kumimoji="1" lang="en-US" altLang="ja-JP" sz="1300">
              <a:latin typeface="ＭＳ Ｐゴシック"/>
            </a:rPr>
            <a:t>26</a:t>
          </a:r>
          <a:r>
            <a:rPr kumimoji="1" lang="ja-JP" altLang="en-US" sz="1300">
              <a:latin typeface="ＭＳ Ｐゴシック"/>
            </a:rPr>
            <a:t>年度以降は、給与の臨時特例減額の終了により、経常収支比率の悪化が見込まれるが、事務事業の見直し等に努め、経常経費の削減を図る。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1016</xdr:rowOff>
    </xdr:from>
    <xdr:to>
      <xdr:col>7</xdr:col>
      <xdr:colOff>152400</xdr:colOff>
      <xdr:row>67</xdr:row>
      <xdr:rowOff>55880</xdr:rowOff>
    </xdr:to>
    <xdr:cxnSp macro="">
      <xdr:nvCxnSpPr>
        <xdr:cNvPr id="124" name="直線コネクタ 123"/>
        <xdr:cNvCxnSpPr/>
      </xdr:nvCxnSpPr>
      <xdr:spPr>
        <a:xfrm flipV="1">
          <a:off x="4953000" y="1063091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5"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6" name="直線コネクタ 125"/>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87393</xdr:rowOff>
    </xdr:from>
    <xdr:ext cx="762000" cy="259045"/>
    <xdr:sp macro="" textlink="">
      <xdr:nvSpPr>
        <xdr:cNvPr id="127" name="財政構造の弾力性最大値テキスト"/>
        <xdr:cNvSpPr txBox="1"/>
      </xdr:nvSpPr>
      <xdr:spPr>
        <a:xfrm>
          <a:off x="5041900" y="1037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62</xdr:row>
      <xdr:rowOff>1016</xdr:rowOff>
    </xdr:from>
    <xdr:to>
      <xdr:col>7</xdr:col>
      <xdr:colOff>241300</xdr:colOff>
      <xdr:row>62</xdr:row>
      <xdr:rowOff>1016</xdr:rowOff>
    </xdr:to>
    <xdr:cxnSp macro="">
      <xdr:nvCxnSpPr>
        <xdr:cNvPr id="128" name="直線コネクタ 127"/>
        <xdr:cNvCxnSpPr/>
      </xdr:nvCxnSpPr>
      <xdr:spPr>
        <a:xfrm>
          <a:off x="4864100" y="1063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82804</xdr:rowOff>
    </xdr:to>
    <xdr:cxnSp macro="">
      <xdr:nvCxnSpPr>
        <xdr:cNvPr id="129" name="直線コネクタ 128"/>
        <xdr:cNvCxnSpPr/>
      </xdr:nvCxnSpPr>
      <xdr:spPr>
        <a:xfrm flipV="1">
          <a:off x="4114800" y="1094943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0"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1" name="フローチャート : 判断 130"/>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64</xdr:row>
      <xdr:rowOff>82804</xdr:rowOff>
    </xdr:to>
    <xdr:cxnSp macro="">
      <xdr:nvCxnSpPr>
        <xdr:cNvPr id="132" name="直線コネクタ 131"/>
        <xdr:cNvCxnSpPr/>
      </xdr:nvCxnSpPr>
      <xdr:spPr>
        <a:xfrm>
          <a:off x="3225800" y="10466832"/>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3" name="フローチャート : 判断 132"/>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4" name="テキスト ボックス 13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8382</xdr:rowOff>
    </xdr:to>
    <xdr:cxnSp macro="">
      <xdr:nvCxnSpPr>
        <xdr:cNvPr id="135" name="直線コネクタ 134"/>
        <xdr:cNvCxnSpPr/>
      </xdr:nvCxnSpPr>
      <xdr:spPr>
        <a:xfrm>
          <a:off x="2336800" y="103799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22352</xdr:rowOff>
    </xdr:from>
    <xdr:to>
      <xdr:col>4</xdr:col>
      <xdr:colOff>533400</xdr:colOff>
      <xdr:row>64</xdr:row>
      <xdr:rowOff>123952</xdr:rowOff>
    </xdr:to>
    <xdr:sp macro="" textlink="">
      <xdr:nvSpPr>
        <xdr:cNvPr id="136" name="フローチャート : 判断 135"/>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37" name="テキスト ボックス 136"/>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62</xdr:row>
      <xdr:rowOff>107188</xdr:rowOff>
    </xdr:to>
    <xdr:cxnSp macro="">
      <xdr:nvCxnSpPr>
        <xdr:cNvPr id="138" name="直線コネクタ 137"/>
        <xdr:cNvCxnSpPr/>
      </xdr:nvCxnSpPr>
      <xdr:spPr>
        <a:xfrm flipV="1">
          <a:off x="1447800" y="103799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39" name="フローチャート : 判断 138"/>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0" name="テキスト ボックス 139"/>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41" name="フローチャート : 判断 140"/>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42" name="テキスト ボックス 141"/>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113809</xdr:rowOff>
    </xdr:from>
    <xdr:ext cx="762000" cy="259045"/>
    <xdr:sp macro="" textlink="">
      <xdr:nvSpPr>
        <xdr:cNvPr id="149"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0" name="円/楕円 149"/>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143781</xdr:rowOff>
    </xdr:from>
    <xdr:ext cx="736600" cy="259045"/>
    <xdr:sp macro="" textlink="">
      <xdr:nvSpPr>
        <xdr:cNvPr id="151" name="テキスト ボックス 150"/>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2" name="円/楕円 151"/>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3" name="テキスト ボックス 152"/>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6" name="円/楕円 155"/>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7" name="テキスト ボックス 156"/>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類似団体と比べ低くなっているのは、業務の民間委託や指定管理者制度の導入等を用いた経費抑制のほか、各事務事業の進捗管理を四半期ごとに行う事務効率化によるものである。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89" name="直線コネクタ 188"/>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0"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1" name="直線コネクタ 190"/>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2"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3" name="直線コネクタ 192"/>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132243</xdr:rowOff>
    </xdr:from>
    <xdr:to>
      <xdr:col>7</xdr:col>
      <xdr:colOff>152400</xdr:colOff>
      <xdr:row>81</xdr:row>
      <xdr:rowOff>134190</xdr:rowOff>
    </xdr:to>
    <xdr:cxnSp macro="">
      <xdr:nvCxnSpPr>
        <xdr:cNvPr id="194" name="直線コネクタ 193"/>
        <xdr:cNvCxnSpPr/>
      </xdr:nvCxnSpPr>
      <xdr:spPr>
        <a:xfrm>
          <a:off x="4114800" y="14019693"/>
          <a:ext cx="8382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5"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6" name="フローチャート : 判断 195"/>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132243</xdr:rowOff>
    </xdr:from>
    <xdr:to>
      <xdr:col>6</xdr:col>
      <xdr:colOff>0</xdr:colOff>
      <xdr:row>82</xdr:row>
      <xdr:rowOff>8810</xdr:rowOff>
    </xdr:to>
    <xdr:cxnSp macro="">
      <xdr:nvCxnSpPr>
        <xdr:cNvPr id="197" name="直線コネクタ 196"/>
        <xdr:cNvCxnSpPr/>
      </xdr:nvCxnSpPr>
      <xdr:spPr>
        <a:xfrm flipV="1">
          <a:off x="3225800" y="14019693"/>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198" name="フローチャート : 判断 197"/>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199" name="テキスト ボックス 198"/>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147393</xdr:rowOff>
    </xdr:from>
    <xdr:to>
      <xdr:col>4</xdr:col>
      <xdr:colOff>482600</xdr:colOff>
      <xdr:row>82</xdr:row>
      <xdr:rowOff>8810</xdr:rowOff>
    </xdr:to>
    <xdr:cxnSp macro="">
      <xdr:nvCxnSpPr>
        <xdr:cNvPr id="200" name="直線コネクタ 199"/>
        <xdr:cNvCxnSpPr/>
      </xdr:nvCxnSpPr>
      <xdr:spPr>
        <a:xfrm>
          <a:off x="2336800" y="14034843"/>
          <a:ext cx="889000" cy="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1" name="フローチャート : 判断 200"/>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2" name="テキスト ボックス 201"/>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147393</xdr:rowOff>
    </xdr:from>
    <xdr:to>
      <xdr:col>3</xdr:col>
      <xdr:colOff>279400</xdr:colOff>
      <xdr:row>81</xdr:row>
      <xdr:rowOff>168903</xdr:rowOff>
    </xdr:to>
    <xdr:cxnSp macro="">
      <xdr:nvCxnSpPr>
        <xdr:cNvPr id="203" name="直線コネクタ 202"/>
        <xdr:cNvCxnSpPr/>
      </xdr:nvCxnSpPr>
      <xdr:spPr>
        <a:xfrm flipV="1">
          <a:off x="1447800" y="14034843"/>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4" name="フローチャート : 判断 203"/>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5" name="テキスト ボックス 204"/>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6" name="フローチャート : 判断 205"/>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7" name="テキスト ボックス 206"/>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83390</xdr:rowOff>
    </xdr:from>
    <xdr:to>
      <xdr:col>7</xdr:col>
      <xdr:colOff>203200</xdr:colOff>
      <xdr:row>82</xdr:row>
      <xdr:rowOff>13540</xdr:rowOff>
    </xdr:to>
    <xdr:sp macro="" textlink="">
      <xdr:nvSpPr>
        <xdr:cNvPr id="213" name="円/楕円 212"/>
        <xdr:cNvSpPr/>
      </xdr:nvSpPr>
      <xdr:spPr>
        <a:xfrm>
          <a:off x="4902200" y="139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4667</xdr:rowOff>
    </xdr:from>
    <xdr:ext cx="762000" cy="259045"/>
    <xdr:sp macro="" textlink="">
      <xdr:nvSpPr>
        <xdr:cNvPr id="214" name="人件費・物件費等の状況該当値テキスト"/>
        <xdr:cNvSpPr txBox="1"/>
      </xdr:nvSpPr>
      <xdr:spPr>
        <a:xfrm>
          <a:off x="5041900" y="138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81443</xdr:rowOff>
    </xdr:from>
    <xdr:to>
      <xdr:col>6</xdr:col>
      <xdr:colOff>50800</xdr:colOff>
      <xdr:row>82</xdr:row>
      <xdr:rowOff>11593</xdr:rowOff>
    </xdr:to>
    <xdr:sp macro="" textlink="">
      <xdr:nvSpPr>
        <xdr:cNvPr id="215" name="円/楕円 214"/>
        <xdr:cNvSpPr/>
      </xdr:nvSpPr>
      <xdr:spPr>
        <a:xfrm>
          <a:off x="4064000" y="139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21770</xdr:rowOff>
    </xdr:from>
    <xdr:ext cx="736600" cy="259045"/>
    <xdr:sp macro="" textlink="">
      <xdr:nvSpPr>
        <xdr:cNvPr id="216" name="テキスト ボックス 215"/>
        <xdr:cNvSpPr txBox="1"/>
      </xdr:nvSpPr>
      <xdr:spPr>
        <a:xfrm>
          <a:off x="3733800" y="1373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129460</xdr:rowOff>
    </xdr:from>
    <xdr:to>
      <xdr:col>4</xdr:col>
      <xdr:colOff>533400</xdr:colOff>
      <xdr:row>82</xdr:row>
      <xdr:rowOff>59610</xdr:rowOff>
    </xdr:to>
    <xdr:sp macro="" textlink="">
      <xdr:nvSpPr>
        <xdr:cNvPr id="217" name="円/楕円 216"/>
        <xdr:cNvSpPr/>
      </xdr:nvSpPr>
      <xdr:spPr>
        <a:xfrm>
          <a:off x="3175000" y="140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69787</xdr:rowOff>
    </xdr:from>
    <xdr:ext cx="762000" cy="259045"/>
    <xdr:sp macro="" textlink="">
      <xdr:nvSpPr>
        <xdr:cNvPr id="218" name="テキスト ボックス 217"/>
        <xdr:cNvSpPr txBox="1"/>
      </xdr:nvSpPr>
      <xdr:spPr>
        <a:xfrm>
          <a:off x="2844800" y="137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96593</xdr:rowOff>
    </xdr:from>
    <xdr:to>
      <xdr:col>3</xdr:col>
      <xdr:colOff>330200</xdr:colOff>
      <xdr:row>82</xdr:row>
      <xdr:rowOff>26743</xdr:rowOff>
    </xdr:to>
    <xdr:sp macro="" textlink="">
      <xdr:nvSpPr>
        <xdr:cNvPr id="219" name="円/楕円 218"/>
        <xdr:cNvSpPr/>
      </xdr:nvSpPr>
      <xdr:spPr>
        <a:xfrm>
          <a:off x="2286000" y="13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36920</xdr:rowOff>
    </xdr:from>
    <xdr:ext cx="762000" cy="259045"/>
    <xdr:sp macro="" textlink="">
      <xdr:nvSpPr>
        <xdr:cNvPr id="220" name="テキスト ボックス 219"/>
        <xdr:cNvSpPr txBox="1"/>
      </xdr:nvSpPr>
      <xdr:spPr>
        <a:xfrm>
          <a:off x="1955800" y="1375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118103</xdr:rowOff>
    </xdr:from>
    <xdr:to>
      <xdr:col>2</xdr:col>
      <xdr:colOff>127000</xdr:colOff>
      <xdr:row>82</xdr:row>
      <xdr:rowOff>48253</xdr:rowOff>
    </xdr:to>
    <xdr:sp macro="" textlink="">
      <xdr:nvSpPr>
        <xdr:cNvPr id="221" name="円/楕円 220"/>
        <xdr:cNvSpPr/>
      </xdr:nvSpPr>
      <xdr:spPr>
        <a:xfrm>
          <a:off x="1397000" y="140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58430</xdr:rowOff>
    </xdr:from>
    <xdr:ext cx="762000" cy="259045"/>
    <xdr:sp macro="" textlink="">
      <xdr:nvSpPr>
        <xdr:cNvPr id="222" name="テキスト ボックス 221"/>
        <xdr:cNvSpPr txBox="1"/>
      </xdr:nvSpPr>
      <xdr:spPr>
        <a:xfrm>
          <a:off x="1066800" y="137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が平成２４年度から震災復興等の費用に充てるために始めた平均７．８％の給与の時限的な減額措置が終了したため、類似団体の平均と同様に下降している。今後も近隣の市町村の動向を踏まえながら、より一層の給料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1" name="直線コネクタ 250"/>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2"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3" name="直線コネクタ 252"/>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4"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5" name="直線コネクタ 254"/>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89</xdr:row>
      <xdr:rowOff>69850</xdr:rowOff>
    </xdr:to>
    <xdr:cxnSp macro="">
      <xdr:nvCxnSpPr>
        <xdr:cNvPr id="256" name="直線コネクタ 255"/>
        <xdr:cNvCxnSpPr/>
      </xdr:nvCxnSpPr>
      <xdr:spPr>
        <a:xfrm flipV="1">
          <a:off x="16179800" y="14693477"/>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7"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8" name="フローチャート : 判断 257"/>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61807</xdr:rowOff>
    </xdr:from>
    <xdr:to>
      <xdr:col>23</xdr:col>
      <xdr:colOff>406400</xdr:colOff>
      <xdr:row>89</xdr:row>
      <xdr:rowOff>69850</xdr:rowOff>
    </xdr:to>
    <xdr:cxnSp macro="">
      <xdr:nvCxnSpPr>
        <xdr:cNvPr id="259" name="直線コネクタ 258"/>
        <xdr:cNvCxnSpPr/>
      </xdr:nvCxnSpPr>
      <xdr:spPr>
        <a:xfrm>
          <a:off x="15290800" y="153208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0" name="フローチャート : 判断 259"/>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61" name="テキスト ボックス 260"/>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89</xdr:row>
      <xdr:rowOff>61807</xdr:rowOff>
    </xdr:to>
    <xdr:cxnSp macro="">
      <xdr:nvCxnSpPr>
        <xdr:cNvPr id="262" name="直線コネクタ 261"/>
        <xdr:cNvCxnSpPr/>
      </xdr:nvCxnSpPr>
      <xdr:spPr>
        <a:xfrm>
          <a:off x="14401800" y="1466130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3" name="フローチャート : 判断 262"/>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64" name="テキスト ボックス 263"/>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85</xdr:row>
      <xdr:rowOff>136313</xdr:rowOff>
    </xdr:to>
    <xdr:cxnSp macro="">
      <xdr:nvCxnSpPr>
        <xdr:cNvPr id="265" name="直線コネクタ 264"/>
        <xdr:cNvCxnSpPr/>
      </xdr:nvCxnSpPr>
      <xdr:spPr>
        <a:xfrm flipV="1">
          <a:off x="13512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6" name="フローチャート : 判断 265"/>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67" name="テキスト ボックス 266"/>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8" name="フローチャート : 判断 267"/>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69" name="テキスト ボックス 268"/>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8" name="テキスト ボックス 277"/>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11007</xdr:rowOff>
    </xdr:from>
    <xdr:to>
      <xdr:col>22</xdr:col>
      <xdr:colOff>254000</xdr:colOff>
      <xdr:row>89</xdr:row>
      <xdr:rowOff>112607</xdr:rowOff>
    </xdr:to>
    <xdr:sp macro="" textlink="">
      <xdr:nvSpPr>
        <xdr:cNvPr id="279" name="円/楕円 278"/>
        <xdr:cNvSpPr/>
      </xdr:nvSpPr>
      <xdr:spPr>
        <a:xfrm>
          <a:off x="15240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97384</xdr:rowOff>
    </xdr:from>
    <xdr:ext cx="762000" cy="259045"/>
    <xdr:sp macro="" textlink="">
      <xdr:nvSpPr>
        <xdr:cNvPr id="280" name="テキスト ボックス 279"/>
        <xdr:cNvSpPr txBox="1"/>
      </xdr:nvSpPr>
      <xdr:spPr>
        <a:xfrm>
          <a:off x="14909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1" name="円/楕円 280"/>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82" name="テキスト ボックス 281"/>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3" name="円/楕円 282"/>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4" name="テキスト ボックス 283"/>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おいて、職員数の抑制に努めてきたため、全国平均や類似団体を大きく下回っている。今後も平成２３年度に策定した定員管理計画に基づき、平成２７年度までの５年間で５６人の定数削減を目指し、より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6" name="直線コネクタ 315"/>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7"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8" name="直線コネクタ 317"/>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9"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0" name="直線コネクタ 319"/>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169273</xdr:rowOff>
    </xdr:to>
    <xdr:cxnSp macro="">
      <xdr:nvCxnSpPr>
        <xdr:cNvPr id="321" name="直線コネクタ 320"/>
        <xdr:cNvCxnSpPr/>
      </xdr:nvCxnSpPr>
      <xdr:spPr>
        <a:xfrm>
          <a:off x="16179800" y="1026414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2"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3" name="フローチャート : 判断 322"/>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60</xdr:row>
      <xdr:rowOff>4717</xdr:rowOff>
    </xdr:to>
    <xdr:cxnSp macro="">
      <xdr:nvCxnSpPr>
        <xdr:cNvPr id="324" name="直線コネクタ 323"/>
        <xdr:cNvCxnSpPr/>
      </xdr:nvCxnSpPr>
      <xdr:spPr>
        <a:xfrm flipV="1">
          <a:off x="15290800" y="1026414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5" name="フローチャート : 判断 324"/>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6" name="テキスト ボックス 325"/>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4717</xdr:rowOff>
    </xdr:to>
    <xdr:cxnSp macro="">
      <xdr:nvCxnSpPr>
        <xdr:cNvPr id="327" name="直線コネクタ 326"/>
        <xdr:cNvCxnSpPr/>
      </xdr:nvCxnSpPr>
      <xdr:spPr>
        <a:xfrm>
          <a:off x="14401800" y="102882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8" name="フローチャート : 判断 327"/>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9" name="テキスト ボックス 328"/>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1270</xdr:rowOff>
    </xdr:from>
    <xdr:to>
      <xdr:col>21</xdr:col>
      <xdr:colOff>0</xdr:colOff>
      <xdr:row>60</xdr:row>
      <xdr:rowOff>4717</xdr:rowOff>
    </xdr:to>
    <xdr:cxnSp macro="">
      <xdr:nvCxnSpPr>
        <xdr:cNvPr id="330" name="直線コネクタ 329"/>
        <xdr:cNvCxnSpPr/>
      </xdr:nvCxnSpPr>
      <xdr:spPr>
        <a:xfrm flipV="1">
          <a:off x="13512800" y="102882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1" name="フローチャート : 判断 330"/>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2" name="テキスト ボックス 331"/>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3" name="フローチャート : 判断 332"/>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4" name="テキスト ボックス 333"/>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118473</xdr:rowOff>
    </xdr:from>
    <xdr:to>
      <xdr:col>24</xdr:col>
      <xdr:colOff>609600</xdr:colOff>
      <xdr:row>60</xdr:row>
      <xdr:rowOff>48623</xdr:rowOff>
    </xdr:to>
    <xdr:sp macro="" textlink="">
      <xdr:nvSpPr>
        <xdr:cNvPr id="340" name="円/楕円 339"/>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135000</xdr:rowOff>
    </xdr:from>
    <xdr:ext cx="762000" cy="259045"/>
    <xdr:sp macro="" textlink="">
      <xdr:nvSpPr>
        <xdr:cNvPr id="341"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2" name="円/楕円 341"/>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3" name="テキスト ボックス 342"/>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4" name="円/楕円 343"/>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5" name="テキスト ボックス 344"/>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121920</xdr:rowOff>
    </xdr:from>
    <xdr:to>
      <xdr:col>21</xdr:col>
      <xdr:colOff>50800</xdr:colOff>
      <xdr:row>60</xdr:row>
      <xdr:rowOff>52070</xdr:rowOff>
    </xdr:to>
    <xdr:sp macro="" textlink="">
      <xdr:nvSpPr>
        <xdr:cNvPr id="346" name="円/楕円 345"/>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62247</xdr:rowOff>
    </xdr:from>
    <xdr:ext cx="762000" cy="259045"/>
    <xdr:sp macro="" textlink="">
      <xdr:nvSpPr>
        <xdr:cNvPr id="347" name="テキスト ボックス 346"/>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48" name="円/楕円 347"/>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49" name="テキスト ボックス 348"/>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元利償還に充当できる都市計画税が</a:t>
          </a:r>
          <a:r>
            <a:rPr kumimoji="1" lang="en-US" altLang="ja-JP" sz="1300">
              <a:latin typeface="ＭＳ Ｐゴシック"/>
            </a:rPr>
            <a:t>7.4</a:t>
          </a:r>
          <a:r>
            <a:rPr kumimoji="1" lang="ja-JP" altLang="en-US" sz="1300">
              <a:latin typeface="ＭＳ Ｐゴシック"/>
            </a:rPr>
            <a:t>億円増加したことに加え、標準財政規模が</a:t>
          </a:r>
          <a:r>
            <a:rPr kumimoji="1" lang="en-US" altLang="ja-JP" sz="1300">
              <a:latin typeface="ＭＳ Ｐゴシック"/>
            </a:rPr>
            <a:t>4.2</a:t>
          </a:r>
          <a:r>
            <a:rPr kumimoji="1" lang="ja-JP" altLang="en-US" sz="1300">
              <a:latin typeface="ＭＳ Ｐゴシック"/>
            </a:rPr>
            <a:t>億円増加したこと等により、前年度と比べ</a:t>
          </a:r>
          <a:r>
            <a:rPr kumimoji="1" lang="en-US" altLang="ja-JP" sz="1300">
              <a:latin typeface="ＭＳ Ｐゴシック"/>
            </a:rPr>
            <a:t>1.2</a:t>
          </a:r>
          <a:r>
            <a:rPr kumimoji="1" lang="ja-JP" altLang="en-US" sz="1300">
              <a:latin typeface="ＭＳ Ｐゴシック"/>
            </a:rPr>
            <a:t>％減少した。類似団体平均を下回っているが、今後とも引き続き水準を抑えるよう努めていく。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9" name="直線コネクタ 378"/>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0"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1" name="直線コネクタ 380"/>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112304</xdr:rowOff>
    </xdr:from>
    <xdr:to>
      <xdr:col>24</xdr:col>
      <xdr:colOff>558800</xdr:colOff>
      <xdr:row>40</xdr:row>
      <xdr:rowOff>23585</xdr:rowOff>
    </xdr:to>
    <xdr:cxnSp macro="">
      <xdr:nvCxnSpPr>
        <xdr:cNvPr id="384" name="直線コネクタ 383"/>
        <xdr:cNvCxnSpPr/>
      </xdr:nvCxnSpPr>
      <xdr:spPr>
        <a:xfrm flipV="1">
          <a:off x="16179800" y="6798854"/>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5"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6" name="フローチャート : 判断 385"/>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140788</xdr:rowOff>
    </xdr:to>
    <xdr:cxnSp macro="">
      <xdr:nvCxnSpPr>
        <xdr:cNvPr id="387" name="直線コネクタ 386"/>
        <xdr:cNvCxnSpPr/>
      </xdr:nvCxnSpPr>
      <xdr:spPr>
        <a:xfrm flipV="1">
          <a:off x="15290800" y="6881585"/>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8" name="フローチャート : 判断 387"/>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9" name="テキスト ボックス 388"/>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140788</xdr:rowOff>
    </xdr:from>
    <xdr:to>
      <xdr:col>22</xdr:col>
      <xdr:colOff>203200</xdr:colOff>
      <xdr:row>41</xdr:row>
      <xdr:rowOff>169273</xdr:rowOff>
    </xdr:to>
    <xdr:cxnSp macro="">
      <xdr:nvCxnSpPr>
        <xdr:cNvPr id="390" name="直線コネクタ 389"/>
        <xdr:cNvCxnSpPr/>
      </xdr:nvCxnSpPr>
      <xdr:spPr>
        <a:xfrm flipV="1">
          <a:off x="14401800" y="6998788"/>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1" name="フローチャート : 判断 390"/>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2" name="テキスト ボックス 391"/>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169273</xdr:rowOff>
    </xdr:from>
    <xdr:to>
      <xdr:col>21</xdr:col>
      <xdr:colOff>0</xdr:colOff>
      <xdr:row>42</xdr:row>
      <xdr:rowOff>135709</xdr:rowOff>
    </xdr:to>
    <xdr:cxnSp macro="">
      <xdr:nvCxnSpPr>
        <xdr:cNvPr id="393" name="直線コネクタ 392"/>
        <xdr:cNvCxnSpPr/>
      </xdr:nvCxnSpPr>
      <xdr:spPr>
        <a:xfrm flipV="1">
          <a:off x="13512800" y="719872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4" name="フローチャート : 判断 393"/>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5" name="テキスト ボックス 394"/>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6" name="フローチャート : 判断 395"/>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7" name="テキスト ボックス 396"/>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61504</xdr:rowOff>
    </xdr:from>
    <xdr:to>
      <xdr:col>24</xdr:col>
      <xdr:colOff>609600</xdr:colOff>
      <xdr:row>39</xdr:row>
      <xdr:rowOff>163104</xdr:rowOff>
    </xdr:to>
    <xdr:sp macro="" textlink="">
      <xdr:nvSpPr>
        <xdr:cNvPr id="403" name="円/楕円 402"/>
        <xdr:cNvSpPr/>
      </xdr:nvSpPr>
      <xdr:spPr>
        <a:xfrm>
          <a:off x="169672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78031</xdr:rowOff>
    </xdr:from>
    <xdr:ext cx="762000" cy="259045"/>
    <xdr:sp macro="" textlink="">
      <xdr:nvSpPr>
        <xdr:cNvPr id="404" name="公債費負担の状況該当値テキスト"/>
        <xdr:cNvSpPr txBox="1"/>
      </xdr:nvSpPr>
      <xdr:spPr>
        <a:xfrm>
          <a:off x="17106900" y="659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405" name="円/楕円 404"/>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406" name="テキスト ボックス 405"/>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89988</xdr:rowOff>
    </xdr:from>
    <xdr:to>
      <xdr:col>22</xdr:col>
      <xdr:colOff>254000</xdr:colOff>
      <xdr:row>41</xdr:row>
      <xdr:rowOff>20138</xdr:rowOff>
    </xdr:to>
    <xdr:sp macro="" textlink="">
      <xdr:nvSpPr>
        <xdr:cNvPr id="407" name="円/楕円 406"/>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30315</xdr:rowOff>
    </xdr:from>
    <xdr:ext cx="762000" cy="259045"/>
    <xdr:sp macro="" textlink="">
      <xdr:nvSpPr>
        <xdr:cNvPr id="408" name="テキスト ボックス 407"/>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118473</xdr:rowOff>
    </xdr:from>
    <xdr:to>
      <xdr:col>21</xdr:col>
      <xdr:colOff>50800</xdr:colOff>
      <xdr:row>42</xdr:row>
      <xdr:rowOff>48623</xdr:rowOff>
    </xdr:to>
    <xdr:sp macro="" textlink="">
      <xdr:nvSpPr>
        <xdr:cNvPr id="409" name="円/楕円 408"/>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33400</xdr:rowOff>
    </xdr:from>
    <xdr:ext cx="762000" cy="259045"/>
    <xdr:sp macro="" textlink="">
      <xdr:nvSpPr>
        <xdr:cNvPr id="410" name="テキスト ボックス 409"/>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411" name="円/楕円 410"/>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412" name="テキスト ボックス 411"/>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将来負担額のうち、一般会計の地方債残高が</a:t>
          </a:r>
          <a:r>
            <a:rPr kumimoji="1" lang="en-US" altLang="ja-JP" sz="1300">
              <a:latin typeface="ＭＳ Ｐゴシック"/>
            </a:rPr>
            <a:t>3.7</a:t>
          </a:r>
          <a:r>
            <a:rPr kumimoji="1" lang="ja-JP" altLang="en-US" sz="1300">
              <a:latin typeface="ＭＳ Ｐゴシック"/>
            </a:rPr>
            <a:t>億円、下水道事業特別会計を始めとする公営企業の地方債残高が</a:t>
          </a:r>
          <a:r>
            <a:rPr kumimoji="1" lang="en-US" altLang="ja-JP" sz="1300">
              <a:latin typeface="ＭＳ Ｐゴシック"/>
            </a:rPr>
            <a:t>32</a:t>
          </a:r>
          <a:r>
            <a:rPr kumimoji="1" lang="ja-JP" altLang="en-US" sz="1300">
              <a:latin typeface="ＭＳ Ｐゴシック"/>
            </a:rPr>
            <a:t>億円減少、退職手当の支給率の見直しにより、退職手当負担見込額も</a:t>
          </a:r>
          <a:r>
            <a:rPr kumimoji="1" lang="en-US" altLang="ja-JP" sz="1300">
              <a:latin typeface="ＭＳ Ｐゴシック"/>
            </a:rPr>
            <a:t>10</a:t>
          </a:r>
          <a:r>
            <a:rPr kumimoji="1" lang="ja-JP" altLang="en-US" sz="1300">
              <a:latin typeface="ＭＳ Ｐゴシック"/>
            </a:rPr>
            <a:t>億円減少した。これに加えて、標準財政規模が</a:t>
          </a:r>
          <a:r>
            <a:rPr kumimoji="1" lang="en-US" altLang="ja-JP" sz="1300">
              <a:latin typeface="ＭＳ Ｐゴシック"/>
            </a:rPr>
            <a:t>4.2</a:t>
          </a:r>
          <a:r>
            <a:rPr kumimoji="1" lang="ja-JP" altLang="en-US" sz="1300">
              <a:latin typeface="ＭＳ Ｐゴシック"/>
            </a:rPr>
            <a:t>億円増加したこと等により、前年度と比べ</a:t>
          </a:r>
          <a:r>
            <a:rPr kumimoji="1" lang="en-US" altLang="ja-JP" sz="1300">
              <a:latin typeface="ＭＳ Ｐゴシック"/>
            </a:rPr>
            <a:t>16.9</a:t>
          </a:r>
          <a:r>
            <a:rPr kumimoji="1" lang="ja-JP" altLang="en-US" sz="1300">
              <a:latin typeface="ＭＳ Ｐゴシック"/>
            </a:rPr>
            <a:t>％減少した。今後も、地方債の借入の抑制や償還を計画的に行い、財政の健全化に努める。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3" name="直線コネクタ 442"/>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4"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5" name="直線コネクタ 444"/>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6"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7" name="直線コネクタ 446"/>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136737</xdr:rowOff>
    </xdr:from>
    <xdr:to>
      <xdr:col>24</xdr:col>
      <xdr:colOff>558800</xdr:colOff>
      <xdr:row>16</xdr:row>
      <xdr:rowOff>159476</xdr:rowOff>
    </xdr:to>
    <xdr:cxnSp macro="">
      <xdr:nvCxnSpPr>
        <xdr:cNvPr id="448" name="直線コネクタ 447"/>
        <xdr:cNvCxnSpPr/>
      </xdr:nvCxnSpPr>
      <xdr:spPr>
        <a:xfrm flipV="1">
          <a:off x="16179800" y="2708487"/>
          <a:ext cx="8382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49"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0" name="フローチャート : 判断 449"/>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159476</xdr:rowOff>
    </xdr:from>
    <xdr:to>
      <xdr:col>23</xdr:col>
      <xdr:colOff>406400</xdr:colOff>
      <xdr:row>18</xdr:row>
      <xdr:rowOff>59025</xdr:rowOff>
    </xdr:to>
    <xdr:cxnSp macro="">
      <xdr:nvCxnSpPr>
        <xdr:cNvPr id="451" name="直線コネクタ 450"/>
        <xdr:cNvCxnSpPr/>
      </xdr:nvCxnSpPr>
      <xdr:spPr>
        <a:xfrm flipV="1">
          <a:off x="15290800" y="2902676"/>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2" name="フローチャート : 判断 451"/>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53" name="テキスト ボックス 452"/>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59025</xdr:rowOff>
    </xdr:from>
    <xdr:to>
      <xdr:col>22</xdr:col>
      <xdr:colOff>203200</xdr:colOff>
      <xdr:row>21</xdr:row>
      <xdr:rowOff>26126</xdr:rowOff>
    </xdr:to>
    <xdr:cxnSp macro="">
      <xdr:nvCxnSpPr>
        <xdr:cNvPr id="454" name="直線コネクタ 453"/>
        <xdr:cNvCxnSpPr/>
      </xdr:nvCxnSpPr>
      <xdr:spPr>
        <a:xfrm flipV="1">
          <a:off x="14401800" y="3145125"/>
          <a:ext cx="889000" cy="48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5" name="フローチャート : 判断 454"/>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6" name="テキスト ボックス 455"/>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26126</xdr:rowOff>
    </xdr:from>
    <xdr:to>
      <xdr:col>21</xdr:col>
      <xdr:colOff>0</xdr:colOff>
      <xdr:row>22</xdr:row>
      <xdr:rowOff>17840</xdr:rowOff>
    </xdr:to>
    <xdr:cxnSp macro="">
      <xdr:nvCxnSpPr>
        <xdr:cNvPr id="457" name="直線コネクタ 456"/>
        <xdr:cNvCxnSpPr/>
      </xdr:nvCxnSpPr>
      <xdr:spPr>
        <a:xfrm flipV="1">
          <a:off x="13512800" y="3626576"/>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8" name="フローチャート : 判断 457"/>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9" name="テキスト ボックス 458"/>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0" name="フローチャート : 判断 459"/>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120909</xdr:rowOff>
    </xdr:from>
    <xdr:ext cx="762000" cy="259045"/>
    <xdr:sp macro="" textlink="">
      <xdr:nvSpPr>
        <xdr:cNvPr id="461" name="テキスト ボックス 460"/>
        <xdr:cNvSpPr txBox="1"/>
      </xdr:nvSpPr>
      <xdr:spPr>
        <a:xfrm>
          <a:off x="13131800" y="30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85937</xdr:rowOff>
    </xdr:from>
    <xdr:to>
      <xdr:col>24</xdr:col>
      <xdr:colOff>609600</xdr:colOff>
      <xdr:row>16</xdr:row>
      <xdr:rowOff>16087</xdr:rowOff>
    </xdr:to>
    <xdr:sp macro="" textlink="">
      <xdr:nvSpPr>
        <xdr:cNvPr id="467" name="円/楕円 466"/>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102464</xdr:rowOff>
    </xdr:from>
    <xdr:ext cx="762000" cy="259045"/>
    <xdr:sp macro="" textlink="">
      <xdr:nvSpPr>
        <xdr:cNvPr id="468" name="将来負担の状況該当値テキスト"/>
        <xdr:cNvSpPr txBox="1"/>
      </xdr:nvSpPr>
      <xdr:spPr>
        <a:xfrm>
          <a:off x="17106900" y="250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108676</xdr:rowOff>
    </xdr:from>
    <xdr:to>
      <xdr:col>23</xdr:col>
      <xdr:colOff>457200</xdr:colOff>
      <xdr:row>17</xdr:row>
      <xdr:rowOff>38826</xdr:rowOff>
    </xdr:to>
    <xdr:sp macro="" textlink="">
      <xdr:nvSpPr>
        <xdr:cNvPr id="469" name="円/楕円 468"/>
        <xdr:cNvSpPr/>
      </xdr:nvSpPr>
      <xdr:spPr>
        <a:xfrm>
          <a:off x="16129000" y="28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49003</xdr:rowOff>
    </xdr:from>
    <xdr:ext cx="736600" cy="259045"/>
    <xdr:sp macro="" textlink="">
      <xdr:nvSpPr>
        <xdr:cNvPr id="470" name="テキスト ボックス 469"/>
        <xdr:cNvSpPr txBox="1"/>
      </xdr:nvSpPr>
      <xdr:spPr>
        <a:xfrm>
          <a:off x="15798800" y="262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8225</xdr:rowOff>
    </xdr:from>
    <xdr:to>
      <xdr:col>22</xdr:col>
      <xdr:colOff>254000</xdr:colOff>
      <xdr:row>18</xdr:row>
      <xdr:rowOff>109825</xdr:rowOff>
    </xdr:to>
    <xdr:sp macro="" textlink="">
      <xdr:nvSpPr>
        <xdr:cNvPr id="471" name="円/楕円 470"/>
        <xdr:cNvSpPr/>
      </xdr:nvSpPr>
      <xdr:spPr>
        <a:xfrm>
          <a:off x="15240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94602</xdr:rowOff>
    </xdr:from>
    <xdr:ext cx="762000" cy="259045"/>
    <xdr:sp macro="" textlink="">
      <xdr:nvSpPr>
        <xdr:cNvPr id="472" name="テキスト ボックス 471"/>
        <xdr:cNvSpPr txBox="1"/>
      </xdr:nvSpPr>
      <xdr:spPr>
        <a:xfrm>
          <a:off x="14909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146776</xdr:rowOff>
    </xdr:from>
    <xdr:to>
      <xdr:col>21</xdr:col>
      <xdr:colOff>50800</xdr:colOff>
      <xdr:row>21</xdr:row>
      <xdr:rowOff>76926</xdr:rowOff>
    </xdr:to>
    <xdr:sp macro="" textlink="">
      <xdr:nvSpPr>
        <xdr:cNvPr id="473" name="円/楕円 472"/>
        <xdr:cNvSpPr/>
      </xdr:nvSpPr>
      <xdr:spPr>
        <a:xfrm>
          <a:off x="14351000" y="3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61703</xdr:rowOff>
    </xdr:from>
    <xdr:ext cx="762000" cy="259045"/>
    <xdr:sp macro="" textlink="">
      <xdr:nvSpPr>
        <xdr:cNvPr id="474" name="テキスト ボックス 473"/>
        <xdr:cNvSpPr txBox="1"/>
      </xdr:nvSpPr>
      <xdr:spPr>
        <a:xfrm>
          <a:off x="14020800" y="366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138490</xdr:rowOff>
    </xdr:from>
    <xdr:to>
      <xdr:col>19</xdr:col>
      <xdr:colOff>533400</xdr:colOff>
      <xdr:row>22</xdr:row>
      <xdr:rowOff>68640</xdr:rowOff>
    </xdr:to>
    <xdr:sp macro="" textlink="">
      <xdr:nvSpPr>
        <xdr:cNvPr id="475" name="円/楕円 474"/>
        <xdr:cNvSpPr/>
      </xdr:nvSpPr>
      <xdr:spPr>
        <a:xfrm>
          <a:off x="13462000" y="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53417</xdr:rowOff>
    </xdr:from>
    <xdr:ext cx="762000" cy="259045"/>
    <xdr:sp macro="" textlink="">
      <xdr:nvSpPr>
        <xdr:cNvPr id="476" name="テキスト ボックス 475"/>
        <xdr:cNvSpPr txBox="1"/>
      </xdr:nvSpPr>
      <xdr:spPr>
        <a:xfrm>
          <a:off x="13131800" y="38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埼玉県草加市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244,289
239,664
27.42
71,246,949
66,389,429
4,380,304
41,594,473
57,211,689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34.4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定員適正化計画に基づく職員数の削減により、人件費に係る経常収支比率は類似団体を下回っている。また、人件費及び人件費に準ずる費用の一人当たりの決算額では、賃金</a:t>
          </a:r>
          <a:r>
            <a:rPr kumimoji="1" lang="en-US" altLang="ja-JP" sz="1300">
              <a:latin typeface="ＭＳ Ｐゴシック"/>
            </a:rPr>
            <a:t>(</a:t>
          </a:r>
          <a:r>
            <a:rPr kumimoji="1" lang="ja-JP" altLang="en-US" sz="1300">
              <a:latin typeface="ＭＳ Ｐゴシック"/>
            </a:rPr>
            <a:t>物件費</a:t>
          </a:r>
          <a:r>
            <a:rPr kumimoji="1" lang="en-US" altLang="ja-JP" sz="1300">
              <a:latin typeface="ＭＳ Ｐゴシック"/>
            </a:rPr>
            <a:t>)</a:t>
          </a:r>
          <a:r>
            <a:rPr kumimoji="1" lang="ja-JP" altLang="en-US" sz="1300">
              <a:latin typeface="ＭＳ Ｐゴシック"/>
            </a:rPr>
            <a:t>が類似団体平均を</a:t>
          </a:r>
          <a:r>
            <a:rPr kumimoji="1" lang="en-US" altLang="ja-JP" sz="1300">
              <a:latin typeface="ＭＳ Ｐゴシック"/>
            </a:rPr>
            <a:t>89.4</a:t>
          </a:r>
          <a:r>
            <a:rPr kumimoji="1" lang="ja-JP" altLang="en-US" sz="1300">
              <a:latin typeface="ＭＳ Ｐゴシック"/>
            </a:rPr>
            <a:t>％上回っているが、人件費分としては</a:t>
          </a:r>
          <a:r>
            <a:rPr kumimoji="1" lang="en-US" altLang="ja-JP" sz="1300">
              <a:latin typeface="ＭＳ Ｐゴシック"/>
            </a:rPr>
            <a:t>27.2</a:t>
          </a:r>
          <a:r>
            <a:rPr kumimoji="1" lang="ja-JP" altLang="en-US" sz="1300">
              <a:latin typeface="ＭＳ Ｐゴシック"/>
            </a:rPr>
            <a:t>％下回っている。これは、臨時職員数等の多様な任用制度を積極的に活用し、職員数を削減していることによるものである。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31750</xdr:rowOff>
    </xdr:to>
    <xdr:cxnSp macro="">
      <xdr:nvCxnSpPr>
        <xdr:cNvPr id="69" name="直線コネクタ 68"/>
        <xdr:cNvCxnSpPr/>
      </xdr:nvCxnSpPr>
      <xdr:spPr>
        <a:xfrm flipV="1">
          <a:off x="3987800" y="610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31750</xdr:rowOff>
    </xdr:from>
    <xdr:to>
      <xdr:col>5</xdr:col>
      <xdr:colOff>549275</xdr:colOff>
      <xdr:row>36</xdr:row>
      <xdr:rowOff>107950</xdr:rowOff>
    </xdr:to>
    <xdr:cxnSp macro="">
      <xdr:nvCxnSpPr>
        <xdr:cNvPr id="72" name="直線コネクタ 71"/>
        <xdr:cNvCxnSpPr/>
      </xdr:nvCxnSpPr>
      <xdr:spPr>
        <a:xfrm flipV="1">
          <a:off x="3098800" y="620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107950</xdr:rowOff>
    </xdr:to>
    <xdr:cxnSp macro="">
      <xdr:nvCxnSpPr>
        <xdr:cNvPr id="75" name="直線コネクタ 74"/>
        <xdr:cNvCxnSpPr/>
      </xdr:nvCxnSpPr>
      <xdr:spPr>
        <a:xfrm>
          <a:off x="2209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165100</xdr:rowOff>
    </xdr:to>
    <xdr:cxnSp macro="">
      <xdr:nvCxnSpPr>
        <xdr:cNvPr id="78" name="直線コネクタ 77"/>
        <xdr:cNvCxnSpPr/>
      </xdr:nvCxnSpPr>
      <xdr:spPr>
        <a:xfrm flipV="1">
          <a:off x="1320800" y="6261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8" name="円/楕円 87"/>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9"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152400</xdr:rowOff>
    </xdr:from>
    <xdr:to>
      <xdr:col>5</xdr:col>
      <xdr:colOff>600075</xdr:colOff>
      <xdr:row>36</xdr:row>
      <xdr:rowOff>82550</xdr:rowOff>
    </xdr:to>
    <xdr:sp macro="" textlink="">
      <xdr:nvSpPr>
        <xdr:cNvPr id="90" name="円/楕円 89"/>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92727</xdr:rowOff>
    </xdr:from>
    <xdr:ext cx="736600" cy="259045"/>
    <xdr:sp macro="" textlink="">
      <xdr:nvSpPr>
        <xdr:cNvPr id="91" name="テキスト ボックス 90"/>
        <xdr:cNvSpPr txBox="1"/>
      </xdr:nvSpPr>
      <xdr:spPr>
        <a:xfrm>
          <a:off x="3606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396875</xdr:colOff>
      <xdr:row>36</xdr:row>
      <xdr:rowOff>158750</xdr:rowOff>
    </xdr:to>
    <xdr:sp macro="" textlink="">
      <xdr:nvSpPr>
        <xdr:cNvPr id="92" name="円/楕円 91"/>
        <xdr:cNvSpPr/>
      </xdr:nvSpPr>
      <xdr:spPr>
        <a:xfrm>
          <a:off x="3048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168927</xdr:rowOff>
    </xdr:from>
    <xdr:ext cx="762000" cy="259045"/>
    <xdr:sp macro="" textlink="">
      <xdr:nvSpPr>
        <xdr:cNvPr id="93" name="テキスト ボックス 92"/>
        <xdr:cNvSpPr txBox="1"/>
      </xdr:nvSpPr>
      <xdr:spPr>
        <a:xfrm>
          <a:off x="2717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4" name="円/楕円 93"/>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5" name="テキスト ボックス 94"/>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114300</xdr:rowOff>
    </xdr:from>
    <xdr:to>
      <xdr:col>1</xdr:col>
      <xdr:colOff>676275</xdr:colOff>
      <xdr:row>38</xdr:row>
      <xdr:rowOff>44450</xdr:rowOff>
    </xdr:to>
    <xdr:sp macro="" textlink="">
      <xdr:nvSpPr>
        <xdr:cNvPr id="96" name="円/楕円 95"/>
        <xdr:cNvSpPr/>
      </xdr:nvSpPr>
      <xdr:spPr>
        <a:xfrm>
          <a:off x="1270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54627</xdr:rowOff>
    </xdr:from>
    <xdr:ext cx="762000" cy="259045"/>
    <xdr:sp macro="" textlink="">
      <xdr:nvSpPr>
        <xdr:cNvPr id="97" name="テキスト ボックス 96"/>
        <xdr:cNvSpPr txBox="1"/>
      </xdr:nvSpPr>
      <xdr:spPr>
        <a:xfrm>
          <a:off x="939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埼玉県平均を上回っている。これは、本市においては正職員数を抑制し、臨時職員数等の多様な任用制度を積極的に活用していることで、人件費から賃金（物件費）へ移行していることが要因である。</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133350</xdr:rowOff>
    </xdr:from>
    <xdr:to>
      <xdr:col>24</xdr:col>
      <xdr:colOff>31750</xdr:colOff>
      <xdr:row>20</xdr:row>
      <xdr:rowOff>50800</xdr:rowOff>
    </xdr:to>
    <xdr:cxnSp macro="">
      <xdr:nvCxnSpPr>
        <xdr:cNvPr id="130" name="直線コネクタ 129"/>
        <xdr:cNvCxnSpPr/>
      </xdr:nvCxnSpPr>
      <xdr:spPr>
        <a:xfrm>
          <a:off x="15671800" y="339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95250</xdr:rowOff>
    </xdr:from>
    <xdr:to>
      <xdr:col>22</xdr:col>
      <xdr:colOff>565150</xdr:colOff>
      <xdr:row>19</xdr:row>
      <xdr:rowOff>133350</xdr:rowOff>
    </xdr:to>
    <xdr:cxnSp macro="">
      <xdr:nvCxnSpPr>
        <xdr:cNvPr id="133" name="直線コネクタ 132"/>
        <xdr:cNvCxnSpPr/>
      </xdr:nvCxnSpPr>
      <xdr:spPr>
        <a:xfrm>
          <a:off x="14782800" y="335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5" name="テキスト ボックス 13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95250</xdr:rowOff>
    </xdr:to>
    <xdr:cxnSp macro="">
      <xdr:nvCxnSpPr>
        <xdr:cNvPr id="136" name="直線コネクタ 135"/>
        <xdr:cNvCxnSpPr/>
      </xdr:nvCxnSpPr>
      <xdr:spPr>
        <a:xfrm>
          <a:off x="13893800" y="325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8" name="テキスト ボックス 137"/>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165100</xdr:rowOff>
    </xdr:from>
    <xdr:to>
      <xdr:col>20</xdr:col>
      <xdr:colOff>158750</xdr:colOff>
      <xdr:row>20</xdr:row>
      <xdr:rowOff>25400</xdr:rowOff>
    </xdr:to>
    <xdr:cxnSp macro="">
      <xdr:nvCxnSpPr>
        <xdr:cNvPr id="139" name="直線コネクタ 138"/>
        <xdr:cNvCxnSpPr/>
      </xdr:nvCxnSpPr>
      <xdr:spPr>
        <a:xfrm flipV="1">
          <a:off x="13004800" y="3251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3" name="テキスト ボックス 142"/>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9" name="円/楕円 148"/>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50"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82550</xdr:rowOff>
    </xdr:from>
    <xdr:to>
      <xdr:col>22</xdr:col>
      <xdr:colOff>615950</xdr:colOff>
      <xdr:row>20</xdr:row>
      <xdr:rowOff>12700</xdr:rowOff>
    </xdr:to>
    <xdr:sp macro="" textlink="">
      <xdr:nvSpPr>
        <xdr:cNvPr id="151" name="円/楕円 150"/>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168927</xdr:rowOff>
    </xdr:from>
    <xdr:ext cx="736600" cy="259045"/>
    <xdr:sp macro="" textlink="">
      <xdr:nvSpPr>
        <xdr:cNvPr id="152" name="テキスト ボックス 151"/>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44450</xdr:rowOff>
    </xdr:from>
    <xdr:to>
      <xdr:col>21</xdr:col>
      <xdr:colOff>412750</xdr:colOff>
      <xdr:row>19</xdr:row>
      <xdr:rowOff>146050</xdr:rowOff>
    </xdr:to>
    <xdr:sp macro="" textlink="">
      <xdr:nvSpPr>
        <xdr:cNvPr id="153" name="円/楕円 152"/>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130827</xdr:rowOff>
    </xdr:from>
    <xdr:ext cx="762000" cy="259045"/>
    <xdr:sp macro="" textlink="">
      <xdr:nvSpPr>
        <xdr:cNvPr id="154" name="テキスト ボックス 153"/>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5" name="円/楕円 154"/>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6" name="テキスト ボックス 155"/>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146050</xdr:rowOff>
    </xdr:from>
    <xdr:to>
      <xdr:col>19</xdr:col>
      <xdr:colOff>6350</xdr:colOff>
      <xdr:row>20</xdr:row>
      <xdr:rowOff>76200</xdr:rowOff>
    </xdr:to>
    <xdr:sp macro="" textlink="">
      <xdr:nvSpPr>
        <xdr:cNvPr id="157" name="円/楕円 156"/>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60977</xdr:rowOff>
    </xdr:from>
    <xdr:ext cx="762000" cy="259045"/>
    <xdr:sp macro="" textlink="">
      <xdr:nvSpPr>
        <xdr:cNvPr id="158" name="テキスト ボックス 157"/>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扶助費に係る経常収支比率は、類似団体平均及び埼玉県平均を下回っている。これは、本市の高齢化率が</a:t>
          </a:r>
          <a:r>
            <a:rPr kumimoji="1" lang="en-US" altLang="ja-JP" sz="1300">
              <a:latin typeface="ＭＳ Ｐゴシック"/>
            </a:rPr>
            <a:t>21.1</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a:t>
          </a:r>
          <a:r>
            <a:rPr kumimoji="1" lang="ja-JP" altLang="en-US" sz="1300">
              <a:latin typeface="ＭＳ Ｐゴシック"/>
            </a:rPr>
            <a:t>と、埼玉県内の市町村と比較して低いことが一因である。今後も生活保護費や自立支援給付費などの増加が見込まれる中、適正な扶助費の支給に努めていく。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12700</xdr:rowOff>
    </xdr:to>
    <xdr:cxnSp macro="">
      <xdr:nvCxnSpPr>
        <xdr:cNvPr id="191" name="直線コネクタ 190"/>
        <xdr:cNvCxnSpPr/>
      </xdr:nvCxnSpPr>
      <xdr:spPr>
        <a:xfrm>
          <a:off x="3987800" y="956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133350</xdr:rowOff>
    </xdr:to>
    <xdr:cxnSp macro="">
      <xdr:nvCxnSpPr>
        <xdr:cNvPr id="194" name="直線コネクタ 193"/>
        <xdr:cNvCxnSpPr/>
      </xdr:nvCxnSpPr>
      <xdr:spPr>
        <a:xfrm>
          <a:off x="3098800" y="9423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165100</xdr:rowOff>
    </xdr:to>
    <xdr:cxnSp macro="">
      <xdr:nvCxnSpPr>
        <xdr:cNvPr id="197" name="直線コネクタ 196"/>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139700</xdr:rowOff>
    </xdr:to>
    <xdr:cxnSp macro="">
      <xdr:nvCxnSpPr>
        <xdr:cNvPr id="200" name="直線コネクタ 199"/>
        <xdr:cNvCxnSpPr/>
      </xdr:nvCxnSpPr>
      <xdr:spPr>
        <a:xfrm>
          <a:off x="1320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0" name="円/楕円 20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1"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212" name="円/楕円 211"/>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213" name="テキスト ボックス 21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4" name="円/楕円 213"/>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5" name="テキスト ボックス 21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6" name="円/楕円 215"/>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7" name="テキスト ボックス 21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8" name="円/楕円 21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9" name="テキスト ボックス 21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埼玉県平均より低くなっている。しかし、公共下水道事業及び国民健康保険事業など公営企業会計への繰出金が多額になっており、今後は、使用料、保険料等の適正化を図り、繰出金の抑制に努め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101854</xdr:rowOff>
    </xdr:from>
    <xdr:to>
      <xdr:col>24</xdr:col>
      <xdr:colOff>31750</xdr:colOff>
      <xdr:row>61</xdr:row>
      <xdr:rowOff>133858</xdr:rowOff>
    </xdr:to>
    <xdr:cxnSp macro="">
      <xdr:nvCxnSpPr>
        <xdr:cNvPr id="245" name="直線コネクタ 244"/>
        <xdr:cNvCxnSpPr/>
      </xdr:nvCxnSpPr>
      <xdr:spPr>
        <a:xfrm flipV="1">
          <a:off x="16510000" y="953160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105935</xdr:rowOff>
    </xdr:from>
    <xdr:ext cx="762000" cy="259045"/>
    <xdr:sp macro="" textlink="">
      <xdr:nvSpPr>
        <xdr:cNvPr id="246" name="その他最小値テキスト"/>
        <xdr:cNvSpPr txBox="1"/>
      </xdr:nvSpPr>
      <xdr:spPr>
        <a:xfrm>
          <a:off x="16598900" y="10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133858</xdr:rowOff>
    </xdr:from>
    <xdr:to>
      <xdr:col>24</xdr:col>
      <xdr:colOff>120650</xdr:colOff>
      <xdr:row>61</xdr:row>
      <xdr:rowOff>133858</xdr:rowOff>
    </xdr:to>
    <xdr:cxnSp macro="">
      <xdr:nvCxnSpPr>
        <xdr:cNvPr id="247" name="直線コネクタ 246"/>
        <xdr:cNvCxnSpPr/>
      </xdr:nvCxnSpPr>
      <xdr:spPr>
        <a:xfrm>
          <a:off x="16421100" y="1059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16781</xdr:rowOff>
    </xdr:from>
    <xdr:ext cx="762000" cy="259045"/>
    <xdr:sp macro="" textlink="">
      <xdr:nvSpPr>
        <xdr:cNvPr id="248" name="その他最大値テキスト"/>
        <xdr:cNvSpPr txBox="1"/>
      </xdr:nvSpPr>
      <xdr:spPr>
        <a:xfrm>
          <a:off x="16598900" y="92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55</xdr:row>
      <xdr:rowOff>101854</xdr:rowOff>
    </xdr:from>
    <xdr:to>
      <xdr:col>24</xdr:col>
      <xdr:colOff>120650</xdr:colOff>
      <xdr:row>55</xdr:row>
      <xdr:rowOff>101854</xdr:rowOff>
    </xdr:to>
    <xdr:cxnSp macro="">
      <xdr:nvCxnSpPr>
        <xdr:cNvPr id="249" name="直線コネクタ 248"/>
        <xdr:cNvCxnSpPr/>
      </xdr:nvCxnSpPr>
      <xdr:spPr>
        <a:xfrm>
          <a:off x="16421100" y="953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156718</xdr:rowOff>
    </xdr:from>
    <xdr:to>
      <xdr:col>24</xdr:col>
      <xdr:colOff>31750</xdr:colOff>
      <xdr:row>56</xdr:row>
      <xdr:rowOff>140716</xdr:rowOff>
    </xdr:to>
    <xdr:cxnSp macro="">
      <xdr:nvCxnSpPr>
        <xdr:cNvPr id="250" name="直線コネクタ 249"/>
        <xdr:cNvCxnSpPr/>
      </xdr:nvCxnSpPr>
      <xdr:spPr>
        <a:xfrm flipV="1">
          <a:off x="15671800" y="958646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73423</xdr:rowOff>
    </xdr:from>
    <xdr:ext cx="762000" cy="259045"/>
    <xdr:sp macro="" textlink="">
      <xdr:nvSpPr>
        <xdr:cNvPr id="251" name="その他平均値テキスト"/>
        <xdr:cNvSpPr txBox="1"/>
      </xdr:nvSpPr>
      <xdr:spPr>
        <a:xfrm>
          <a:off x="16598900" y="9846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101346</xdr:rowOff>
    </xdr:from>
    <xdr:to>
      <xdr:col>24</xdr:col>
      <xdr:colOff>82550</xdr:colOff>
      <xdr:row>58</xdr:row>
      <xdr:rowOff>31496</xdr:rowOff>
    </xdr:to>
    <xdr:sp macro="" textlink="">
      <xdr:nvSpPr>
        <xdr:cNvPr id="252" name="フローチャート : 判断 251"/>
        <xdr:cNvSpPr/>
      </xdr:nvSpPr>
      <xdr:spPr>
        <a:xfrm>
          <a:off x="16459200" y="98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14986</xdr:rowOff>
    </xdr:from>
    <xdr:to>
      <xdr:col>22</xdr:col>
      <xdr:colOff>565150</xdr:colOff>
      <xdr:row>56</xdr:row>
      <xdr:rowOff>140716</xdr:rowOff>
    </xdr:to>
    <xdr:cxnSp macro="">
      <xdr:nvCxnSpPr>
        <xdr:cNvPr id="253" name="直線コネクタ 252"/>
        <xdr:cNvCxnSpPr/>
      </xdr:nvCxnSpPr>
      <xdr:spPr>
        <a:xfrm>
          <a:off x="14782800" y="9101836"/>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119634</xdr:rowOff>
    </xdr:from>
    <xdr:to>
      <xdr:col>22</xdr:col>
      <xdr:colOff>615950</xdr:colOff>
      <xdr:row>58</xdr:row>
      <xdr:rowOff>49784</xdr:rowOff>
    </xdr:to>
    <xdr:sp macro="" textlink="">
      <xdr:nvSpPr>
        <xdr:cNvPr id="254" name="フローチャート : 判断 253"/>
        <xdr:cNvSpPr/>
      </xdr:nvSpPr>
      <xdr:spPr>
        <a:xfrm>
          <a:off x="15621000" y="98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55" name="テキスト ボックス 254"/>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168148</xdr:rowOff>
    </xdr:from>
    <xdr:to>
      <xdr:col>21</xdr:col>
      <xdr:colOff>361950</xdr:colOff>
      <xdr:row>53</xdr:row>
      <xdr:rowOff>14986</xdr:rowOff>
    </xdr:to>
    <xdr:cxnSp macro="">
      <xdr:nvCxnSpPr>
        <xdr:cNvPr id="256" name="直線コネクタ 255"/>
        <xdr:cNvCxnSpPr/>
      </xdr:nvCxnSpPr>
      <xdr:spPr>
        <a:xfrm>
          <a:off x="13893800" y="9083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73914</xdr:rowOff>
    </xdr:from>
    <xdr:to>
      <xdr:col>21</xdr:col>
      <xdr:colOff>412750</xdr:colOff>
      <xdr:row>58</xdr:row>
      <xdr:rowOff>4064</xdr:rowOff>
    </xdr:to>
    <xdr:sp macro="" textlink="">
      <xdr:nvSpPr>
        <xdr:cNvPr id="257" name="フローチャート : 判断 256"/>
        <xdr:cNvSpPr/>
      </xdr:nvSpPr>
      <xdr:spPr>
        <a:xfrm>
          <a:off x="14732000" y="98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160291</xdr:rowOff>
    </xdr:from>
    <xdr:ext cx="762000" cy="259045"/>
    <xdr:sp macro="" textlink="">
      <xdr:nvSpPr>
        <xdr:cNvPr id="258" name="テキスト ボックス 257"/>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159004</xdr:rowOff>
    </xdr:from>
    <xdr:to>
      <xdr:col>20</xdr:col>
      <xdr:colOff>158750</xdr:colOff>
      <xdr:row>52</xdr:row>
      <xdr:rowOff>168148</xdr:rowOff>
    </xdr:to>
    <xdr:cxnSp macro="">
      <xdr:nvCxnSpPr>
        <xdr:cNvPr id="259" name="直線コネクタ 258"/>
        <xdr:cNvCxnSpPr/>
      </xdr:nvCxnSpPr>
      <xdr:spPr>
        <a:xfrm>
          <a:off x="13004800" y="9074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762</xdr:rowOff>
    </xdr:from>
    <xdr:to>
      <xdr:col>20</xdr:col>
      <xdr:colOff>209550</xdr:colOff>
      <xdr:row>57</xdr:row>
      <xdr:rowOff>102362</xdr:rowOff>
    </xdr:to>
    <xdr:sp macro="" textlink="">
      <xdr:nvSpPr>
        <xdr:cNvPr id="260" name="フローチャート : 判断 259"/>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61" name="テキスト ボックス 260"/>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62" name="フローチャート : 判断 261"/>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63" name="テキスト ボックス 262"/>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9" name="円/楕円 268"/>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14495</xdr:rowOff>
    </xdr:from>
    <xdr:ext cx="762000" cy="259045"/>
    <xdr:sp macro="" textlink="">
      <xdr:nvSpPr>
        <xdr:cNvPr id="270" name="その他該当値テキスト"/>
        <xdr:cNvSpPr txBox="1"/>
      </xdr:nvSpPr>
      <xdr:spPr>
        <a:xfrm>
          <a:off x="16598900" y="944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89916</xdr:rowOff>
    </xdr:from>
    <xdr:to>
      <xdr:col>22</xdr:col>
      <xdr:colOff>615950</xdr:colOff>
      <xdr:row>57</xdr:row>
      <xdr:rowOff>20066</xdr:rowOff>
    </xdr:to>
    <xdr:sp macro="" textlink="">
      <xdr:nvSpPr>
        <xdr:cNvPr id="271" name="円/楕円 270"/>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72" name="テキスト ボックス 271"/>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135636</xdr:rowOff>
    </xdr:from>
    <xdr:to>
      <xdr:col>21</xdr:col>
      <xdr:colOff>412750</xdr:colOff>
      <xdr:row>53</xdr:row>
      <xdr:rowOff>65786</xdr:rowOff>
    </xdr:to>
    <xdr:sp macro="" textlink="">
      <xdr:nvSpPr>
        <xdr:cNvPr id="273" name="円/楕円 272"/>
        <xdr:cNvSpPr/>
      </xdr:nvSpPr>
      <xdr:spPr>
        <a:xfrm>
          <a:off x="14732000" y="9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75963</xdr:rowOff>
    </xdr:from>
    <xdr:ext cx="762000" cy="259045"/>
    <xdr:sp macro="" textlink="">
      <xdr:nvSpPr>
        <xdr:cNvPr id="274" name="テキスト ボックス 273"/>
        <xdr:cNvSpPr txBox="1"/>
      </xdr:nvSpPr>
      <xdr:spPr>
        <a:xfrm>
          <a:off x="14401800" y="88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117348</xdr:rowOff>
    </xdr:from>
    <xdr:to>
      <xdr:col>20</xdr:col>
      <xdr:colOff>209550</xdr:colOff>
      <xdr:row>53</xdr:row>
      <xdr:rowOff>47498</xdr:rowOff>
    </xdr:to>
    <xdr:sp macro="" textlink="">
      <xdr:nvSpPr>
        <xdr:cNvPr id="275" name="円/楕円 274"/>
        <xdr:cNvSpPr/>
      </xdr:nvSpPr>
      <xdr:spPr>
        <a:xfrm>
          <a:off x="13843000" y="90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57675</xdr:rowOff>
    </xdr:from>
    <xdr:ext cx="762000" cy="259045"/>
    <xdr:sp macro="" textlink="">
      <xdr:nvSpPr>
        <xdr:cNvPr id="276" name="テキスト ボックス 275"/>
        <xdr:cNvSpPr txBox="1"/>
      </xdr:nvSpPr>
      <xdr:spPr>
        <a:xfrm>
          <a:off x="13512800" y="880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108204</xdr:rowOff>
    </xdr:from>
    <xdr:to>
      <xdr:col>19</xdr:col>
      <xdr:colOff>6350</xdr:colOff>
      <xdr:row>53</xdr:row>
      <xdr:rowOff>38354</xdr:rowOff>
    </xdr:to>
    <xdr:sp macro="" textlink="">
      <xdr:nvSpPr>
        <xdr:cNvPr id="277" name="円/楕円 276"/>
        <xdr:cNvSpPr/>
      </xdr:nvSpPr>
      <xdr:spPr>
        <a:xfrm>
          <a:off x="12954000" y="90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48531</xdr:rowOff>
    </xdr:from>
    <xdr:ext cx="762000" cy="259045"/>
    <xdr:sp macro="" textlink="">
      <xdr:nvSpPr>
        <xdr:cNvPr id="278" name="テキスト ボックス 277"/>
        <xdr:cNvSpPr txBox="1"/>
      </xdr:nvSpPr>
      <xdr:spPr>
        <a:xfrm>
          <a:off x="12623800" y="87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補助費等に係る経常収支比率が類似団体平均、埼玉県平均をそれぞれ大きく上回っている。これは、ごみ処理業務を一部事務組合</a:t>
          </a:r>
          <a:r>
            <a:rPr kumimoji="1" lang="en-US" altLang="ja-JP" sz="1300">
              <a:latin typeface="ＭＳ Ｐゴシック"/>
            </a:rPr>
            <a:t>(</a:t>
          </a:r>
          <a:r>
            <a:rPr kumimoji="1" lang="ja-JP" altLang="en-US" sz="1300">
              <a:latin typeface="ＭＳ Ｐゴシック"/>
            </a:rPr>
            <a:t>東埼玉資源環境組合</a:t>
          </a:r>
          <a:r>
            <a:rPr kumimoji="1" lang="en-US" altLang="ja-JP" sz="1300">
              <a:latin typeface="ＭＳ Ｐゴシック"/>
            </a:rPr>
            <a:t>)</a:t>
          </a:r>
          <a:r>
            <a:rPr kumimoji="1" lang="ja-JP" altLang="en-US" sz="1300">
              <a:latin typeface="ＭＳ Ｐゴシック"/>
            </a:rPr>
            <a:t>で行っていることから、組合に対する負担金を支出していることによるものである。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5" name="直線コネクタ 304"/>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6"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7" name="直線コネクタ 306"/>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9" name="直線コネクタ 30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40</xdr:row>
      <xdr:rowOff>5080</xdr:rowOff>
    </xdr:to>
    <xdr:cxnSp macro="">
      <xdr:nvCxnSpPr>
        <xdr:cNvPr id="310" name="直線コネクタ 309"/>
        <xdr:cNvCxnSpPr/>
      </xdr:nvCxnSpPr>
      <xdr:spPr>
        <a:xfrm flipV="1">
          <a:off x="15671800" y="680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1"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2" name="フローチャート :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xdr:rowOff>
    </xdr:from>
    <xdr:to>
      <xdr:col>22</xdr:col>
      <xdr:colOff>565150</xdr:colOff>
      <xdr:row>40</xdr:row>
      <xdr:rowOff>5080</xdr:rowOff>
    </xdr:to>
    <xdr:cxnSp macro="">
      <xdr:nvCxnSpPr>
        <xdr:cNvPr id="313" name="直線コネクタ 312"/>
        <xdr:cNvCxnSpPr/>
      </xdr:nvCxnSpPr>
      <xdr:spPr>
        <a:xfrm>
          <a:off x="14782800" y="65201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4" name="フローチャート : 判断 313"/>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5" name="テキスト ボックス 314"/>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5080</xdr:rowOff>
    </xdr:to>
    <xdr:cxnSp macro="">
      <xdr:nvCxnSpPr>
        <xdr:cNvPr id="316" name="直線コネクタ 315"/>
        <xdr:cNvCxnSpPr/>
      </xdr:nvCxnSpPr>
      <xdr:spPr>
        <a:xfrm>
          <a:off x="13893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7" name="フローチャート : 判断 316"/>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8" name="テキスト ボックス 317"/>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43180</xdr:rowOff>
    </xdr:to>
    <xdr:cxnSp macro="">
      <xdr:nvCxnSpPr>
        <xdr:cNvPr id="319" name="直線コネクタ 318"/>
        <xdr:cNvCxnSpPr/>
      </xdr:nvCxnSpPr>
      <xdr:spPr>
        <a:xfrm flipV="1">
          <a:off x="13004800" y="6482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0" name="フローチャート : 判断 319"/>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1" name="テキスト ボックス 320"/>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2" name="フローチャート : 判断 321"/>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3" name="テキスト ボックス 322"/>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9" name="円/楕円 328"/>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0"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125730</xdr:rowOff>
    </xdr:from>
    <xdr:to>
      <xdr:col>22</xdr:col>
      <xdr:colOff>615950</xdr:colOff>
      <xdr:row>40</xdr:row>
      <xdr:rowOff>55880</xdr:rowOff>
    </xdr:to>
    <xdr:sp macro="" textlink="">
      <xdr:nvSpPr>
        <xdr:cNvPr id="331" name="円/楕円 330"/>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40657</xdr:rowOff>
    </xdr:from>
    <xdr:ext cx="736600" cy="259045"/>
    <xdr:sp macro="" textlink="">
      <xdr:nvSpPr>
        <xdr:cNvPr id="332" name="テキスト ボックス 331"/>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33" name="円/楕円 332"/>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4" name="テキスト ボックス 333"/>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5" name="円/楕円 334"/>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6" name="テキスト ボックス 335"/>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37" name="円/楕円 336"/>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78757</xdr:rowOff>
    </xdr:from>
    <xdr:ext cx="762000" cy="259045"/>
    <xdr:sp macro="" textlink="">
      <xdr:nvSpPr>
        <xdr:cNvPr id="338" name="テキスト ボックス 337"/>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公債費に係る経常収支比率が類似団体平均、埼玉県平均より低くなっており、また、人口一人当たりの決算額も類似団体平均を</a:t>
          </a:r>
          <a:r>
            <a:rPr kumimoji="1" lang="en-US" altLang="ja-JP" sz="1300">
              <a:latin typeface="ＭＳ Ｐゴシック"/>
            </a:rPr>
            <a:t>51.0</a:t>
          </a:r>
          <a:r>
            <a:rPr kumimoji="1" lang="ja-JP" altLang="en-US" sz="1300">
              <a:latin typeface="ＭＳ Ｐゴシック"/>
            </a:rPr>
            <a:t>％下回っている。今後も臨時財政対策債を含む起債の借り入れをできるだけ抑制しながら実質公債費比率の上昇を抑えるよう努める。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4" name="直線コネクタ 363"/>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5"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6" name="直線コネクタ 365"/>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7"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8" name="直線コネクタ 367"/>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46990</xdr:rowOff>
    </xdr:to>
    <xdr:cxnSp macro="">
      <xdr:nvCxnSpPr>
        <xdr:cNvPr id="369" name="直線コネクタ 368"/>
        <xdr:cNvCxnSpPr/>
      </xdr:nvCxnSpPr>
      <xdr:spPr>
        <a:xfrm>
          <a:off x="3987800" y="12887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0"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1" name="フローチャート : 判断 370"/>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19558</xdr:rowOff>
    </xdr:from>
    <xdr:to>
      <xdr:col>5</xdr:col>
      <xdr:colOff>549275</xdr:colOff>
      <xdr:row>75</xdr:row>
      <xdr:rowOff>28702</xdr:rowOff>
    </xdr:to>
    <xdr:cxnSp macro="">
      <xdr:nvCxnSpPr>
        <xdr:cNvPr id="372" name="直線コネクタ 371"/>
        <xdr:cNvCxnSpPr/>
      </xdr:nvCxnSpPr>
      <xdr:spPr>
        <a:xfrm>
          <a:off x="3098800" y="12878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3" name="フローチャート : 判断 372"/>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4" name="テキスト ボックス 373"/>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28702</xdr:rowOff>
    </xdr:to>
    <xdr:cxnSp macro="">
      <xdr:nvCxnSpPr>
        <xdr:cNvPr id="375" name="直線コネクタ 374"/>
        <xdr:cNvCxnSpPr/>
      </xdr:nvCxnSpPr>
      <xdr:spPr>
        <a:xfrm flipV="1">
          <a:off x="2209800" y="12878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6" name="フローチャート : 判断 375"/>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7" name="テキスト ボックス 376"/>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28702</xdr:rowOff>
    </xdr:from>
    <xdr:to>
      <xdr:col>3</xdr:col>
      <xdr:colOff>142875</xdr:colOff>
      <xdr:row>76</xdr:row>
      <xdr:rowOff>104139</xdr:rowOff>
    </xdr:to>
    <xdr:cxnSp macro="">
      <xdr:nvCxnSpPr>
        <xdr:cNvPr id="378" name="直線コネクタ 377"/>
        <xdr:cNvCxnSpPr/>
      </xdr:nvCxnSpPr>
      <xdr:spPr>
        <a:xfrm flipV="1">
          <a:off x="1320800" y="12887452"/>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9" name="フローチャート : 判断 378"/>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0" name="テキスト ボックス 379"/>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1" name="フローチャート : 判断 380"/>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2" name="テキスト ボックス 381"/>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8" name="円/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12717</xdr:rowOff>
    </xdr:from>
    <xdr:ext cx="762000" cy="259045"/>
    <xdr:sp macro="" textlink="">
      <xdr:nvSpPr>
        <xdr:cNvPr id="389"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149352</xdr:rowOff>
    </xdr:from>
    <xdr:to>
      <xdr:col>5</xdr:col>
      <xdr:colOff>600075</xdr:colOff>
      <xdr:row>75</xdr:row>
      <xdr:rowOff>79502</xdr:rowOff>
    </xdr:to>
    <xdr:sp macro="" textlink="">
      <xdr:nvSpPr>
        <xdr:cNvPr id="390" name="円/楕円 389"/>
        <xdr:cNvSpPr/>
      </xdr:nvSpPr>
      <xdr:spPr>
        <a:xfrm>
          <a:off x="3937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89679</xdr:rowOff>
    </xdr:from>
    <xdr:ext cx="736600" cy="259045"/>
    <xdr:sp macro="" textlink="">
      <xdr:nvSpPr>
        <xdr:cNvPr id="391" name="テキスト ボックス 390"/>
        <xdr:cNvSpPr txBox="1"/>
      </xdr:nvSpPr>
      <xdr:spPr>
        <a:xfrm>
          <a:off x="3606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92" name="円/楕円 391"/>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93" name="テキスト ボックス 392"/>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149352</xdr:rowOff>
    </xdr:from>
    <xdr:to>
      <xdr:col>3</xdr:col>
      <xdr:colOff>193675</xdr:colOff>
      <xdr:row>75</xdr:row>
      <xdr:rowOff>79502</xdr:rowOff>
    </xdr:to>
    <xdr:sp macro="" textlink="">
      <xdr:nvSpPr>
        <xdr:cNvPr id="394" name="円/楕円 393"/>
        <xdr:cNvSpPr/>
      </xdr:nvSpPr>
      <xdr:spPr>
        <a:xfrm>
          <a:off x="2159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89679</xdr:rowOff>
    </xdr:from>
    <xdr:ext cx="762000" cy="259045"/>
    <xdr:sp macro="" textlink="">
      <xdr:nvSpPr>
        <xdr:cNvPr id="395" name="テキスト ボックス 394"/>
        <xdr:cNvSpPr txBox="1"/>
      </xdr:nvSpPr>
      <xdr:spPr>
        <a:xfrm>
          <a:off x="1828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6" name="円/楕円 395"/>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7" name="テキスト ボックス 396"/>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埼玉県平均及び類似団体平均と近い値となっている。今後、事務事業の見直しによる経費削減や、公営企業会計における使用料等の適正化による操出金の抑制など、普通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3" name="直線コネクタ 422"/>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4"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5" name="直線コネクタ 424"/>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6"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7" name="直線コネクタ 426"/>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165863</xdr:rowOff>
    </xdr:to>
    <xdr:cxnSp macro="">
      <xdr:nvCxnSpPr>
        <xdr:cNvPr id="428" name="直線コネクタ 427"/>
        <xdr:cNvCxnSpPr/>
      </xdr:nvCxnSpPr>
      <xdr:spPr>
        <a:xfrm flipV="1">
          <a:off x="15671800" y="132577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29"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0" name="フローチャート : 判断 429"/>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77</xdr:row>
      <xdr:rowOff>165863</xdr:rowOff>
    </xdr:to>
    <xdr:cxnSp macro="">
      <xdr:nvCxnSpPr>
        <xdr:cNvPr id="431" name="直線コネクタ 430"/>
        <xdr:cNvCxnSpPr/>
      </xdr:nvCxnSpPr>
      <xdr:spPr>
        <a:xfrm>
          <a:off x="14782800" y="12814300"/>
          <a:ext cx="889000" cy="5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2" name="フローチャート : 判断 431"/>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3" name="テキスト ボックス 432"/>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40132</xdr:rowOff>
    </xdr:from>
    <xdr:to>
      <xdr:col>21</xdr:col>
      <xdr:colOff>361950</xdr:colOff>
      <xdr:row>74</xdr:row>
      <xdr:rowOff>127000</xdr:rowOff>
    </xdr:to>
    <xdr:cxnSp macro="">
      <xdr:nvCxnSpPr>
        <xdr:cNvPr id="434" name="直線コネクタ 433"/>
        <xdr:cNvCxnSpPr/>
      </xdr:nvCxnSpPr>
      <xdr:spPr>
        <a:xfrm>
          <a:off x="13893800" y="12727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5" name="フローチャート :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40132</xdr:rowOff>
    </xdr:from>
    <xdr:to>
      <xdr:col>20</xdr:col>
      <xdr:colOff>158750</xdr:colOff>
      <xdr:row>75</xdr:row>
      <xdr:rowOff>83566</xdr:rowOff>
    </xdr:to>
    <xdr:cxnSp macro="">
      <xdr:nvCxnSpPr>
        <xdr:cNvPr id="437" name="直線コネクタ 436"/>
        <xdr:cNvCxnSpPr/>
      </xdr:nvCxnSpPr>
      <xdr:spPr>
        <a:xfrm flipV="1">
          <a:off x="13004800" y="1272743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0" name="フローチャート : 判断 439"/>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1" name="テキスト ボックス 440"/>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7" name="円/楕円 446"/>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48"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49" name="円/楕円 448"/>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50" name="テキスト ボックス 449"/>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1" name="円/楕円 450"/>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2" name="テキスト ボックス 451"/>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160782</xdr:rowOff>
    </xdr:from>
    <xdr:to>
      <xdr:col>20</xdr:col>
      <xdr:colOff>209550</xdr:colOff>
      <xdr:row>74</xdr:row>
      <xdr:rowOff>90932</xdr:rowOff>
    </xdr:to>
    <xdr:sp macro="" textlink="">
      <xdr:nvSpPr>
        <xdr:cNvPr id="453" name="円/楕円 452"/>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101109</xdr:rowOff>
    </xdr:from>
    <xdr:ext cx="762000" cy="259045"/>
    <xdr:sp macro="" textlink="">
      <xdr:nvSpPr>
        <xdr:cNvPr id="454" name="テキスト ボックス 453"/>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5" name="円/楕円 454"/>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6" name="テキスト ボックス 455"/>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埼玉県草加市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141139</xdr:rowOff>
    </xdr:from>
    <xdr:ext cx="762000" cy="259045"/>
    <xdr:sp macro="" textlink="">
      <xdr:nvSpPr>
        <xdr:cNvPr id="48" name="人口1人当たり決算額の推移最小値テキスト130"/>
        <xdr:cNvSpPr txBox="1"/>
      </xdr:nvSpPr>
      <xdr:spPr>
        <a:xfrm>
          <a:off x="5740400" y="344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61599</xdr:rowOff>
    </xdr:from>
    <xdr:to>
      <xdr:col>4</xdr:col>
      <xdr:colOff>1117600</xdr:colOff>
      <xdr:row>19</xdr:row>
      <xdr:rowOff>130963</xdr:rowOff>
    </xdr:to>
    <xdr:cxnSp macro="">
      <xdr:nvCxnSpPr>
        <xdr:cNvPr id="52" name="直線コネクタ 51"/>
        <xdr:cNvCxnSpPr/>
      </xdr:nvCxnSpPr>
      <xdr:spPr bwMode="auto">
        <a:xfrm>
          <a:off x="5003800" y="3366774"/>
          <a:ext cx="647700" cy="6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156239</xdr:rowOff>
    </xdr:from>
    <xdr:to>
      <xdr:col>4</xdr:col>
      <xdr:colOff>469900</xdr:colOff>
      <xdr:row>19</xdr:row>
      <xdr:rowOff>61599</xdr:rowOff>
    </xdr:to>
    <xdr:cxnSp macro="">
      <xdr:nvCxnSpPr>
        <xdr:cNvPr id="55" name="直線コネクタ 54"/>
        <xdr:cNvCxnSpPr/>
      </xdr:nvCxnSpPr>
      <xdr:spPr bwMode="auto">
        <a:xfrm>
          <a:off x="4305300" y="3289964"/>
          <a:ext cx="698500" cy="7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156239</xdr:rowOff>
    </xdr:from>
    <xdr:to>
      <xdr:col>3</xdr:col>
      <xdr:colOff>904875</xdr:colOff>
      <xdr:row>18</xdr:row>
      <xdr:rowOff>157056</xdr:rowOff>
    </xdr:to>
    <xdr:cxnSp macro="">
      <xdr:nvCxnSpPr>
        <xdr:cNvPr id="58" name="直線コネクタ 57"/>
        <xdr:cNvCxnSpPr/>
      </xdr:nvCxnSpPr>
      <xdr:spPr bwMode="auto">
        <a:xfrm flipV="1">
          <a:off x="3606800" y="3289964"/>
          <a:ext cx="698500" cy="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115352</xdr:rowOff>
    </xdr:from>
    <xdr:to>
      <xdr:col>3</xdr:col>
      <xdr:colOff>206375</xdr:colOff>
      <xdr:row>18</xdr:row>
      <xdr:rowOff>157056</xdr:rowOff>
    </xdr:to>
    <xdr:cxnSp macro="">
      <xdr:nvCxnSpPr>
        <xdr:cNvPr id="61" name="直線コネクタ 60"/>
        <xdr:cNvCxnSpPr/>
      </xdr:nvCxnSpPr>
      <xdr:spPr bwMode="auto">
        <a:xfrm>
          <a:off x="2908300" y="3249077"/>
          <a:ext cx="698500" cy="4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80163</xdr:rowOff>
    </xdr:from>
    <xdr:to>
      <xdr:col>5</xdr:col>
      <xdr:colOff>34925</xdr:colOff>
      <xdr:row>20</xdr:row>
      <xdr:rowOff>10313</xdr:rowOff>
    </xdr:to>
    <xdr:sp macro="" textlink="">
      <xdr:nvSpPr>
        <xdr:cNvPr id="71" name="円/楕円 70"/>
        <xdr:cNvSpPr/>
      </xdr:nvSpPr>
      <xdr:spPr bwMode="auto">
        <a:xfrm>
          <a:off x="5600700" y="338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160190</xdr:rowOff>
    </xdr:from>
    <xdr:ext cx="762000" cy="259045"/>
    <xdr:sp macro="" textlink="">
      <xdr:nvSpPr>
        <xdr:cNvPr id="72" name="人口1人当たり決算額の推移該当値テキスト130"/>
        <xdr:cNvSpPr txBox="1"/>
      </xdr:nvSpPr>
      <xdr:spPr>
        <a:xfrm>
          <a:off x="5740400" y="3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10799</xdr:rowOff>
    </xdr:from>
    <xdr:to>
      <xdr:col>4</xdr:col>
      <xdr:colOff>520700</xdr:colOff>
      <xdr:row>19</xdr:row>
      <xdr:rowOff>112399</xdr:rowOff>
    </xdr:to>
    <xdr:sp macro="" textlink="">
      <xdr:nvSpPr>
        <xdr:cNvPr id="73" name="円/楕円 72"/>
        <xdr:cNvSpPr/>
      </xdr:nvSpPr>
      <xdr:spPr bwMode="auto">
        <a:xfrm>
          <a:off x="4953000" y="331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97176</xdr:rowOff>
    </xdr:from>
    <xdr:ext cx="736600" cy="259045"/>
    <xdr:sp macro="" textlink="">
      <xdr:nvSpPr>
        <xdr:cNvPr id="74" name="テキスト ボックス 73"/>
        <xdr:cNvSpPr txBox="1"/>
      </xdr:nvSpPr>
      <xdr:spPr>
        <a:xfrm>
          <a:off x="4622800" y="340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105439</xdr:rowOff>
    </xdr:from>
    <xdr:to>
      <xdr:col>3</xdr:col>
      <xdr:colOff>955675</xdr:colOff>
      <xdr:row>19</xdr:row>
      <xdr:rowOff>35589</xdr:rowOff>
    </xdr:to>
    <xdr:sp macro="" textlink="">
      <xdr:nvSpPr>
        <xdr:cNvPr id="75" name="円/楕円 74"/>
        <xdr:cNvSpPr/>
      </xdr:nvSpPr>
      <xdr:spPr bwMode="auto">
        <a:xfrm>
          <a:off x="4254500" y="323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20366</xdr:rowOff>
    </xdr:from>
    <xdr:ext cx="762000" cy="259045"/>
    <xdr:sp macro="" textlink="">
      <xdr:nvSpPr>
        <xdr:cNvPr id="76" name="テキスト ボックス 75"/>
        <xdr:cNvSpPr txBox="1"/>
      </xdr:nvSpPr>
      <xdr:spPr>
        <a:xfrm>
          <a:off x="3924300" y="332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106256</xdr:rowOff>
    </xdr:from>
    <xdr:to>
      <xdr:col>3</xdr:col>
      <xdr:colOff>257175</xdr:colOff>
      <xdr:row>19</xdr:row>
      <xdr:rowOff>36406</xdr:rowOff>
    </xdr:to>
    <xdr:sp macro="" textlink="">
      <xdr:nvSpPr>
        <xdr:cNvPr id="77" name="円/楕円 76"/>
        <xdr:cNvSpPr/>
      </xdr:nvSpPr>
      <xdr:spPr bwMode="auto">
        <a:xfrm>
          <a:off x="3556000" y="323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21183</xdr:rowOff>
    </xdr:from>
    <xdr:ext cx="762000" cy="259045"/>
    <xdr:sp macro="" textlink="">
      <xdr:nvSpPr>
        <xdr:cNvPr id="78" name="テキスト ボックス 77"/>
        <xdr:cNvSpPr txBox="1"/>
      </xdr:nvSpPr>
      <xdr:spPr>
        <a:xfrm>
          <a:off x="3225800" y="332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64552</xdr:rowOff>
    </xdr:from>
    <xdr:to>
      <xdr:col>2</xdr:col>
      <xdr:colOff>692150</xdr:colOff>
      <xdr:row>18</xdr:row>
      <xdr:rowOff>166152</xdr:rowOff>
    </xdr:to>
    <xdr:sp macro="" textlink="">
      <xdr:nvSpPr>
        <xdr:cNvPr id="79" name="円/楕円 78"/>
        <xdr:cNvSpPr/>
      </xdr:nvSpPr>
      <xdr:spPr bwMode="auto">
        <a:xfrm>
          <a:off x="2857500" y="319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150929</xdr:rowOff>
    </xdr:from>
    <xdr:ext cx="762000" cy="259045"/>
    <xdr:sp macro="" textlink="">
      <xdr:nvSpPr>
        <xdr:cNvPr id="80" name="テキスト ボックス 79"/>
        <xdr:cNvSpPr txBox="1"/>
      </xdr:nvSpPr>
      <xdr:spPr>
        <a:xfrm>
          <a:off x="2527300" y="32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64495</xdr:rowOff>
    </xdr:from>
    <xdr:to>
      <xdr:col>4</xdr:col>
      <xdr:colOff>1117600</xdr:colOff>
      <xdr:row>36</xdr:row>
      <xdr:rowOff>132976</xdr:rowOff>
    </xdr:to>
    <xdr:cxnSp macro="">
      <xdr:nvCxnSpPr>
        <xdr:cNvPr id="115" name="直線コネクタ 114"/>
        <xdr:cNvCxnSpPr/>
      </xdr:nvCxnSpPr>
      <xdr:spPr bwMode="auto">
        <a:xfrm>
          <a:off x="5003800" y="7017745"/>
          <a:ext cx="647700" cy="6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64495</xdr:rowOff>
    </xdr:from>
    <xdr:to>
      <xdr:col>4</xdr:col>
      <xdr:colOff>469900</xdr:colOff>
      <xdr:row>36</xdr:row>
      <xdr:rowOff>107307</xdr:rowOff>
    </xdr:to>
    <xdr:cxnSp macro="">
      <xdr:nvCxnSpPr>
        <xdr:cNvPr id="118" name="直線コネクタ 117"/>
        <xdr:cNvCxnSpPr/>
      </xdr:nvCxnSpPr>
      <xdr:spPr bwMode="auto">
        <a:xfrm flipV="1">
          <a:off x="4305300" y="7017745"/>
          <a:ext cx="698500" cy="4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301193</xdr:rowOff>
    </xdr:from>
    <xdr:to>
      <xdr:col>3</xdr:col>
      <xdr:colOff>904875</xdr:colOff>
      <xdr:row>36</xdr:row>
      <xdr:rowOff>107307</xdr:rowOff>
    </xdr:to>
    <xdr:cxnSp macro="">
      <xdr:nvCxnSpPr>
        <xdr:cNvPr id="121" name="直線コネクタ 120"/>
        <xdr:cNvCxnSpPr/>
      </xdr:nvCxnSpPr>
      <xdr:spPr bwMode="auto">
        <a:xfrm>
          <a:off x="3606800" y="6911543"/>
          <a:ext cx="698500" cy="14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192086</xdr:rowOff>
    </xdr:from>
    <xdr:to>
      <xdr:col>3</xdr:col>
      <xdr:colOff>206375</xdr:colOff>
      <xdr:row>35</xdr:row>
      <xdr:rowOff>301193</xdr:rowOff>
    </xdr:to>
    <xdr:cxnSp macro="">
      <xdr:nvCxnSpPr>
        <xdr:cNvPr id="124" name="直線コネクタ 123"/>
        <xdr:cNvCxnSpPr/>
      </xdr:nvCxnSpPr>
      <xdr:spPr bwMode="auto">
        <a:xfrm>
          <a:off x="2908300" y="6802436"/>
          <a:ext cx="698500" cy="10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82176</xdr:rowOff>
    </xdr:from>
    <xdr:to>
      <xdr:col>5</xdr:col>
      <xdr:colOff>34925</xdr:colOff>
      <xdr:row>37</xdr:row>
      <xdr:rowOff>12326</xdr:rowOff>
    </xdr:to>
    <xdr:sp macro="" textlink="">
      <xdr:nvSpPr>
        <xdr:cNvPr id="134" name="円/楕円 133"/>
        <xdr:cNvSpPr/>
      </xdr:nvSpPr>
      <xdr:spPr bwMode="auto">
        <a:xfrm>
          <a:off x="56007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54253</xdr:rowOff>
    </xdr:from>
    <xdr:ext cx="762000" cy="259045"/>
    <xdr:sp macro="" textlink="">
      <xdr:nvSpPr>
        <xdr:cNvPr id="135" name="人口1人当たり決算額の推移該当値テキスト445"/>
        <xdr:cNvSpPr txBox="1"/>
      </xdr:nvSpPr>
      <xdr:spPr>
        <a:xfrm>
          <a:off x="5740400" y="700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13695</xdr:rowOff>
    </xdr:from>
    <xdr:to>
      <xdr:col>4</xdr:col>
      <xdr:colOff>520700</xdr:colOff>
      <xdr:row>36</xdr:row>
      <xdr:rowOff>115295</xdr:rowOff>
    </xdr:to>
    <xdr:sp macro="" textlink="">
      <xdr:nvSpPr>
        <xdr:cNvPr id="136" name="円/楕円 135"/>
        <xdr:cNvSpPr/>
      </xdr:nvSpPr>
      <xdr:spPr bwMode="auto">
        <a:xfrm>
          <a:off x="4953000" y="696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100072</xdr:rowOff>
    </xdr:from>
    <xdr:ext cx="736600" cy="259045"/>
    <xdr:sp macro="" textlink="">
      <xdr:nvSpPr>
        <xdr:cNvPr id="137" name="テキスト ボックス 136"/>
        <xdr:cNvSpPr txBox="1"/>
      </xdr:nvSpPr>
      <xdr:spPr>
        <a:xfrm>
          <a:off x="4622800" y="705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56507</xdr:rowOff>
    </xdr:from>
    <xdr:to>
      <xdr:col>3</xdr:col>
      <xdr:colOff>955675</xdr:colOff>
      <xdr:row>36</xdr:row>
      <xdr:rowOff>158107</xdr:rowOff>
    </xdr:to>
    <xdr:sp macro="" textlink="">
      <xdr:nvSpPr>
        <xdr:cNvPr id="138" name="円/楕円 137"/>
        <xdr:cNvSpPr/>
      </xdr:nvSpPr>
      <xdr:spPr bwMode="auto">
        <a:xfrm>
          <a:off x="4254500" y="700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142884</xdr:rowOff>
    </xdr:from>
    <xdr:ext cx="762000" cy="259045"/>
    <xdr:sp macro="" textlink="">
      <xdr:nvSpPr>
        <xdr:cNvPr id="139" name="テキスト ボックス 138"/>
        <xdr:cNvSpPr txBox="1"/>
      </xdr:nvSpPr>
      <xdr:spPr>
        <a:xfrm>
          <a:off x="3924300" y="7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250393</xdr:rowOff>
    </xdr:from>
    <xdr:to>
      <xdr:col>3</xdr:col>
      <xdr:colOff>257175</xdr:colOff>
      <xdr:row>36</xdr:row>
      <xdr:rowOff>9093</xdr:rowOff>
    </xdr:to>
    <xdr:sp macro="" textlink="">
      <xdr:nvSpPr>
        <xdr:cNvPr id="140" name="円/楕円 139"/>
        <xdr:cNvSpPr/>
      </xdr:nvSpPr>
      <xdr:spPr bwMode="auto">
        <a:xfrm>
          <a:off x="3556000" y="686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336770</xdr:rowOff>
    </xdr:from>
    <xdr:ext cx="762000" cy="259045"/>
    <xdr:sp macro="" textlink="">
      <xdr:nvSpPr>
        <xdr:cNvPr id="141" name="テキスト ボックス 140"/>
        <xdr:cNvSpPr txBox="1"/>
      </xdr:nvSpPr>
      <xdr:spPr>
        <a:xfrm>
          <a:off x="3225800" y="694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141286</xdr:rowOff>
    </xdr:from>
    <xdr:to>
      <xdr:col>2</xdr:col>
      <xdr:colOff>692150</xdr:colOff>
      <xdr:row>35</xdr:row>
      <xdr:rowOff>242886</xdr:rowOff>
    </xdr:to>
    <xdr:sp macro="" textlink="">
      <xdr:nvSpPr>
        <xdr:cNvPr id="142" name="円/楕円 141"/>
        <xdr:cNvSpPr/>
      </xdr:nvSpPr>
      <xdr:spPr bwMode="auto">
        <a:xfrm>
          <a:off x="2857500" y="67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227663</xdr:rowOff>
    </xdr:from>
    <xdr:ext cx="762000" cy="259045"/>
    <xdr:sp macro="" textlink="">
      <xdr:nvSpPr>
        <xdr:cNvPr id="143" name="テキスト ボックス 142"/>
        <xdr:cNvSpPr txBox="1"/>
      </xdr:nvSpPr>
      <xdr:spPr>
        <a:xfrm>
          <a:off x="2527300" y="683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財政調整基金残高については将来への備えとして基金へ積み増しを行ったことにより、対前年比</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％の増加となった。また、歳入は市税では約</a:t>
          </a:r>
          <a:r>
            <a:rPr kumimoji="1" lang="en-US" altLang="ja-JP" sz="1300">
              <a:latin typeface="ＭＳ ゴシック" pitchFamily="49" charset="-128"/>
              <a:ea typeface="ＭＳ ゴシック" pitchFamily="49" charset="-128"/>
            </a:rPr>
            <a:t>497</a:t>
          </a:r>
          <a:r>
            <a:rPr kumimoji="1" lang="ja-JP" altLang="en-US" sz="1300">
              <a:latin typeface="ＭＳ ゴシック" pitchFamily="49" charset="-128"/>
              <a:ea typeface="ＭＳ ゴシック" pitchFamily="49" charset="-128"/>
            </a:rPr>
            <a:t>百万円増（＋</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％）となったものの、諸収入において土地開発公社からの運営費返還金が約</a:t>
          </a:r>
          <a:r>
            <a:rPr kumimoji="1" lang="en-US" altLang="ja-JP" sz="1300">
              <a:latin typeface="ＭＳ ゴシック" pitchFamily="49" charset="-128"/>
              <a:ea typeface="ＭＳ ゴシック" pitchFamily="49" charset="-128"/>
            </a:rPr>
            <a:t>5,745</a:t>
          </a:r>
          <a:r>
            <a:rPr kumimoji="1" lang="ja-JP" altLang="en-US" sz="1300">
              <a:latin typeface="ＭＳ ゴシック" pitchFamily="49" charset="-128"/>
              <a:ea typeface="ＭＳ ゴシック" pitchFamily="49" charset="-128"/>
            </a:rPr>
            <a:t>百万円減となったことなどにより、全体では約</a:t>
          </a:r>
          <a:r>
            <a:rPr kumimoji="1" lang="en-US" altLang="ja-JP" sz="1300">
              <a:latin typeface="ＭＳ ゴシック" pitchFamily="49" charset="-128"/>
              <a:ea typeface="ＭＳ ゴシック" pitchFamily="49" charset="-128"/>
            </a:rPr>
            <a:t>2,383</a:t>
          </a:r>
          <a:r>
            <a:rPr kumimoji="1" lang="ja-JP" altLang="en-US" sz="1300">
              <a:latin typeface="ＭＳ ゴシック" pitchFamily="49" charset="-128"/>
              <a:ea typeface="ＭＳ ゴシック" pitchFamily="49" charset="-128"/>
            </a:rPr>
            <a:t>百万円の減（△</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％）、歳出は総務費における土地購入費やみどりのまちづくり基金積立金の減などにより、全体で約</a:t>
          </a:r>
          <a:r>
            <a:rPr kumimoji="1" lang="en-US" altLang="ja-JP" sz="1300">
              <a:latin typeface="ＭＳ ゴシック" pitchFamily="49" charset="-128"/>
              <a:ea typeface="ＭＳ ゴシック" pitchFamily="49" charset="-128"/>
            </a:rPr>
            <a:t>3,178</a:t>
          </a:r>
          <a:r>
            <a:rPr kumimoji="1" lang="ja-JP" altLang="en-US" sz="1300">
              <a:latin typeface="ＭＳ ゴシック" pitchFamily="49" charset="-128"/>
              <a:ea typeface="ＭＳ ゴシック" pitchFamily="49" charset="-128"/>
            </a:rPr>
            <a:t>百万円の減（△</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％）となり、結果として実質収支額は増加となった。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各会計において財政の効率的な運用という観点で運営を行っており、連結実施赤字比率は黒字で、年々その額は増加している。</a:t>
          </a:r>
        </a:p>
        <a:p>
          <a:r>
            <a:rPr kumimoji="1" lang="ja-JP" altLang="en-US" sz="1400">
              <a:latin typeface="ＭＳ ゴシック" pitchFamily="49" charset="-128"/>
              <a:ea typeface="ＭＳ ゴシック" pitchFamily="49" charset="-128"/>
            </a:rPr>
            <a:t>今後も歳出の抑制を行っていくだけではなく、歳入の動向についても注視しながら財政の健全化を図る。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実質公債比率の分子の金額は前年度と比べ、</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百万円減少しているが、これは元利償還金に充当できる都市計画税が増加し、算入公債費等が増となったことなどによる。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将来負担比率の分子の金額は年々減少を続けており、平成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年度までで</a:t>
          </a:r>
          <a:r>
            <a:rPr kumimoji="1" lang="en-US" altLang="ja-JP" sz="1400">
              <a:latin typeface="ＭＳ ゴシック" pitchFamily="49" charset="-128"/>
              <a:ea typeface="ＭＳ ゴシック" pitchFamily="49" charset="-128"/>
            </a:rPr>
            <a:t>30,163</a:t>
          </a:r>
          <a:r>
            <a:rPr kumimoji="1" lang="ja-JP" altLang="en-US" sz="1400">
              <a:latin typeface="ＭＳ ゴシック" pitchFamily="49" charset="-128"/>
              <a:ea typeface="ＭＳ ゴシック" pitchFamily="49" charset="-128"/>
            </a:rPr>
            <a:t>百万円減少している。前年度比較では</a:t>
          </a:r>
          <a:r>
            <a:rPr kumimoji="1" lang="en-US" altLang="ja-JP" sz="1400">
              <a:latin typeface="ＭＳ ゴシック" pitchFamily="49" charset="-128"/>
              <a:ea typeface="ＭＳ ゴシック" pitchFamily="49" charset="-128"/>
            </a:rPr>
            <a:t>5,824</a:t>
          </a:r>
          <a:r>
            <a:rPr kumimoji="1" lang="ja-JP" altLang="en-US" sz="1400">
              <a:latin typeface="ＭＳ ゴシック" pitchFamily="49" charset="-128"/>
              <a:ea typeface="ＭＳ ゴシック" pitchFamily="49" charset="-128"/>
            </a:rPr>
            <a:t>百万円の減となっており、これは、一般会計の地方債残高や、下水道事業特別会計を始めとする公営企業の地方債残高が減少したことなどによる。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71246949</v>
      </c>
      <c r="BO4" s="349"/>
      <c r="BP4" s="349"/>
      <c r="BQ4" s="349"/>
      <c r="BR4" s="349"/>
      <c r="BS4" s="349"/>
      <c r="BT4" s="349"/>
      <c r="BU4" s="350"/>
      <c r="BV4" s="348">
        <v>73629659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10.5</v>
      </c>
      <c r="CU4" s="355"/>
      <c r="CV4" s="355"/>
      <c r="CW4" s="355"/>
      <c r="CX4" s="355"/>
      <c r="CY4" s="355"/>
      <c r="CZ4" s="355"/>
      <c r="DA4" s="356"/>
      <c r="DB4" s="354">
        <v>8.6999999999999993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66389429</v>
      </c>
      <c r="BO5" s="386"/>
      <c r="BP5" s="386"/>
      <c r="BQ5" s="386"/>
      <c r="BR5" s="386"/>
      <c r="BS5" s="386"/>
      <c r="BT5" s="386"/>
      <c r="BU5" s="387"/>
      <c r="BV5" s="385">
        <v>69567603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4857520</v>
      </c>
      <c r="BO6" s="386"/>
      <c r="BP6" s="386"/>
      <c r="BQ6" s="386"/>
      <c r="BR6" s="386"/>
      <c r="BS6" s="386"/>
      <c r="BT6" s="386"/>
      <c r="BU6" s="387"/>
      <c r="BV6" s="385">
        <v>4062056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96.7</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477216</v>
      </c>
      <c r="BO7" s="386"/>
      <c r="BP7" s="386"/>
      <c r="BQ7" s="386"/>
      <c r="BR7" s="386"/>
      <c r="BS7" s="386"/>
      <c r="BT7" s="386"/>
      <c r="BU7" s="387"/>
      <c r="BV7" s="385">
        <v>483511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41594473</v>
      </c>
      <c r="CU7" s="386"/>
      <c r="CV7" s="386"/>
      <c r="CW7" s="386"/>
      <c r="CX7" s="386"/>
      <c r="CY7" s="386"/>
      <c r="CZ7" s="386"/>
      <c r="DA7" s="387"/>
      <c r="DB7" s="385">
        <v>41169994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4380304</v>
      </c>
      <c r="BO8" s="386"/>
      <c r="BP8" s="386"/>
      <c r="BQ8" s="386"/>
      <c r="BR8" s="386"/>
      <c r="BS8" s="386"/>
      <c r="BT8" s="386"/>
      <c r="BU8" s="387"/>
      <c r="BV8" s="385">
        <v>3578545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243855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801759</v>
      </c>
      <c r="BO9" s="386"/>
      <c r="BP9" s="386"/>
      <c r="BQ9" s="386"/>
      <c r="BR9" s="386"/>
      <c r="BS9" s="386"/>
      <c r="BT9" s="386"/>
      <c r="BU9" s="387"/>
      <c r="BV9" s="385">
        <v>-616101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236316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756824</v>
      </c>
      <c r="BO10" s="386"/>
      <c r="BP10" s="386"/>
      <c r="BQ10" s="386"/>
      <c r="BR10" s="386"/>
      <c r="BS10" s="386"/>
      <c r="BT10" s="386"/>
      <c r="BU10" s="387"/>
      <c r="BV10" s="385">
        <v>1088118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244289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218388</v>
      </c>
      <c r="BO12" s="386"/>
      <c r="BP12" s="386"/>
      <c r="BQ12" s="386"/>
      <c r="BR12" s="386"/>
      <c r="BS12" s="386"/>
      <c r="BT12" s="386"/>
      <c r="BU12" s="387"/>
      <c r="BV12" s="385">
        <v>390868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239664</v>
      </c>
      <c r="S13" s="467"/>
      <c r="T13" s="467"/>
      <c r="U13" s="467"/>
      <c r="V13" s="468"/>
      <c r="W13" s="401" t="s">
        <v>122</v>
      </c>
      <c r="X13" s="402"/>
      <c r="Y13" s="402"/>
      <c r="Z13" s="402"/>
      <c r="AA13" s="402"/>
      <c r="AB13" s="392"/>
      <c r="AC13" s="436">
        <v>622</v>
      </c>
      <c r="AD13" s="437"/>
      <c r="AE13" s="437"/>
      <c r="AF13" s="437"/>
      <c r="AG13" s="476"/>
      <c r="AH13" s="436">
        <v>733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1340195</v>
      </c>
      <c r="BO13" s="386"/>
      <c r="BP13" s="386"/>
      <c r="BQ13" s="386"/>
      <c r="BR13" s="386"/>
      <c r="BS13" s="386"/>
      <c r="BT13" s="386"/>
      <c r="BU13" s="387"/>
      <c r="BV13" s="385">
        <v>81149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4.8</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243978</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34.4</v>
      </c>
      <c r="CU14" s="481"/>
      <c r="CV14" s="481"/>
      <c r="CW14" s="481"/>
      <c r="CX14" s="481"/>
      <c r="CY14" s="481"/>
      <c r="CZ14" s="481"/>
      <c r="DA14" s="482"/>
      <c r="DB14" s="480">
        <v>51.3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239521</v>
      </c>
      <c r="S15" s="467"/>
      <c r="T15" s="467"/>
      <c r="U15" s="467"/>
      <c r="V15" s="468"/>
      <c r="W15" s="401" t="s">
        <v>129</v>
      </c>
      <c r="X15" s="402"/>
      <c r="Y15" s="402"/>
      <c r="Z15" s="402"/>
      <c r="AA15" s="402"/>
      <c r="AB15" s="392"/>
      <c r="AC15" s="436">
        <v>26995</v>
      </c>
      <c r="AD15" s="437"/>
      <c r="AE15" s="437"/>
      <c r="AF15" s="437"/>
      <c r="AG15" s="476"/>
      <c r="AH15" s="436">
        <v>33887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26763312</v>
      </c>
      <c r="BO15" s="349"/>
      <c r="BP15" s="349"/>
      <c r="BQ15" s="349"/>
      <c r="BR15" s="349"/>
      <c r="BS15" s="349"/>
      <c r="BT15" s="349"/>
      <c r="BU15" s="350"/>
      <c r="BV15" s="348">
        <v>26546124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26.5</v>
      </c>
      <c r="AD16" s="470"/>
      <c r="AE16" s="470"/>
      <c r="AF16" s="470"/>
      <c r="AG16" s="471"/>
      <c r="AH16" s="469">
        <v>28.5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29926111</v>
      </c>
      <c r="BO16" s="386"/>
      <c r="BP16" s="386"/>
      <c r="BQ16" s="386"/>
      <c r="BR16" s="386"/>
      <c r="BS16" s="386"/>
      <c r="BT16" s="386"/>
      <c r="BU16" s="387"/>
      <c r="BV16" s="385">
        <v>29834237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74414</v>
      </c>
      <c r="AD17" s="437"/>
      <c r="AE17" s="437"/>
      <c r="AF17" s="437"/>
      <c r="AG17" s="476"/>
      <c r="AH17" s="436">
        <v>80778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34699341</v>
      </c>
      <c r="BO17" s="386"/>
      <c r="BP17" s="386"/>
      <c r="BQ17" s="386"/>
      <c r="BR17" s="386"/>
      <c r="BS17" s="386"/>
      <c r="BT17" s="386"/>
      <c r="BU17" s="387"/>
      <c r="BV17" s="385">
        <v>34312329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27.42</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67.8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37405088</v>
      </c>
      <c r="BO18" s="386"/>
      <c r="BP18" s="386"/>
      <c r="BQ18" s="386"/>
      <c r="BR18" s="386"/>
      <c r="BS18" s="386"/>
      <c r="BT18" s="386"/>
      <c r="BU18" s="387"/>
      <c r="BV18" s="385">
        <v>37712837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8893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50440112</v>
      </c>
      <c r="BO19" s="386"/>
      <c r="BP19" s="386"/>
      <c r="BQ19" s="386"/>
      <c r="BR19" s="386"/>
      <c r="BS19" s="386"/>
      <c r="BT19" s="386"/>
      <c r="BU19" s="387"/>
      <c r="BV19" s="385">
        <v>56333911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102479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57211689</v>
      </c>
      <c r="BO23" s="386"/>
      <c r="BP23" s="386"/>
      <c r="BQ23" s="386"/>
      <c r="BR23" s="386"/>
      <c r="BS23" s="386"/>
      <c r="BT23" s="386"/>
      <c r="BU23" s="387"/>
      <c r="BV23" s="385">
        <v>56211401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8320</v>
      </c>
      <c r="R24" s="437"/>
      <c r="S24" s="437"/>
      <c r="T24" s="437"/>
      <c r="U24" s="437"/>
      <c r="V24" s="476"/>
      <c r="W24" s="531"/>
      <c r="X24" s="519"/>
      <c r="Y24" s="520"/>
      <c r="Z24" s="435" t="s">
        <v>152</v>
      </c>
      <c r="AA24" s="415"/>
      <c r="AB24" s="415"/>
      <c r="AC24" s="415"/>
      <c r="AD24" s="415"/>
      <c r="AE24" s="415"/>
      <c r="AF24" s="415"/>
      <c r="AG24" s="416"/>
      <c r="AH24" s="436">
        <v>1209</v>
      </c>
      <c r="AI24" s="437"/>
      <c r="AJ24" s="437"/>
      <c r="AK24" s="437"/>
      <c r="AL24" s="476"/>
      <c r="AM24" s="436">
        <v>3613701</v>
      </c>
      <c r="AN24" s="437"/>
      <c r="AO24" s="437"/>
      <c r="AP24" s="437"/>
      <c r="AQ24" s="437"/>
      <c r="AR24" s="476"/>
      <c r="AS24" s="436">
        <v>2989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44857368</v>
      </c>
      <c r="BO24" s="386"/>
      <c r="BP24" s="386"/>
      <c r="BQ24" s="386"/>
      <c r="BR24" s="386"/>
      <c r="BS24" s="386"/>
      <c r="BT24" s="386"/>
      <c r="BU24" s="387"/>
      <c r="BV24" s="385">
        <v>43070615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7875</v>
      </c>
      <c r="R25" s="437"/>
      <c r="S25" s="437"/>
      <c r="T25" s="437"/>
      <c r="U25" s="437"/>
      <c r="V25" s="476"/>
      <c r="W25" s="531"/>
      <c r="X25" s="519"/>
      <c r="Y25" s="520"/>
      <c r="Z25" s="435" t="s">
        <v>155</v>
      </c>
      <c r="AA25" s="415"/>
      <c r="AB25" s="415"/>
      <c r="AC25" s="415"/>
      <c r="AD25" s="415"/>
      <c r="AE25" s="415"/>
      <c r="AF25" s="415"/>
      <c r="AG25" s="416"/>
      <c r="AH25" s="436">
        <v>232</v>
      </c>
      <c r="AI25" s="437"/>
      <c r="AJ25" s="437"/>
      <c r="AK25" s="437"/>
      <c r="AL25" s="476"/>
      <c r="AM25" s="436">
        <v>695536</v>
      </c>
      <c r="AN25" s="437"/>
      <c r="AO25" s="437"/>
      <c r="AP25" s="437"/>
      <c r="AQ25" s="437"/>
      <c r="AR25" s="476"/>
      <c r="AS25" s="436">
        <v>2998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10467559</v>
      </c>
      <c r="BO25" s="349"/>
      <c r="BP25" s="349"/>
      <c r="BQ25" s="349"/>
      <c r="BR25" s="349"/>
      <c r="BS25" s="349"/>
      <c r="BT25" s="349"/>
      <c r="BU25" s="350"/>
      <c r="BV25" s="348">
        <v>19972410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7125</v>
      </c>
      <c r="R26" s="437"/>
      <c r="S26" s="437"/>
      <c r="T26" s="437"/>
      <c r="U26" s="437"/>
      <c r="V26" s="476"/>
      <c r="W26" s="531"/>
      <c r="X26" s="519"/>
      <c r="Y26" s="520"/>
      <c r="Z26" s="435" t="s">
        <v>158</v>
      </c>
      <c r="AA26" s="539"/>
      <c r="AB26" s="539"/>
      <c r="AC26" s="539"/>
      <c r="AD26" s="539"/>
      <c r="AE26" s="539"/>
      <c r="AF26" s="539"/>
      <c r="AG26" s="540"/>
      <c r="AH26" s="436">
        <v>70</v>
      </c>
      <c r="AI26" s="437"/>
      <c r="AJ26" s="437"/>
      <c r="AK26" s="437"/>
      <c r="AL26" s="476"/>
      <c r="AM26" s="436">
        <v>201810</v>
      </c>
      <c r="AN26" s="437"/>
      <c r="AO26" s="437"/>
      <c r="AP26" s="437"/>
      <c r="AQ26" s="437"/>
      <c r="AR26" s="476"/>
      <c r="AS26" s="436">
        <v>2883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5400</v>
      </c>
      <c r="R27" s="437"/>
      <c r="S27" s="437"/>
      <c r="T27" s="437"/>
      <c r="U27" s="437"/>
      <c r="V27" s="476"/>
      <c r="W27" s="531"/>
      <c r="X27" s="519"/>
      <c r="Y27" s="520"/>
      <c r="Z27" s="435" t="s">
        <v>161</v>
      </c>
      <c r="AA27" s="415"/>
      <c r="AB27" s="415"/>
      <c r="AC27" s="415"/>
      <c r="AD27" s="415"/>
      <c r="AE27" s="415"/>
      <c r="AF27" s="415"/>
      <c r="AG27" s="416"/>
      <c r="AH27" s="436">
        <v>18</v>
      </c>
      <c r="AI27" s="437"/>
      <c r="AJ27" s="437"/>
      <c r="AK27" s="437"/>
      <c r="AL27" s="476"/>
      <c r="AM27" s="436">
        <v>73548</v>
      </c>
      <c r="AN27" s="437"/>
      <c r="AO27" s="437"/>
      <c r="AP27" s="437"/>
      <c r="AQ27" s="437"/>
      <c r="AR27" s="476"/>
      <c r="AS27" s="436">
        <v>4086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5050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4528584</v>
      </c>
      <c r="BO28" s="349"/>
      <c r="BP28" s="349"/>
      <c r="BQ28" s="349"/>
      <c r="BR28" s="349"/>
      <c r="BS28" s="349"/>
      <c r="BT28" s="349"/>
      <c r="BU28" s="350"/>
      <c r="BV28" s="348">
        <v>3990148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28</v>
      </c>
      <c r="M29" s="437"/>
      <c r="N29" s="437"/>
      <c r="O29" s="437"/>
      <c r="P29" s="476"/>
      <c r="Q29" s="436">
        <v>4700</v>
      </c>
      <c r="R29" s="437"/>
      <c r="S29" s="437"/>
      <c r="T29" s="437"/>
      <c r="U29" s="437"/>
      <c r="V29" s="476"/>
      <c r="W29" s="531"/>
      <c r="X29" s="519"/>
      <c r="Y29" s="520"/>
      <c r="Z29" s="435" t="s">
        <v>168</v>
      </c>
      <c r="AA29" s="415"/>
      <c r="AB29" s="415"/>
      <c r="AC29" s="415"/>
      <c r="AD29" s="415"/>
      <c r="AE29" s="415"/>
      <c r="AF29" s="415"/>
      <c r="AG29" s="416"/>
      <c r="AH29" s="436">
        <v>1227</v>
      </c>
      <c r="AI29" s="437"/>
      <c r="AJ29" s="437"/>
      <c r="AK29" s="437"/>
      <c r="AL29" s="476"/>
      <c r="AM29" s="436">
        <v>3687249</v>
      </c>
      <c r="AN29" s="437"/>
      <c r="AO29" s="437"/>
      <c r="AP29" s="437"/>
      <c r="AQ29" s="437"/>
      <c r="AR29" s="476"/>
      <c r="AS29" s="436">
        <v>3005</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101.1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3964438</v>
      </c>
      <c r="BO30" s="553"/>
      <c r="BP30" s="553"/>
      <c r="BQ30" s="553"/>
      <c r="BR30" s="553"/>
      <c r="BS30" s="553"/>
      <c r="BT30" s="553"/>
      <c r="BU30" s="554"/>
      <c r="BV30" s="552">
        <v>4968137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IF('各会計、関係団体の財政状況及び健全化判断比率'!B34="","",'各会計、関係団体の財政状況及び健全化判断比率'!B34)</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IF('各会計、関係団体の財政状況及び健全化判断比率'!B36="","",'各会計、関係団体の財政状況及び健全化判断比率'!B36)</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草加市体育協会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IF('各会計、関係団体の財政状況及び健全化判断比率'!B35="","",'各会計、関係団体の財政状況及び健全化判断比率'!B35)</f>
        <v>病院事業会計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IF('各会計、関係団体の財政状況及び健全化判断比率'!B37="","",'各会計、関係団体の財政状況及び健全化判断比率'!B37)</f>
        <v>草加都市計画新田西部土地区画整理事業特別会計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草加市文化協会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アコス</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草加市土地開発公社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交通災害共済特別会計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7</v>
      </c>
      <c r="V39" s="564"/>
      <c r="W39" s="565" t="str">
        <f>IF('各会計、関係団体の財政状況及び健全化判断比率'!B33="","",'各会計、関係団体の財政状況及び健全化判断比率'!B33)</f>
        <v>介護サービス事業特別会計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埼玉県都市競艇組合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東埼玉資源環境組合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66" zoomScaleNormal="66" zoomScaleSheetLayoutView="100" workbookViewId="0">
      <selection activeCell="BN19" sqref="BN19:BU1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8" t="s">
        <v>23</v>
      </c>
      <c r="C41" s="1179"/>
      <c r="D41" s="81"/>
      <c r="E41" s="1184" t="s">
        <v>24</v>
      </c>
      <c r="F41" s="1184"/>
      <c r="G41" s="1184"/>
      <c r="H41" s="1185"/>
      <c r="I41" s="82">
        <v>50880</v>
      </c>
      <c r="J41" s="83">
        <v>53177</v>
      </c>
      <c r="K41" s="83">
        <v>53695</v>
      </c>
      <c r="L41" s="83">
        <v>56211</v>
      </c>
      <c r="M41" s="84">
        <v>55842</v>
      </c>
    </row>
    <row r="42" spans="2:13" ht="27.75" customHeight="1">
      <c r="B42" s="1180"/>
      <c r="C42" s="1181"/>
      <c r="D42" s="85"/>
      <c r="E42" s="1186" t="s">
        <v>25</v>
      </c>
      <c r="F42" s="1186"/>
      <c r="G42" s="1186"/>
      <c r="H42" s="1187"/>
      <c r="I42" s="86">
        <v>4792</v>
      </c>
      <c r="J42" s="87">
        <v>4834</v>
      </c>
      <c r="K42" s="87">
        <v>4489</v>
      </c>
      <c r="L42" s="87">
        <v>1846</v>
      </c>
      <c r="M42" s="88">
        <v>1717</v>
      </c>
    </row>
    <row r="43" spans="2:13" ht="27.75" customHeight="1">
      <c r="B43" s="1180"/>
      <c r="C43" s="1181"/>
      <c r="D43" s="85"/>
      <c r="E43" s="1186" t="s">
        <v>26</v>
      </c>
      <c r="F43" s="1186"/>
      <c r="G43" s="1186"/>
      <c r="H43" s="1187"/>
      <c r="I43" s="86">
        <v>48675</v>
      </c>
      <c r="J43" s="87">
        <v>46208</v>
      </c>
      <c r="K43" s="87">
        <v>43984</v>
      </c>
      <c r="L43" s="87">
        <v>41286</v>
      </c>
      <c r="M43" s="88">
        <v>38080</v>
      </c>
    </row>
    <row r="44" spans="2:13" ht="27.75" customHeight="1">
      <c r="B44" s="1180"/>
      <c r="C44" s="1181"/>
      <c r="D44" s="85"/>
      <c r="E44" s="1186" t="s">
        <v>27</v>
      </c>
      <c r="F44" s="1186"/>
      <c r="G44" s="1186"/>
      <c r="H44" s="1187"/>
      <c r="I44" s="86">
        <v>842</v>
      </c>
      <c r="J44" s="87">
        <v>871</v>
      </c>
      <c r="K44" s="87">
        <v>784</v>
      </c>
      <c r="L44" s="87">
        <v>673</v>
      </c>
      <c r="M44" s="88">
        <v>704</v>
      </c>
    </row>
    <row r="45" spans="2:13" ht="27.75" customHeight="1">
      <c r="B45" s="1180"/>
      <c r="C45" s="1181"/>
      <c r="D45" s="85"/>
      <c r="E45" s="1186" t="s">
        <v>28</v>
      </c>
      <c r="F45" s="1186"/>
      <c r="G45" s="1186"/>
      <c r="H45" s="1187"/>
      <c r="I45" s="86">
        <v>12547</v>
      </c>
      <c r="J45" s="87">
        <v>11616</v>
      </c>
      <c r="K45" s="87">
        <v>10826</v>
      </c>
      <c r="L45" s="87">
        <v>10107</v>
      </c>
      <c r="M45" s="88">
        <v>9103</v>
      </c>
    </row>
    <row r="46" spans="2:13" ht="27.75" customHeight="1">
      <c r="B46" s="1180"/>
      <c r="C46" s="1181"/>
      <c r="D46" s="85"/>
      <c r="E46" s="1186" t="s">
        <v>29</v>
      </c>
      <c r="F46" s="1186"/>
      <c r="G46" s="1186"/>
      <c r="H46" s="1187"/>
      <c r="I46" s="86">
        <v>3336</v>
      </c>
      <c r="J46" s="87">
        <v>1480</v>
      </c>
      <c r="K46" s="87">
        <v>34</v>
      </c>
      <c r="L46" s="87">
        <v>30</v>
      </c>
      <c r="M46" s="88">
        <v>31</v>
      </c>
    </row>
    <row r="47" spans="2:13" ht="27.75" customHeight="1">
      <c r="B47" s="1180"/>
      <c r="C47" s="1181"/>
      <c r="D47" s="85"/>
      <c r="E47" s="1186" t="s">
        <v>30</v>
      </c>
      <c r="F47" s="1186"/>
      <c r="G47" s="1186"/>
      <c r="H47" s="1187"/>
      <c r="I47" s="86" t="s">
        <v>477</v>
      </c>
      <c r="J47" s="87" t="s">
        <v>477</v>
      </c>
      <c r="K47" s="87" t="s">
        <v>477</v>
      </c>
      <c r="L47" s="87" t="s">
        <v>477</v>
      </c>
      <c r="M47" s="88" t="s">
        <v>477</v>
      </c>
    </row>
    <row r="48" spans="2:13" ht="27.75" customHeight="1">
      <c r="B48" s="1182"/>
      <c r="C48" s="1183"/>
      <c r="D48" s="85"/>
      <c r="E48" s="1186" t="s">
        <v>31</v>
      </c>
      <c r="F48" s="1186"/>
      <c r="G48" s="1186"/>
      <c r="H48" s="1187"/>
      <c r="I48" s="86" t="s">
        <v>477</v>
      </c>
      <c r="J48" s="87" t="s">
        <v>477</v>
      </c>
      <c r="K48" s="87" t="s">
        <v>477</v>
      </c>
      <c r="L48" s="87" t="s">
        <v>477</v>
      </c>
      <c r="M48" s="88" t="s">
        <v>477</v>
      </c>
    </row>
    <row r="49" spans="2:13" ht="27.75" customHeight="1">
      <c r="B49" s="1188" t="s">
        <v>32</v>
      </c>
      <c r="C49" s="1189"/>
      <c r="D49" s="89"/>
      <c r="E49" s="1186" t="s">
        <v>33</v>
      </c>
      <c r="F49" s="1186"/>
      <c r="G49" s="1186"/>
      <c r="H49" s="1187"/>
      <c r="I49" s="86">
        <v>3677</v>
      </c>
      <c r="J49" s="87">
        <v>3404</v>
      </c>
      <c r="K49" s="87">
        <v>5311</v>
      </c>
      <c r="L49" s="87">
        <v>9641</v>
      </c>
      <c r="M49" s="88">
        <v>9290</v>
      </c>
    </row>
    <row r="50" spans="2:13" ht="27.75" customHeight="1">
      <c r="B50" s="1180"/>
      <c r="C50" s="1181"/>
      <c r="D50" s="85"/>
      <c r="E50" s="1186" t="s">
        <v>34</v>
      </c>
      <c r="F50" s="1186"/>
      <c r="G50" s="1186"/>
      <c r="H50" s="1187"/>
      <c r="I50" s="86">
        <v>8912</v>
      </c>
      <c r="J50" s="87">
        <v>8642</v>
      </c>
      <c r="K50" s="87">
        <v>15727</v>
      </c>
      <c r="L50" s="87">
        <v>15487</v>
      </c>
      <c r="M50" s="88">
        <v>16212</v>
      </c>
    </row>
    <row r="51" spans="2:13" ht="27.75" customHeight="1">
      <c r="B51" s="1182"/>
      <c r="C51" s="1183"/>
      <c r="D51" s="85"/>
      <c r="E51" s="1186" t="s">
        <v>35</v>
      </c>
      <c r="F51" s="1186"/>
      <c r="G51" s="1186"/>
      <c r="H51" s="1187"/>
      <c r="I51" s="86">
        <v>65997</v>
      </c>
      <c r="J51" s="87">
        <v>67106</v>
      </c>
      <c r="K51" s="87">
        <v>67306</v>
      </c>
      <c r="L51" s="87">
        <v>66878</v>
      </c>
      <c r="M51" s="88">
        <v>67651</v>
      </c>
    </row>
    <row r="52" spans="2:13" ht="27.75" customHeight="1" thickBot="1">
      <c r="B52" s="1190" t="s">
        <v>36</v>
      </c>
      <c r="C52" s="1191"/>
      <c r="D52" s="90"/>
      <c r="E52" s="1192" t="s">
        <v>37</v>
      </c>
      <c r="F52" s="1192"/>
      <c r="G52" s="1192"/>
      <c r="H52" s="1193"/>
      <c r="I52" s="91">
        <v>42487</v>
      </c>
      <c r="J52" s="92">
        <v>39034</v>
      </c>
      <c r="K52" s="92">
        <v>25468</v>
      </c>
      <c r="L52" s="92">
        <v>18148</v>
      </c>
      <c r="M52" s="93">
        <v>12324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44577</v>
      </c>
      <c r="E3" s="116"/>
      <c r="F3" s="117">
        <v>42247</v>
      </c>
      <c r="G3" s="118"/>
      <c r="H3" s="119"/>
    </row>
    <row r="4" spans="1:8">
      <c r="A4" s="120"/>
      <c r="B4" s="121"/>
      <c r="C4" s="122"/>
      <c r="D4" s="123">
        <v>18293</v>
      </c>
      <c r="E4" s="124"/>
      <c r="F4" s="125">
        <v>25497</v>
      </c>
      <c r="G4" s="126"/>
      <c r="H4" s="127"/>
    </row>
    <row r="5" spans="1:8">
      <c r="A5" s="108" t="s">
        <v>510</v>
      </c>
      <c r="B5" s="113"/>
      <c r="C5" s="114"/>
      <c r="D5" s="115">
        <v>42033</v>
      </c>
      <c r="E5" s="116"/>
      <c r="F5" s="117">
        <v>41739</v>
      </c>
      <c r="G5" s="118"/>
      <c r="H5" s="119"/>
    </row>
    <row r="6" spans="1:8">
      <c r="A6" s="120"/>
      <c r="B6" s="121"/>
      <c r="C6" s="122"/>
      <c r="D6" s="123">
        <v>30349</v>
      </c>
      <c r="E6" s="124"/>
      <c r="F6" s="125">
        <v>24625</v>
      </c>
      <c r="G6" s="126"/>
      <c r="H6" s="127"/>
    </row>
    <row r="7" spans="1:8">
      <c r="A7" s="108" t="s">
        <v>511</v>
      </c>
      <c r="B7" s="113"/>
      <c r="C7" s="114"/>
      <c r="D7" s="115">
        <v>20157</v>
      </c>
      <c r="E7" s="116"/>
      <c r="F7" s="117">
        <v>36765</v>
      </c>
      <c r="G7" s="118"/>
      <c r="H7" s="119"/>
    </row>
    <row r="8" spans="1:8">
      <c r="A8" s="120"/>
      <c r="B8" s="121"/>
      <c r="C8" s="122"/>
      <c r="D8" s="123">
        <v>14950</v>
      </c>
      <c r="E8" s="124"/>
      <c r="F8" s="125">
        <v>20975</v>
      </c>
      <c r="G8" s="126"/>
      <c r="H8" s="127"/>
    </row>
    <row r="9" spans="1:8">
      <c r="A9" s="108" t="s">
        <v>512</v>
      </c>
      <c r="B9" s="113"/>
      <c r="C9" s="114"/>
      <c r="D9" s="115">
        <v>45072</v>
      </c>
      <c r="E9" s="116"/>
      <c r="F9" s="117">
        <v>39052</v>
      </c>
      <c r="G9" s="118"/>
      <c r="H9" s="119"/>
    </row>
    <row r="10" spans="1:8">
      <c r="A10" s="120"/>
      <c r="B10" s="121"/>
      <c r="C10" s="122"/>
      <c r="D10" s="123">
        <v>37174</v>
      </c>
      <c r="E10" s="124"/>
      <c r="F10" s="125">
        <v>21186</v>
      </c>
      <c r="G10" s="126"/>
      <c r="H10" s="127"/>
    </row>
    <row r="11" spans="1:8">
      <c r="A11" s="108" t="s">
        <v>513</v>
      </c>
      <c r="B11" s="113"/>
      <c r="C11" s="114"/>
      <c r="D11" s="115">
        <v>39014</v>
      </c>
      <c r="E11" s="116"/>
      <c r="F11" s="117">
        <v>41235</v>
      </c>
      <c r="G11" s="118"/>
      <c r="H11" s="119"/>
    </row>
    <row r="12" spans="1:8">
      <c r="A12" s="120"/>
      <c r="B12" s="121"/>
      <c r="C12" s="128"/>
      <c r="D12" s="123">
        <v>29027</v>
      </c>
      <c r="E12" s="124"/>
      <c r="F12" s="125">
        <v>22086</v>
      </c>
      <c r="G12" s="126"/>
      <c r="H12" s="127"/>
    </row>
    <row r="13" spans="1:8">
      <c r="A13" s="108"/>
      <c r="B13" s="113"/>
      <c r="C13" s="129"/>
      <c r="D13" s="130">
        <v>38171</v>
      </c>
      <c r="E13" s="131"/>
      <c r="F13" s="132">
        <v>40208</v>
      </c>
      <c r="G13" s="133"/>
      <c r="H13" s="119"/>
    </row>
    <row r="14" spans="1:8">
      <c r="A14" s="120"/>
      <c r="B14" s="121"/>
      <c r="C14" s="122"/>
      <c r="D14" s="123">
        <v>25959</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4.7300000000000004</v>
      </c>
      <c r="C19" s="134">
        <f>ROUND(VALUE(SUBSTITUTE(実質収支比率等に係る経年分析!G$48,"▲","-")),2)</f>
        <v>6.16</v>
      </c>
      <c r="D19" s="134">
        <f>ROUND(VALUE(SUBSTITUTE(実質収支比率等に係る経年分析!H$48,"▲","-")),2)</f>
        <v>10.29</v>
      </c>
      <c r="E19" s="134">
        <f>ROUND(VALUE(SUBSTITUTE(実質収支比率等に係る経年分析!I$48,"▲","-")),2)</f>
        <v>8.69</v>
      </c>
      <c r="F19" s="134">
        <f>ROUND(VALUE(SUBSTITUTE(実質収支比率等に係る経年分析!J$48,"▲","-")),2)</f>
        <v>10.53</v>
      </c>
    </row>
    <row r="20" spans="1:11">
      <c r="A20" s="134" t="s">
        <v>42</v>
      </c>
      <c r="B20" s="134">
        <f>ROUND(VALUE(SUBSTITUTE(実質収支比率等に係る経年分析!F$47,"▲","-")),2)</f>
        <v>6.14</v>
      </c>
      <c r="C20" s="134">
        <f>ROUND(VALUE(SUBSTITUTE(実質収支比率等に係る経年分析!G$47,"▲","-")),2)</f>
        <v>5.67</v>
      </c>
      <c r="D20" s="134">
        <f>ROUND(VALUE(SUBSTITUTE(実質収支比率等に係る経年分析!H$47,"▲","-")),2)</f>
        <v>8.08</v>
      </c>
      <c r="E20" s="134">
        <f>ROUND(VALUE(SUBSTITUTE(実質収支比率等に係る経年分析!I$47,"▲","-")),2)</f>
        <v>9.69</v>
      </c>
      <c r="F20" s="134">
        <f>ROUND(VALUE(SUBSTITUTE(実質収支比率等に係る経年分析!J$47,"▲","-")),2)</f>
        <v>10.89</v>
      </c>
    </row>
    <row r="21" spans="1:11">
      <c r="A21" s="134" t="s">
        <v>43</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1.25</v>
      </c>
      <c r="D21" s="134">
        <f>IF(ISNUMBER(VALUE(SUBSTITUTE(実質収支比率等に係る経年分析!H$49,"▲","-"))),ROUND(VALUE(SUBSTITUTE(実質収支比率等に係る経年分析!H$49,"▲","-")),2),NA())</f>
        <v>6.84</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3.22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草加都市計画新田西部土地区画整理事業特別会計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交通災害共済特別会計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0.66</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7289</v>
      </c>
      <c r="E42" s="136"/>
      <c r="F42" s="136"/>
      <c r="G42" s="136">
        <f>'実質公債費比率（分子）の構造'!L$52</f>
        <v>7263</v>
      </c>
      <c r="H42" s="136"/>
      <c r="I42" s="136"/>
      <c r="J42" s="136">
        <f>'実質公債費比率（分子）の構造'!M$52</f>
        <v>7351</v>
      </c>
      <c r="K42" s="136"/>
      <c r="L42" s="136"/>
      <c r="M42" s="136">
        <f>'実質公債費比率（分子）の構造'!N$52</f>
        <v>6897</v>
      </c>
      <c r="N42" s="136"/>
      <c r="O42" s="136"/>
      <c r="P42" s="136">
        <f>'実質公債費比率（分子）の構造'!O$52</f>
        <v>7589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127</v>
      </c>
      <c r="C44" s="136"/>
      <c r="D44" s="136"/>
      <c r="E44" s="136">
        <f>'実質公債費比率（分子）の構造'!L$50</f>
        <v>100</v>
      </c>
      <c r="F44" s="136"/>
      <c r="G44" s="136"/>
      <c r="H44" s="136">
        <f>'実質公債費比率（分子）の構造'!M$50</f>
        <v>128</v>
      </c>
      <c r="I44" s="136"/>
      <c r="J44" s="136"/>
      <c r="K44" s="136">
        <f>'実質公債費比率（分子）の構造'!N$50</f>
        <v>126</v>
      </c>
      <c r="L44" s="136"/>
      <c r="M44" s="136"/>
      <c r="N44" s="136">
        <f>'実質公債費比率（分子）の構造'!O$50</f>
        <v>27</v>
      </c>
      <c r="O44" s="136"/>
      <c r="P44" s="136"/>
    </row>
    <row r="45" spans="1:16">
      <c r="A45" s="136" t="s">
        <v>53</v>
      </c>
      <c r="B45" s="136">
        <f>'実質公債費比率（分子）の構造'!K$49</f>
        <v>336</v>
      </c>
      <c r="C45" s="136"/>
      <c r="D45" s="136"/>
      <c r="E45" s="136">
        <f>'実質公債費比率（分子）の構造'!L$49</f>
        <v>135</v>
      </c>
      <c r="F45" s="136"/>
      <c r="G45" s="136"/>
      <c r="H45" s="136">
        <f>'実質公債費比率（分子）の構造'!M$49</f>
        <v>112</v>
      </c>
      <c r="I45" s="136"/>
      <c r="J45" s="136"/>
      <c r="K45" s="136">
        <f>'実質公債費比率（分子）の構造'!N$49</f>
        <v>134</v>
      </c>
      <c r="L45" s="136"/>
      <c r="M45" s="136"/>
      <c r="N45" s="136">
        <f>'実質公債費比率（分子）の構造'!O$49</f>
        <v>124</v>
      </c>
      <c r="O45" s="136"/>
      <c r="P45" s="136"/>
    </row>
    <row r="46" spans="1:16">
      <c r="A46" s="136" t="s">
        <v>54</v>
      </c>
      <c r="B46" s="136">
        <f>'実質公債費比率（分子）の構造'!K$48</f>
        <v>4608</v>
      </c>
      <c r="C46" s="136"/>
      <c r="D46" s="136"/>
      <c r="E46" s="136">
        <f>'実質公債費比率（分子）の構造'!L$48</f>
        <v>4665</v>
      </c>
      <c r="F46" s="136"/>
      <c r="G46" s="136"/>
      <c r="H46" s="136">
        <f>'実質公債費比率（分子）の構造'!M$48</f>
        <v>3631</v>
      </c>
      <c r="I46" s="136"/>
      <c r="J46" s="136"/>
      <c r="K46" s="136">
        <f>'実質公債費比率（分子）の構造'!N$48</f>
        <v>3479</v>
      </c>
      <c r="L46" s="136"/>
      <c r="M46" s="136"/>
      <c r="N46" s="136">
        <f>'実質公債費比率（分子）の構造'!O$48</f>
        <v>3547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5729</v>
      </c>
      <c r="C49" s="136"/>
      <c r="D49" s="136"/>
      <c r="E49" s="136">
        <f>'実質公債費比率（分子）の構造'!L$45</f>
        <v>5092</v>
      </c>
      <c r="F49" s="136"/>
      <c r="G49" s="136"/>
      <c r="H49" s="136">
        <f>'実質公債費比率（分子）の構造'!M$45</f>
        <v>5118</v>
      </c>
      <c r="I49" s="136"/>
      <c r="J49" s="136"/>
      <c r="K49" s="136">
        <f>'実質公債費比率（分子）の構造'!N$45</f>
        <v>5150</v>
      </c>
      <c r="L49" s="136"/>
      <c r="M49" s="136"/>
      <c r="N49" s="136">
        <f>'実質公債費比率（分子）の構造'!O$45</f>
        <v>5373</v>
      </c>
      <c r="O49" s="136"/>
      <c r="P49" s="136"/>
    </row>
    <row r="50" spans="1:16">
      <c r="A50" s="136" t="s">
        <v>58</v>
      </c>
      <c r="B50" s="136" t="e">
        <f>NA()</f>
        <v>#N/A</v>
      </c>
      <c r="C50" s="136">
        <f>IF(ISNUMBER('実質公債費比率（分子）の構造'!K$53),'実質公債費比率（分子）の構造'!K$53,NA())</f>
        <v>3511</v>
      </c>
      <c r="D50" s="136" t="e">
        <f>NA()</f>
        <v>#N/A</v>
      </c>
      <c r="E50" s="136" t="e">
        <f>NA()</f>
        <v>#N/A</v>
      </c>
      <c r="F50" s="136">
        <f>IF(ISNUMBER('実質公債費比率（分子）の構造'!L$53),'実質公債費比率（分子）の構造'!L$53,NA())</f>
        <v>2729</v>
      </c>
      <c r="G50" s="136" t="e">
        <f>NA()</f>
        <v>#N/A</v>
      </c>
      <c r="H50" s="136" t="e">
        <f>NA()</f>
        <v>#N/A</v>
      </c>
      <c r="I50" s="136">
        <f>IF(ISNUMBER('実質公債費比率（分子）の構造'!M$53),'実質公債費比率（分子）の構造'!M$53,NA())</f>
        <v>1638</v>
      </c>
      <c r="J50" s="136" t="e">
        <f>NA()</f>
        <v>#N/A</v>
      </c>
      <c r="K50" s="136" t="e">
        <f>NA()</f>
        <v>#N/A</v>
      </c>
      <c r="L50" s="136">
        <f>IF(ISNUMBER('実質公債費比率（分子）の構造'!N$53),'実質公債費比率（分子）の構造'!N$53,NA())</f>
        <v>1992</v>
      </c>
      <c r="M50" s="136" t="e">
        <f>NA()</f>
        <v>#N/A</v>
      </c>
      <c r="N50" s="136" t="e">
        <f>NA()</f>
        <v>#N/A</v>
      </c>
      <c r="O50" s="136">
        <f>IF(ISNUMBER('実質公債費比率（分子）の構造'!O$53),'実質公債費比率（分子）の構造'!O$53,NA())</f>
        <v>1482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65997</v>
      </c>
      <c r="E56" s="135"/>
      <c r="F56" s="135"/>
      <c r="G56" s="135">
        <f>'将来負担比率（分子）の構造'!J$51</f>
        <v>67106</v>
      </c>
      <c r="H56" s="135"/>
      <c r="I56" s="135"/>
      <c r="J56" s="135">
        <f>'将来負担比率（分子）の構造'!K$51</f>
        <v>67306</v>
      </c>
      <c r="K56" s="135"/>
      <c r="L56" s="135"/>
      <c r="M56" s="135">
        <f>'将来負担比率（分子）の構造'!L$51</f>
        <v>66878</v>
      </c>
      <c r="N56" s="135"/>
      <c r="O56" s="135"/>
      <c r="P56" s="135">
        <f>'将来負担比率（分子）の構造'!M$51</f>
        <v>67651</v>
      </c>
    </row>
    <row r="57" spans="1:16">
      <c r="A57" s="135" t="s">
        <v>34</v>
      </c>
      <c r="B57" s="135"/>
      <c r="C57" s="135"/>
      <c r="D57" s="135">
        <f>'将来負担比率（分子）の構造'!I$50</f>
        <v>8912</v>
      </c>
      <c r="E57" s="135"/>
      <c r="F57" s="135"/>
      <c r="G57" s="135">
        <f>'将来負担比率（分子）の構造'!J$50</f>
        <v>8642</v>
      </c>
      <c r="H57" s="135"/>
      <c r="I57" s="135"/>
      <c r="J57" s="135">
        <f>'将来負担比率（分子）の構造'!K$50</f>
        <v>15727</v>
      </c>
      <c r="K57" s="135"/>
      <c r="L57" s="135"/>
      <c r="M57" s="135">
        <f>'将来負担比率（分子）の構造'!L$50</f>
        <v>15487</v>
      </c>
      <c r="N57" s="135"/>
      <c r="O57" s="135"/>
      <c r="P57" s="135">
        <f>'将来負担比率（分子）の構造'!M$50</f>
        <v>16212</v>
      </c>
    </row>
    <row r="58" spans="1:16">
      <c r="A58" s="135" t="s">
        <v>33</v>
      </c>
      <c r="B58" s="135"/>
      <c r="C58" s="135"/>
      <c r="D58" s="135">
        <f>'将来負担比率（分子）の構造'!I$49</f>
        <v>3677</v>
      </c>
      <c r="E58" s="135"/>
      <c r="F58" s="135"/>
      <c r="G58" s="135">
        <f>'将来負担比率（分子）の構造'!J$49</f>
        <v>3404</v>
      </c>
      <c r="H58" s="135"/>
      <c r="I58" s="135"/>
      <c r="J58" s="135">
        <f>'将来負担比率（分子）の構造'!K$49</f>
        <v>5311</v>
      </c>
      <c r="K58" s="135"/>
      <c r="L58" s="135"/>
      <c r="M58" s="135">
        <f>'将来負担比率（分子）の構造'!L$49</f>
        <v>9641</v>
      </c>
      <c r="N58" s="135"/>
      <c r="O58" s="135"/>
      <c r="P58" s="135">
        <f>'将来負担比率（分子）の構造'!M$49</f>
        <v>9290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3336</v>
      </c>
      <c r="C61" s="135"/>
      <c r="D61" s="135"/>
      <c r="E61" s="135">
        <f>'将来負担比率（分子）の構造'!J$46</f>
        <v>1480</v>
      </c>
      <c r="F61" s="135"/>
      <c r="G61" s="135"/>
      <c r="H61" s="135">
        <f>'将来負担比率（分子）の構造'!K$46</f>
        <v>34</v>
      </c>
      <c r="I61" s="135"/>
      <c r="J61" s="135"/>
      <c r="K61" s="135">
        <f>'将来負担比率（分子）の構造'!L$46</f>
        <v>30</v>
      </c>
      <c r="L61" s="135"/>
      <c r="M61" s="135"/>
      <c r="N61" s="135">
        <f>'将来負担比率（分子）の構造'!M$46</f>
        <v>31</v>
      </c>
      <c r="O61" s="135"/>
      <c r="P61" s="135"/>
    </row>
    <row r="62" spans="1:16">
      <c r="A62" s="135" t="s">
        <v>28</v>
      </c>
      <c r="B62" s="135">
        <f>'将来負担比率（分子）の構造'!I$45</f>
        <v>12547</v>
      </c>
      <c r="C62" s="135"/>
      <c r="D62" s="135"/>
      <c r="E62" s="135">
        <f>'将来負担比率（分子）の構造'!J$45</f>
        <v>11616</v>
      </c>
      <c r="F62" s="135"/>
      <c r="G62" s="135"/>
      <c r="H62" s="135">
        <f>'将来負担比率（分子）の構造'!K$45</f>
        <v>10826</v>
      </c>
      <c r="I62" s="135"/>
      <c r="J62" s="135"/>
      <c r="K62" s="135">
        <f>'将来負担比率（分子）の構造'!L$45</f>
        <v>10107</v>
      </c>
      <c r="L62" s="135"/>
      <c r="M62" s="135"/>
      <c r="N62" s="135">
        <f>'将来負担比率（分子）の構造'!M$45</f>
        <v>9103</v>
      </c>
      <c r="O62" s="135"/>
      <c r="P62" s="135"/>
    </row>
    <row r="63" spans="1:16">
      <c r="A63" s="135" t="s">
        <v>27</v>
      </c>
      <c r="B63" s="135">
        <f>'将来負担比率（分子）の構造'!I$44</f>
        <v>842</v>
      </c>
      <c r="C63" s="135"/>
      <c r="D63" s="135"/>
      <c r="E63" s="135">
        <f>'将来負担比率（分子）の構造'!J$44</f>
        <v>871</v>
      </c>
      <c r="F63" s="135"/>
      <c r="G63" s="135"/>
      <c r="H63" s="135">
        <f>'将来負担比率（分子）の構造'!K$44</f>
        <v>784</v>
      </c>
      <c r="I63" s="135"/>
      <c r="J63" s="135"/>
      <c r="K63" s="135">
        <f>'将来負担比率（分子）の構造'!L$44</f>
        <v>673</v>
      </c>
      <c r="L63" s="135"/>
      <c r="M63" s="135"/>
      <c r="N63" s="135">
        <f>'将来負担比率（分子）の構造'!M$44</f>
        <v>704</v>
      </c>
      <c r="O63" s="135"/>
      <c r="P63" s="135"/>
    </row>
    <row r="64" spans="1:16">
      <c r="A64" s="135" t="s">
        <v>26</v>
      </c>
      <c r="B64" s="135">
        <f>'将来負担比率（分子）の構造'!I$43</f>
        <v>48675</v>
      </c>
      <c r="C64" s="135"/>
      <c r="D64" s="135"/>
      <c r="E64" s="135">
        <f>'将来負担比率（分子）の構造'!J$43</f>
        <v>46208</v>
      </c>
      <c r="F64" s="135"/>
      <c r="G64" s="135"/>
      <c r="H64" s="135">
        <f>'将来負担比率（分子）の構造'!K$43</f>
        <v>43984</v>
      </c>
      <c r="I64" s="135"/>
      <c r="J64" s="135"/>
      <c r="K64" s="135">
        <f>'将来負担比率（分子）の構造'!L$43</f>
        <v>41286</v>
      </c>
      <c r="L64" s="135"/>
      <c r="M64" s="135"/>
      <c r="N64" s="135">
        <f>'将来負担比率（分子）の構造'!M$43</f>
        <v>38080</v>
      </c>
      <c r="O64" s="135"/>
      <c r="P64" s="135"/>
    </row>
    <row r="65" spans="1:16">
      <c r="A65" s="135" t="s">
        <v>25</v>
      </c>
      <c r="B65" s="135">
        <f>'将来負担比率（分子）の構造'!I$42</f>
        <v>4792</v>
      </c>
      <c r="C65" s="135"/>
      <c r="D65" s="135"/>
      <c r="E65" s="135">
        <f>'将来負担比率（分子）の構造'!J$42</f>
        <v>4834</v>
      </c>
      <c r="F65" s="135"/>
      <c r="G65" s="135"/>
      <c r="H65" s="135">
        <f>'将来負担比率（分子）の構造'!K$42</f>
        <v>4489</v>
      </c>
      <c r="I65" s="135"/>
      <c r="J65" s="135"/>
      <c r="K65" s="135">
        <f>'将来負担比率（分子）の構造'!L$42</f>
        <v>1846</v>
      </c>
      <c r="L65" s="135"/>
      <c r="M65" s="135"/>
      <c r="N65" s="135">
        <f>'将来負担比率（分子）の構造'!M$42</f>
        <v>1717</v>
      </c>
      <c r="O65" s="135"/>
      <c r="P65" s="135"/>
    </row>
    <row r="66" spans="1:16">
      <c r="A66" s="135" t="s">
        <v>24</v>
      </c>
      <c r="B66" s="135">
        <f>'将来負担比率（分子）の構造'!I$41</f>
        <v>50880</v>
      </c>
      <c r="C66" s="135"/>
      <c r="D66" s="135"/>
      <c r="E66" s="135">
        <f>'将来負担比率（分子）の構造'!J$41</f>
        <v>53177</v>
      </c>
      <c r="F66" s="135"/>
      <c r="G66" s="135"/>
      <c r="H66" s="135">
        <f>'将来負担比率（分子）の構造'!K$41</f>
        <v>53695</v>
      </c>
      <c r="I66" s="135"/>
      <c r="J66" s="135"/>
      <c r="K66" s="135">
        <f>'将来負担比率（分子）の構造'!L$41</f>
        <v>56211</v>
      </c>
      <c r="L66" s="135"/>
      <c r="M66" s="135"/>
      <c r="N66" s="135">
        <f>'将来負担比率（分子）の構造'!M$41</f>
        <v>55842</v>
      </c>
      <c r="O66" s="135"/>
      <c r="P66" s="135"/>
    </row>
    <row r="67" spans="1:16">
      <c r="A67" s="135" t="s">
        <v>62</v>
      </c>
      <c r="B67" s="135" t="e">
        <f>NA()</f>
        <v>#N/A</v>
      </c>
      <c r="C67" s="135">
        <f>IF(ISNUMBER('将来負担比率（分子）の構造'!I$52), IF('将来負担比率（分子）の構造'!I$52 &lt; 0, 0, '将来負担比率（分子）の構造'!I$52), NA())</f>
        <v>42487</v>
      </c>
      <c r="D67" s="135" t="e">
        <f>NA()</f>
        <v>#N/A</v>
      </c>
      <c r="E67" s="135" t="e">
        <f>NA()</f>
        <v>#N/A</v>
      </c>
      <c r="F67" s="135">
        <f>IF(ISNUMBER('将来負担比率（分子）の構造'!J$52), IF('将来負担比率（分子）の構造'!J$52 &lt; 0, 0, '将来負担比率（分子）の構造'!J$52), NA())</f>
        <v>39034</v>
      </c>
      <c r="G67" s="135" t="e">
        <f>NA()</f>
        <v>#N/A</v>
      </c>
      <c r="H67" s="135" t="e">
        <f>NA()</f>
        <v>#N/A</v>
      </c>
      <c r="I67" s="135">
        <f>IF(ISNUMBER('将来負担比率（分子）の構造'!K$52), IF('将来負担比率（分子）の構造'!K$52 &lt; 0, 0, '将来負担比率（分子）の構造'!K$52), NA())</f>
        <v>25468</v>
      </c>
      <c r="J67" s="135" t="e">
        <f>NA()</f>
        <v>#N/A</v>
      </c>
      <c r="K67" s="135" t="e">
        <f>NA()</f>
        <v>#N/A</v>
      </c>
      <c r="L67" s="135">
        <f>IF(ISNUMBER('将来負担比率（分子）の構造'!L$52), IF('将来負担比率（分子）の構造'!L$52 &lt; 0, 0, '将来負担比率（分子）の構造'!L$52), NA())</f>
        <v>18148</v>
      </c>
      <c r="M67" s="135" t="e">
        <f>NA()</f>
        <v>#N/A</v>
      </c>
      <c r="N67" s="135" t="e">
        <f>NA()</f>
        <v>#N/A</v>
      </c>
      <c r="O67" s="135">
        <f>IF(ISNUMBER('将来負担比率（分子）の構造'!M$52), IF('将来負担比率（分子）の構造'!M$52 &lt; 0, 0, '将来負担比率（分子）の構造'!M$52), NA())</f>
        <v>12324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19" sqref="BG19:CB1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34741478</v>
      </c>
      <c r="S5" s="581"/>
      <c r="T5" s="581"/>
      <c r="U5" s="581"/>
      <c r="V5" s="581"/>
      <c r="W5" s="581"/>
      <c r="X5" s="581"/>
      <c r="Y5" s="582"/>
      <c r="Z5" s="583">
        <v>48.8</v>
      </c>
      <c r="AA5" s="583"/>
      <c r="AB5" s="583"/>
      <c r="AC5" s="583"/>
      <c r="AD5" s="584">
        <v>32213306</v>
      </c>
      <c r="AE5" s="584"/>
      <c r="AF5" s="584"/>
      <c r="AG5" s="584"/>
      <c r="AH5" s="584"/>
      <c r="AI5" s="584"/>
      <c r="AJ5" s="584"/>
      <c r="AK5" s="584"/>
      <c r="AL5" s="585">
        <v>83.3</v>
      </c>
      <c r="AM5" s="586"/>
      <c r="AN5" s="586"/>
      <c r="AO5" s="587"/>
      <c r="AP5" s="577" t="s">
        <v>206</v>
      </c>
      <c r="AQ5" s="578"/>
      <c r="AR5" s="578"/>
      <c r="AS5" s="578"/>
      <c r="AT5" s="578"/>
      <c r="AU5" s="578"/>
      <c r="AV5" s="578"/>
      <c r="AW5" s="578"/>
      <c r="AX5" s="578"/>
      <c r="AY5" s="578"/>
      <c r="AZ5" s="578"/>
      <c r="BA5" s="578"/>
      <c r="BB5" s="578"/>
      <c r="BC5" s="578"/>
      <c r="BD5" s="578"/>
      <c r="BE5" s="578"/>
      <c r="BF5" s="579"/>
      <c r="BG5" s="591">
        <v>32213306</v>
      </c>
      <c r="BH5" s="592"/>
      <c r="BI5" s="592"/>
      <c r="BJ5" s="592"/>
      <c r="BK5" s="592"/>
      <c r="BL5" s="592"/>
      <c r="BM5" s="592"/>
      <c r="BN5" s="593"/>
      <c r="BO5" s="594">
        <v>92.7</v>
      </c>
      <c r="BP5" s="594"/>
      <c r="BQ5" s="594"/>
      <c r="BR5" s="594"/>
      <c r="BS5" s="595">
        <v>289908</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427858</v>
      </c>
      <c r="S6" s="592"/>
      <c r="T6" s="592"/>
      <c r="U6" s="592"/>
      <c r="V6" s="592"/>
      <c r="W6" s="592"/>
      <c r="X6" s="592"/>
      <c r="Y6" s="593"/>
      <c r="Z6" s="594">
        <v>0.6</v>
      </c>
      <c r="AA6" s="594"/>
      <c r="AB6" s="594"/>
      <c r="AC6" s="594"/>
      <c r="AD6" s="595">
        <v>427858</v>
      </c>
      <c r="AE6" s="595"/>
      <c r="AF6" s="595"/>
      <c r="AG6" s="595"/>
      <c r="AH6" s="595"/>
      <c r="AI6" s="595"/>
      <c r="AJ6" s="595"/>
      <c r="AK6" s="595"/>
      <c r="AL6" s="596">
        <v>1.1000000000000001</v>
      </c>
      <c r="AM6" s="597"/>
      <c r="AN6" s="597"/>
      <c r="AO6" s="598"/>
      <c r="AP6" s="588" t="s">
        <v>211</v>
      </c>
      <c r="AQ6" s="589"/>
      <c r="AR6" s="589"/>
      <c r="AS6" s="589"/>
      <c r="AT6" s="589"/>
      <c r="AU6" s="589"/>
      <c r="AV6" s="589"/>
      <c r="AW6" s="589"/>
      <c r="AX6" s="589"/>
      <c r="AY6" s="589"/>
      <c r="AZ6" s="589"/>
      <c r="BA6" s="589"/>
      <c r="BB6" s="589"/>
      <c r="BC6" s="589"/>
      <c r="BD6" s="589"/>
      <c r="BE6" s="589"/>
      <c r="BF6" s="590"/>
      <c r="BG6" s="591">
        <v>32213306</v>
      </c>
      <c r="BH6" s="592"/>
      <c r="BI6" s="592"/>
      <c r="BJ6" s="592"/>
      <c r="BK6" s="592"/>
      <c r="BL6" s="592"/>
      <c r="BM6" s="592"/>
      <c r="BN6" s="593"/>
      <c r="BO6" s="594">
        <v>92.7</v>
      </c>
      <c r="BP6" s="594"/>
      <c r="BQ6" s="594"/>
      <c r="BR6" s="594"/>
      <c r="BS6" s="595">
        <v>289908</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443560</v>
      </c>
      <c r="CS6" s="592"/>
      <c r="CT6" s="592"/>
      <c r="CU6" s="592"/>
      <c r="CV6" s="592"/>
      <c r="CW6" s="592"/>
      <c r="CX6" s="592"/>
      <c r="CY6" s="593"/>
      <c r="CZ6" s="594">
        <v>0.7</v>
      </c>
      <c r="DA6" s="594"/>
      <c r="DB6" s="594"/>
      <c r="DC6" s="594"/>
      <c r="DD6" s="600" t="s">
        <v>213</v>
      </c>
      <c r="DE6" s="592"/>
      <c r="DF6" s="592"/>
      <c r="DG6" s="592"/>
      <c r="DH6" s="592"/>
      <c r="DI6" s="592"/>
      <c r="DJ6" s="592"/>
      <c r="DK6" s="592"/>
      <c r="DL6" s="592"/>
      <c r="DM6" s="592"/>
      <c r="DN6" s="592"/>
      <c r="DO6" s="592"/>
      <c r="DP6" s="593"/>
      <c r="DQ6" s="600">
        <v>443560</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64612</v>
      </c>
      <c r="S7" s="592"/>
      <c r="T7" s="592"/>
      <c r="U7" s="592"/>
      <c r="V7" s="592"/>
      <c r="W7" s="592"/>
      <c r="X7" s="592"/>
      <c r="Y7" s="593"/>
      <c r="Z7" s="594">
        <v>0.1</v>
      </c>
      <c r="AA7" s="594"/>
      <c r="AB7" s="594"/>
      <c r="AC7" s="594"/>
      <c r="AD7" s="595">
        <v>64612</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16683686</v>
      </c>
      <c r="BH7" s="592"/>
      <c r="BI7" s="592"/>
      <c r="BJ7" s="592"/>
      <c r="BK7" s="592"/>
      <c r="BL7" s="592"/>
      <c r="BM7" s="592"/>
      <c r="BN7" s="593"/>
      <c r="BO7" s="594">
        <v>48</v>
      </c>
      <c r="BP7" s="594"/>
      <c r="BQ7" s="594"/>
      <c r="BR7" s="594"/>
      <c r="BS7" s="595">
        <v>289908</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7561918</v>
      </c>
      <c r="CS7" s="592"/>
      <c r="CT7" s="592"/>
      <c r="CU7" s="592"/>
      <c r="CV7" s="592"/>
      <c r="CW7" s="592"/>
      <c r="CX7" s="592"/>
      <c r="CY7" s="593"/>
      <c r="CZ7" s="594">
        <v>11.4</v>
      </c>
      <c r="DA7" s="594"/>
      <c r="DB7" s="594"/>
      <c r="DC7" s="594"/>
      <c r="DD7" s="600">
        <v>186109</v>
      </c>
      <c r="DE7" s="592"/>
      <c r="DF7" s="592"/>
      <c r="DG7" s="592"/>
      <c r="DH7" s="592"/>
      <c r="DI7" s="592"/>
      <c r="DJ7" s="592"/>
      <c r="DK7" s="592"/>
      <c r="DL7" s="592"/>
      <c r="DM7" s="592"/>
      <c r="DN7" s="592"/>
      <c r="DO7" s="592"/>
      <c r="DP7" s="593"/>
      <c r="DQ7" s="600">
        <v>6690507</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136924</v>
      </c>
      <c r="S8" s="592"/>
      <c r="T8" s="592"/>
      <c r="U8" s="592"/>
      <c r="V8" s="592"/>
      <c r="W8" s="592"/>
      <c r="X8" s="592"/>
      <c r="Y8" s="593"/>
      <c r="Z8" s="594">
        <v>0.2</v>
      </c>
      <c r="AA8" s="594"/>
      <c r="AB8" s="594"/>
      <c r="AC8" s="594"/>
      <c r="AD8" s="595">
        <v>136924</v>
      </c>
      <c r="AE8" s="595"/>
      <c r="AF8" s="595"/>
      <c r="AG8" s="595"/>
      <c r="AH8" s="595"/>
      <c r="AI8" s="595"/>
      <c r="AJ8" s="595"/>
      <c r="AK8" s="595"/>
      <c r="AL8" s="596">
        <v>0.4</v>
      </c>
      <c r="AM8" s="597"/>
      <c r="AN8" s="597"/>
      <c r="AO8" s="598"/>
      <c r="AP8" s="588" t="s">
        <v>218</v>
      </c>
      <c r="AQ8" s="589"/>
      <c r="AR8" s="589"/>
      <c r="AS8" s="589"/>
      <c r="AT8" s="589"/>
      <c r="AU8" s="589"/>
      <c r="AV8" s="589"/>
      <c r="AW8" s="589"/>
      <c r="AX8" s="589"/>
      <c r="AY8" s="589"/>
      <c r="AZ8" s="589"/>
      <c r="BA8" s="589"/>
      <c r="BB8" s="589"/>
      <c r="BC8" s="589"/>
      <c r="BD8" s="589"/>
      <c r="BE8" s="589"/>
      <c r="BF8" s="590"/>
      <c r="BG8" s="591">
        <v>357378</v>
      </c>
      <c r="BH8" s="592"/>
      <c r="BI8" s="592"/>
      <c r="BJ8" s="592"/>
      <c r="BK8" s="592"/>
      <c r="BL8" s="592"/>
      <c r="BM8" s="592"/>
      <c r="BN8" s="593"/>
      <c r="BO8" s="594">
        <v>1</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26187699</v>
      </c>
      <c r="CS8" s="592"/>
      <c r="CT8" s="592"/>
      <c r="CU8" s="592"/>
      <c r="CV8" s="592"/>
      <c r="CW8" s="592"/>
      <c r="CX8" s="592"/>
      <c r="CY8" s="593"/>
      <c r="CZ8" s="594">
        <v>39.4</v>
      </c>
      <c r="DA8" s="594"/>
      <c r="DB8" s="594"/>
      <c r="DC8" s="594"/>
      <c r="DD8" s="600">
        <v>260341</v>
      </c>
      <c r="DE8" s="592"/>
      <c r="DF8" s="592"/>
      <c r="DG8" s="592"/>
      <c r="DH8" s="592"/>
      <c r="DI8" s="592"/>
      <c r="DJ8" s="592"/>
      <c r="DK8" s="592"/>
      <c r="DL8" s="592"/>
      <c r="DM8" s="592"/>
      <c r="DN8" s="592"/>
      <c r="DO8" s="592"/>
      <c r="DP8" s="593"/>
      <c r="DQ8" s="600">
        <v>13045037</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225007</v>
      </c>
      <c r="S9" s="592"/>
      <c r="T9" s="592"/>
      <c r="U9" s="592"/>
      <c r="V9" s="592"/>
      <c r="W9" s="592"/>
      <c r="X9" s="592"/>
      <c r="Y9" s="593"/>
      <c r="Z9" s="594">
        <v>0.3</v>
      </c>
      <c r="AA9" s="594"/>
      <c r="AB9" s="594"/>
      <c r="AC9" s="594"/>
      <c r="AD9" s="595">
        <v>225007</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13815089</v>
      </c>
      <c r="BH9" s="592"/>
      <c r="BI9" s="592"/>
      <c r="BJ9" s="592"/>
      <c r="BK9" s="592"/>
      <c r="BL9" s="592"/>
      <c r="BM9" s="592"/>
      <c r="BN9" s="593"/>
      <c r="BO9" s="594">
        <v>39.799999999999997</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5395942</v>
      </c>
      <c r="CS9" s="592"/>
      <c r="CT9" s="592"/>
      <c r="CU9" s="592"/>
      <c r="CV9" s="592"/>
      <c r="CW9" s="592"/>
      <c r="CX9" s="592"/>
      <c r="CY9" s="593"/>
      <c r="CZ9" s="594">
        <v>8.1</v>
      </c>
      <c r="DA9" s="594"/>
      <c r="DB9" s="594"/>
      <c r="DC9" s="594"/>
      <c r="DD9" s="600">
        <v>25429</v>
      </c>
      <c r="DE9" s="592"/>
      <c r="DF9" s="592"/>
      <c r="DG9" s="592"/>
      <c r="DH9" s="592"/>
      <c r="DI9" s="592"/>
      <c r="DJ9" s="592"/>
      <c r="DK9" s="592"/>
      <c r="DL9" s="592"/>
      <c r="DM9" s="592"/>
      <c r="DN9" s="592"/>
      <c r="DO9" s="592"/>
      <c r="DP9" s="593"/>
      <c r="DQ9" s="600">
        <v>5104127</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1821716</v>
      </c>
      <c r="S10" s="592"/>
      <c r="T10" s="592"/>
      <c r="U10" s="592"/>
      <c r="V10" s="592"/>
      <c r="W10" s="592"/>
      <c r="X10" s="592"/>
      <c r="Y10" s="593"/>
      <c r="Z10" s="594">
        <v>2.6</v>
      </c>
      <c r="AA10" s="594"/>
      <c r="AB10" s="594"/>
      <c r="AC10" s="594"/>
      <c r="AD10" s="595">
        <v>1821716</v>
      </c>
      <c r="AE10" s="595"/>
      <c r="AF10" s="595"/>
      <c r="AG10" s="595"/>
      <c r="AH10" s="595"/>
      <c r="AI10" s="595"/>
      <c r="AJ10" s="595"/>
      <c r="AK10" s="595"/>
      <c r="AL10" s="596">
        <v>4.7</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570716</v>
      </c>
      <c r="BH10" s="592"/>
      <c r="BI10" s="592"/>
      <c r="BJ10" s="592"/>
      <c r="BK10" s="592"/>
      <c r="BL10" s="592"/>
      <c r="BM10" s="592"/>
      <c r="BN10" s="593"/>
      <c r="BO10" s="594">
        <v>1.6</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124404</v>
      </c>
      <c r="CS10" s="592"/>
      <c r="CT10" s="592"/>
      <c r="CU10" s="592"/>
      <c r="CV10" s="592"/>
      <c r="CW10" s="592"/>
      <c r="CX10" s="592"/>
      <c r="CY10" s="593"/>
      <c r="CZ10" s="594">
        <v>0.2</v>
      </c>
      <c r="DA10" s="594"/>
      <c r="DB10" s="594"/>
      <c r="DC10" s="594"/>
      <c r="DD10" s="600">
        <v>1564</v>
      </c>
      <c r="DE10" s="592"/>
      <c r="DF10" s="592"/>
      <c r="DG10" s="592"/>
      <c r="DH10" s="592"/>
      <c r="DI10" s="592"/>
      <c r="DJ10" s="592"/>
      <c r="DK10" s="592"/>
      <c r="DL10" s="592"/>
      <c r="DM10" s="592"/>
      <c r="DN10" s="592"/>
      <c r="DO10" s="592"/>
      <c r="DP10" s="593"/>
      <c r="DQ10" s="600">
        <v>55312</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1940503</v>
      </c>
      <c r="BH11" s="592"/>
      <c r="BI11" s="592"/>
      <c r="BJ11" s="592"/>
      <c r="BK11" s="592"/>
      <c r="BL11" s="592"/>
      <c r="BM11" s="592"/>
      <c r="BN11" s="593"/>
      <c r="BO11" s="594">
        <v>5.6</v>
      </c>
      <c r="BP11" s="594"/>
      <c r="BQ11" s="594"/>
      <c r="BR11" s="594"/>
      <c r="BS11" s="600">
        <v>289908</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62301</v>
      </c>
      <c r="CS11" s="592"/>
      <c r="CT11" s="592"/>
      <c r="CU11" s="592"/>
      <c r="CV11" s="592"/>
      <c r="CW11" s="592"/>
      <c r="CX11" s="592"/>
      <c r="CY11" s="593"/>
      <c r="CZ11" s="594">
        <v>0.1</v>
      </c>
      <c r="DA11" s="594"/>
      <c r="DB11" s="594"/>
      <c r="DC11" s="594"/>
      <c r="DD11" s="600" t="s">
        <v>110</v>
      </c>
      <c r="DE11" s="592"/>
      <c r="DF11" s="592"/>
      <c r="DG11" s="592"/>
      <c r="DH11" s="592"/>
      <c r="DI11" s="592"/>
      <c r="DJ11" s="592"/>
      <c r="DK11" s="592"/>
      <c r="DL11" s="592"/>
      <c r="DM11" s="592"/>
      <c r="DN11" s="592"/>
      <c r="DO11" s="592"/>
      <c r="DP11" s="593"/>
      <c r="DQ11" s="600">
        <v>57667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13422781</v>
      </c>
      <c r="BH12" s="592"/>
      <c r="BI12" s="592"/>
      <c r="BJ12" s="592"/>
      <c r="BK12" s="592"/>
      <c r="BL12" s="592"/>
      <c r="BM12" s="592"/>
      <c r="BN12" s="593"/>
      <c r="BO12" s="594">
        <v>38.6</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298455</v>
      </c>
      <c r="CS12" s="592"/>
      <c r="CT12" s="592"/>
      <c r="CU12" s="592"/>
      <c r="CV12" s="592"/>
      <c r="CW12" s="592"/>
      <c r="CX12" s="592"/>
      <c r="CY12" s="593"/>
      <c r="CZ12" s="594">
        <v>0.4</v>
      </c>
      <c r="DA12" s="594"/>
      <c r="DB12" s="594"/>
      <c r="DC12" s="594"/>
      <c r="DD12" s="600" t="s">
        <v>110</v>
      </c>
      <c r="DE12" s="592"/>
      <c r="DF12" s="592"/>
      <c r="DG12" s="592"/>
      <c r="DH12" s="592"/>
      <c r="DI12" s="592"/>
      <c r="DJ12" s="592"/>
      <c r="DK12" s="592"/>
      <c r="DL12" s="592"/>
      <c r="DM12" s="592"/>
      <c r="DN12" s="592"/>
      <c r="DO12" s="592"/>
      <c r="DP12" s="593"/>
      <c r="DQ12" s="600">
        <v>161139</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168994</v>
      </c>
      <c r="S13" s="592"/>
      <c r="T13" s="592"/>
      <c r="U13" s="592"/>
      <c r="V13" s="592"/>
      <c r="W13" s="592"/>
      <c r="X13" s="592"/>
      <c r="Y13" s="593"/>
      <c r="Z13" s="594">
        <v>0.2</v>
      </c>
      <c r="AA13" s="594"/>
      <c r="AB13" s="594"/>
      <c r="AC13" s="594"/>
      <c r="AD13" s="595">
        <v>168994</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13391916</v>
      </c>
      <c r="BH13" s="592"/>
      <c r="BI13" s="592"/>
      <c r="BJ13" s="592"/>
      <c r="BK13" s="592"/>
      <c r="BL13" s="592"/>
      <c r="BM13" s="592"/>
      <c r="BN13" s="593"/>
      <c r="BO13" s="594">
        <v>38.5</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11025702</v>
      </c>
      <c r="CS13" s="592"/>
      <c r="CT13" s="592"/>
      <c r="CU13" s="592"/>
      <c r="CV13" s="592"/>
      <c r="CW13" s="592"/>
      <c r="CX13" s="592"/>
      <c r="CY13" s="593"/>
      <c r="CZ13" s="594">
        <v>16.600000000000001</v>
      </c>
      <c r="DA13" s="594"/>
      <c r="DB13" s="594"/>
      <c r="DC13" s="594"/>
      <c r="DD13" s="600">
        <v>5420773</v>
      </c>
      <c r="DE13" s="592"/>
      <c r="DF13" s="592"/>
      <c r="DG13" s="592"/>
      <c r="DH13" s="592"/>
      <c r="DI13" s="592"/>
      <c r="DJ13" s="592"/>
      <c r="DK13" s="592"/>
      <c r="DL13" s="592"/>
      <c r="DM13" s="592"/>
      <c r="DN13" s="592"/>
      <c r="DO13" s="592"/>
      <c r="DP13" s="593"/>
      <c r="DQ13" s="600">
        <v>7771825</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166934</v>
      </c>
      <c r="BH14" s="592"/>
      <c r="BI14" s="592"/>
      <c r="BJ14" s="592"/>
      <c r="BK14" s="592"/>
      <c r="BL14" s="592"/>
      <c r="BM14" s="592"/>
      <c r="BN14" s="593"/>
      <c r="BO14" s="594">
        <v>0.5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1966843</v>
      </c>
      <c r="CS14" s="592"/>
      <c r="CT14" s="592"/>
      <c r="CU14" s="592"/>
      <c r="CV14" s="592"/>
      <c r="CW14" s="592"/>
      <c r="CX14" s="592"/>
      <c r="CY14" s="593"/>
      <c r="CZ14" s="594">
        <v>3</v>
      </c>
      <c r="DA14" s="594"/>
      <c r="DB14" s="594"/>
      <c r="DC14" s="594"/>
      <c r="DD14" s="600">
        <v>135283</v>
      </c>
      <c r="DE14" s="592"/>
      <c r="DF14" s="592"/>
      <c r="DG14" s="592"/>
      <c r="DH14" s="592"/>
      <c r="DI14" s="592"/>
      <c r="DJ14" s="592"/>
      <c r="DK14" s="592"/>
      <c r="DL14" s="592"/>
      <c r="DM14" s="592"/>
      <c r="DN14" s="592"/>
      <c r="DO14" s="592"/>
      <c r="DP14" s="593"/>
      <c r="DQ14" s="600">
        <v>1925614</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243266</v>
      </c>
      <c r="S15" s="592"/>
      <c r="T15" s="592"/>
      <c r="U15" s="592"/>
      <c r="V15" s="592"/>
      <c r="W15" s="592"/>
      <c r="X15" s="592"/>
      <c r="Y15" s="593"/>
      <c r="Z15" s="594">
        <v>0.3</v>
      </c>
      <c r="AA15" s="594"/>
      <c r="AB15" s="594"/>
      <c r="AC15" s="594"/>
      <c r="AD15" s="595">
        <v>243266</v>
      </c>
      <c r="AE15" s="595"/>
      <c r="AF15" s="595"/>
      <c r="AG15" s="595"/>
      <c r="AH15" s="595"/>
      <c r="AI15" s="595"/>
      <c r="AJ15" s="595"/>
      <c r="AK15" s="595"/>
      <c r="AL15" s="596">
        <v>0.6</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1939905</v>
      </c>
      <c r="BH15" s="592"/>
      <c r="BI15" s="592"/>
      <c r="BJ15" s="592"/>
      <c r="BK15" s="592"/>
      <c r="BL15" s="592"/>
      <c r="BM15" s="592"/>
      <c r="BN15" s="593"/>
      <c r="BO15" s="594">
        <v>5.6</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7608146</v>
      </c>
      <c r="CS15" s="592"/>
      <c r="CT15" s="592"/>
      <c r="CU15" s="592"/>
      <c r="CV15" s="592"/>
      <c r="CW15" s="592"/>
      <c r="CX15" s="592"/>
      <c r="CY15" s="593"/>
      <c r="CZ15" s="594">
        <v>11.5</v>
      </c>
      <c r="DA15" s="594"/>
      <c r="DB15" s="594"/>
      <c r="DC15" s="594"/>
      <c r="DD15" s="600">
        <v>3501274</v>
      </c>
      <c r="DE15" s="592"/>
      <c r="DF15" s="592"/>
      <c r="DG15" s="592"/>
      <c r="DH15" s="592"/>
      <c r="DI15" s="592"/>
      <c r="DJ15" s="592"/>
      <c r="DK15" s="592"/>
      <c r="DL15" s="592"/>
      <c r="DM15" s="592"/>
      <c r="DN15" s="592"/>
      <c r="DO15" s="592"/>
      <c r="DP15" s="593"/>
      <c r="DQ15" s="600">
        <v>4613345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3504123</v>
      </c>
      <c r="S16" s="592"/>
      <c r="T16" s="592"/>
      <c r="U16" s="592"/>
      <c r="V16" s="592"/>
      <c r="W16" s="592"/>
      <c r="X16" s="592"/>
      <c r="Y16" s="593"/>
      <c r="Z16" s="594">
        <v>4.9000000000000004</v>
      </c>
      <c r="AA16" s="594"/>
      <c r="AB16" s="594"/>
      <c r="AC16" s="594"/>
      <c r="AD16" s="595">
        <v>3145778</v>
      </c>
      <c r="AE16" s="595"/>
      <c r="AF16" s="595"/>
      <c r="AG16" s="595"/>
      <c r="AH16" s="595"/>
      <c r="AI16" s="595"/>
      <c r="AJ16" s="595"/>
      <c r="AK16" s="595"/>
      <c r="AL16" s="596">
        <v>8.1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3145778</v>
      </c>
      <c r="S17" s="592"/>
      <c r="T17" s="592"/>
      <c r="U17" s="592"/>
      <c r="V17" s="592"/>
      <c r="W17" s="592"/>
      <c r="X17" s="592"/>
      <c r="Y17" s="593"/>
      <c r="Z17" s="594">
        <v>4.4000000000000004</v>
      </c>
      <c r="AA17" s="594"/>
      <c r="AB17" s="594"/>
      <c r="AC17" s="594"/>
      <c r="AD17" s="595">
        <v>3145778</v>
      </c>
      <c r="AE17" s="595"/>
      <c r="AF17" s="595"/>
      <c r="AG17" s="595"/>
      <c r="AH17" s="595"/>
      <c r="AI17" s="595"/>
      <c r="AJ17" s="595"/>
      <c r="AK17" s="595"/>
      <c r="AL17" s="596">
        <v>8.1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5714459</v>
      </c>
      <c r="CS17" s="592"/>
      <c r="CT17" s="592"/>
      <c r="CU17" s="592"/>
      <c r="CV17" s="592"/>
      <c r="CW17" s="592"/>
      <c r="CX17" s="592"/>
      <c r="CY17" s="593"/>
      <c r="CZ17" s="594">
        <v>8.6</v>
      </c>
      <c r="DA17" s="594"/>
      <c r="DB17" s="594"/>
      <c r="DC17" s="594"/>
      <c r="DD17" s="600" t="s">
        <v>110</v>
      </c>
      <c r="DE17" s="592"/>
      <c r="DF17" s="592"/>
      <c r="DG17" s="592"/>
      <c r="DH17" s="592"/>
      <c r="DI17" s="592"/>
      <c r="DJ17" s="592"/>
      <c r="DK17" s="592"/>
      <c r="DL17" s="592"/>
      <c r="DM17" s="592"/>
      <c r="DN17" s="592"/>
      <c r="DO17" s="592"/>
      <c r="DP17" s="593"/>
      <c r="DQ17" s="600">
        <v>5714459</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358310</v>
      </c>
      <c r="S18" s="592"/>
      <c r="T18" s="592"/>
      <c r="U18" s="592"/>
      <c r="V18" s="592"/>
      <c r="W18" s="592"/>
      <c r="X18" s="592"/>
      <c r="Y18" s="593"/>
      <c r="Z18" s="594">
        <v>0.5</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35</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2528172</v>
      </c>
      <c r="BH19" s="592"/>
      <c r="BI19" s="592"/>
      <c r="BJ19" s="592"/>
      <c r="BK19" s="592"/>
      <c r="BL19" s="592"/>
      <c r="BM19" s="592"/>
      <c r="BN19" s="593"/>
      <c r="BO19" s="594">
        <v>7.3</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41333978</v>
      </c>
      <c r="S20" s="592"/>
      <c r="T20" s="592"/>
      <c r="U20" s="592"/>
      <c r="V20" s="592"/>
      <c r="W20" s="592"/>
      <c r="X20" s="592"/>
      <c r="Y20" s="593"/>
      <c r="Z20" s="594">
        <v>58</v>
      </c>
      <c r="AA20" s="594"/>
      <c r="AB20" s="594"/>
      <c r="AC20" s="594"/>
      <c r="AD20" s="595">
        <v>38447461</v>
      </c>
      <c r="AE20" s="595"/>
      <c r="AF20" s="595"/>
      <c r="AG20" s="595"/>
      <c r="AH20" s="595"/>
      <c r="AI20" s="595"/>
      <c r="AJ20" s="595"/>
      <c r="AK20" s="595"/>
      <c r="AL20" s="596">
        <v>99.4</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2528172</v>
      </c>
      <c r="BH20" s="592"/>
      <c r="BI20" s="592"/>
      <c r="BJ20" s="592"/>
      <c r="BK20" s="592"/>
      <c r="BL20" s="592"/>
      <c r="BM20" s="592"/>
      <c r="BN20" s="593"/>
      <c r="BO20" s="594">
        <v>7.3</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66389429</v>
      </c>
      <c r="CS20" s="592"/>
      <c r="CT20" s="592"/>
      <c r="CU20" s="592"/>
      <c r="CV20" s="592"/>
      <c r="CW20" s="592"/>
      <c r="CX20" s="592"/>
      <c r="CY20" s="593"/>
      <c r="CZ20" s="594">
        <v>100</v>
      </c>
      <c r="DA20" s="594"/>
      <c r="DB20" s="594"/>
      <c r="DC20" s="594"/>
      <c r="DD20" s="600">
        <v>9530773</v>
      </c>
      <c r="DE20" s="592"/>
      <c r="DF20" s="592"/>
      <c r="DG20" s="592"/>
      <c r="DH20" s="592"/>
      <c r="DI20" s="592"/>
      <c r="DJ20" s="592"/>
      <c r="DK20" s="592"/>
      <c r="DL20" s="592"/>
      <c r="DM20" s="592"/>
      <c r="DN20" s="592"/>
      <c r="DO20" s="592"/>
      <c r="DP20" s="593"/>
      <c r="DQ20" s="600">
        <v>45582592</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41822</v>
      </c>
      <c r="S21" s="592"/>
      <c r="T21" s="592"/>
      <c r="U21" s="592"/>
      <c r="V21" s="592"/>
      <c r="W21" s="592"/>
      <c r="X21" s="592"/>
      <c r="Y21" s="593"/>
      <c r="Z21" s="594">
        <v>0.1</v>
      </c>
      <c r="AA21" s="594"/>
      <c r="AB21" s="594"/>
      <c r="AC21" s="594"/>
      <c r="AD21" s="595">
        <v>41822</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252706</v>
      </c>
      <c r="S22" s="592"/>
      <c r="T22" s="592"/>
      <c r="U22" s="592"/>
      <c r="V22" s="592"/>
      <c r="W22" s="592"/>
      <c r="X22" s="592"/>
      <c r="Y22" s="593"/>
      <c r="Z22" s="594">
        <v>0.4</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1192798</v>
      </c>
      <c r="S23" s="592"/>
      <c r="T23" s="592"/>
      <c r="U23" s="592"/>
      <c r="V23" s="592"/>
      <c r="W23" s="592"/>
      <c r="X23" s="592"/>
      <c r="Y23" s="593"/>
      <c r="Z23" s="594">
        <v>1.7</v>
      </c>
      <c r="AA23" s="594"/>
      <c r="AB23" s="594"/>
      <c r="AC23" s="594"/>
      <c r="AD23" s="595">
        <v>134372</v>
      </c>
      <c r="AE23" s="595"/>
      <c r="AF23" s="595"/>
      <c r="AG23" s="595"/>
      <c r="AH23" s="595"/>
      <c r="AI23" s="595"/>
      <c r="AJ23" s="595"/>
      <c r="AK23" s="595"/>
      <c r="AL23" s="596">
        <v>0.3</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2528172</v>
      </c>
      <c r="BH23" s="592"/>
      <c r="BI23" s="592"/>
      <c r="BJ23" s="592"/>
      <c r="BK23" s="592"/>
      <c r="BL23" s="592"/>
      <c r="BM23" s="592"/>
      <c r="BN23" s="593"/>
      <c r="BO23" s="594">
        <v>7.3</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151036</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30444077</v>
      </c>
      <c r="CS24" s="581"/>
      <c r="CT24" s="581"/>
      <c r="CU24" s="581"/>
      <c r="CV24" s="581"/>
      <c r="CW24" s="581"/>
      <c r="CX24" s="581"/>
      <c r="CY24" s="582"/>
      <c r="CZ24" s="618">
        <v>45.9</v>
      </c>
      <c r="DA24" s="619"/>
      <c r="DB24" s="619"/>
      <c r="DC24" s="620"/>
      <c r="DD24" s="617">
        <v>18954892</v>
      </c>
      <c r="DE24" s="581"/>
      <c r="DF24" s="581"/>
      <c r="DG24" s="581"/>
      <c r="DH24" s="581"/>
      <c r="DI24" s="581"/>
      <c r="DJ24" s="581"/>
      <c r="DK24" s="582"/>
      <c r="DL24" s="617">
        <v>18857011</v>
      </c>
      <c r="DM24" s="581"/>
      <c r="DN24" s="581"/>
      <c r="DO24" s="581"/>
      <c r="DP24" s="581"/>
      <c r="DQ24" s="581"/>
      <c r="DR24" s="581"/>
      <c r="DS24" s="581"/>
      <c r="DT24" s="581"/>
      <c r="DU24" s="581"/>
      <c r="DV24" s="582"/>
      <c r="DW24" s="585">
        <v>44.5</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11130971</v>
      </c>
      <c r="S25" s="592"/>
      <c r="T25" s="592"/>
      <c r="U25" s="592"/>
      <c r="V25" s="592"/>
      <c r="W25" s="592"/>
      <c r="X25" s="592"/>
      <c r="Y25" s="593"/>
      <c r="Z25" s="594">
        <v>15.6</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9873895</v>
      </c>
      <c r="CS25" s="623"/>
      <c r="CT25" s="623"/>
      <c r="CU25" s="623"/>
      <c r="CV25" s="623"/>
      <c r="CW25" s="623"/>
      <c r="CX25" s="623"/>
      <c r="CY25" s="624"/>
      <c r="CZ25" s="625">
        <v>14.9</v>
      </c>
      <c r="DA25" s="626"/>
      <c r="DB25" s="626"/>
      <c r="DC25" s="627"/>
      <c r="DD25" s="600">
        <v>8808971</v>
      </c>
      <c r="DE25" s="623"/>
      <c r="DF25" s="623"/>
      <c r="DG25" s="623"/>
      <c r="DH25" s="623"/>
      <c r="DI25" s="623"/>
      <c r="DJ25" s="623"/>
      <c r="DK25" s="624"/>
      <c r="DL25" s="600">
        <v>8800768</v>
      </c>
      <c r="DM25" s="623"/>
      <c r="DN25" s="623"/>
      <c r="DO25" s="623"/>
      <c r="DP25" s="623"/>
      <c r="DQ25" s="623"/>
      <c r="DR25" s="623"/>
      <c r="DS25" s="623"/>
      <c r="DT25" s="623"/>
      <c r="DU25" s="623"/>
      <c r="DV25" s="624"/>
      <c r="DW25" s="596">
        <v>20.8</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6724929</v>
      </c>
      <c r="CS26" s="592"/>
      <c r="CT26" s="592"/>
      <c r="CU26" s="592"/>
      <c r="CV26" s="592"/>
      <c r="CW26" s="592"/>
      <c r="CX26" s="592"/>
      <c r="CY26" s="593"/>
      <c r="CZ26" s="625">
        <v>10.1</v>
      </c>
      <c r="DA26" s="626"/>
      <c r="DB26" s="626"/>
      <c r="DC26" s="627"/>
      <c r="DD26" s="600">
        <v>5717823</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3624480</v>
      </c>
      <c r="S27" s="592"/>
      <c r="T27" s="592"/>
      <c r="U27" s="592"/>
      <c r="V27" s="592"/>
      <c r="W27" s="592"/>
      <c r="X27" s="592"/>
      <c r="Y27" s="593"/>
      <c r="Z27" s="594">
        <v>5.0999999999999996</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34741478</v>
      </c>
      <c r="BH27" s="592"/>
      <c r="BI27" s="592"/>
      <c r="BJ27" s="592"/>
      <c r="BK27" s="592"/>
      <c r="BL27" s="592"/>
      <c r="BM27" s="592"/>
      <c r="BN27" s="593"/>
      <c r="BO27" s="594">
        <v>100</v>
      </c>
      <c r="BP27" s="594"/>
      <c r="BQ27" s="594"/>
      <c r="BR27" s="594"/>
      <c r="BS27" s="600">
        <v>289908</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14855723</v>
      </c>
      <c r="CS27" s="623"/>
      <c r="CT27" s="623"/>
      <c r="CU27" s="623"/>
      <c r="CV27" s="623"/>
      <c r="CW27" s="623"/>
      <c r="CX27" s="623"/>
      <c r="CY27" s="624"/>
      <c r="CZ27" s="625">
        <v>22.4</v>
      </c>
      <c r="DA27" s="626"/>
      <c r="DB27" s="626"/>
      <c r="DC27" s="627"/>
      <c r="DD27" s="600">
        <v>4431462</v>
      </c>
      <c r="DE27" s="623"/>
      <c r="DF27" s="623"/>
      <c r="DG27" s="623"/>
      <c r="DH27" s="623"/>
      <c r="DI27" s="623"/>
      <c r="DJ27" s="623"/>
      <c r="DK27" s="624"/>
      <c r="DL27" s="600">
        <v>4341784</v>
      </c>
      <c r="DM27" s="623"/>
      <c r="DN27" s="623"/>
      <c r="DO27" s="623"/>
      <c r="DP27" s="623"/>
      <c r="DQ27" s="623"/>
      <c r="DR27" s="623"/>
      <c r="DS27" s="623"/>
      <c r="DT27" s="623"/>
      <c r="DU27" s="623"/>
      <c r="DV27" s="624"/>
      <c r="DW27" s="596">
        <v>10.199999999999999</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77413</v>
      </c>
      <c r="S28" s="592"/>
      <c r="T28" s="592"/>
      <c r="U28" s="592"/>
      <c r="V28" s="592"/>
      <c r="W28" s="592"/>
      <c r="X28" s="592"/>
      <c r="Y28" s="593"/>
      <c r="Z28" s="594">
        <v>0.1</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5714459</v>
      </c>
      <c r="CS28" s="592"/>
      <c r="CT28" s="592"/>
      <c r="CU28" s="592"/>
      <c r="CV28" s="592"/>
      <c r="CW28" s="592"/>
      <c r="CX28" s="592"/>
      <c r="CY28" s="593"/>
      <c r="CZ28" s="625">
        <v>8.6</v>
      </c>
      <c r="DA28" s="626"/>
      <c r="DB28" s="626"/>
      <c r="DC28" s="627"/>
      <c r="DD28" s="600">
        <v>5714459</v>
      </c>
      <c r="DE28" s="592"/>
      <c r="DF28" s="592"/>
      <c r="DG28" s="592"/>
      <c r="DH28" s="592"/>
      <c r="DI28" s="592"/>
      <c r="DJ28" s="592"/>
      <c r="DK28" s="593"/>
      <c r="DL28" s="600">
        <v>5714459</v>
      </c>
      <c r="DM28" s="592"/>
      <c r="DN28" s="592"/>
      <c r="DO28" s="592"/>
      <c r="DP28" s="592"/>
      <c r="DQ28" s="592"/>
      <c r="DR28" s="592"/>
      <c r="DS28" s="592"/>
      <c r="DT28" s="592"/>
      <c r="DU28" s="592"/>
      <c r="DV28" s="593"/>
      <c r="DW28" s="596">
        <v>13.5</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11346</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5714459</v>
      </c>
      <c r="CS29" s="623"/>
      <c r="CT29" s="623"/>
      <c r="CU29" s="623"/>
      <c r="CV29" s="623"/>
      <c r="CW29" s="623"/>
      <c r="CX29" s="623"/>
      <c r="CY29" s="624"/>
      <c r="CZ29" s="625">
        <v>8.6</v>
      </c>
      <c r="DA29" s="626"/>
      <c r="DB29" s="626"/>
      <c r="DC29" s="627"/>
      <c r="DD29" s="600">
        <v>5714459</v>
      </c>
      <c r="DE29" s="623"/>
      <c r="DF29" s="623"/>
      <c r="DG29" s="623"/>
      <c r="DH29" s="623"/>
      <c r="DI29" s="623"/>
      <c r="DJ29" s="623"/>
      <c r="DK29" s="624"/>
      <c r="DL29" s="600">
        <v>5714459</v>
      </c>
      <c r="DM29" s="623"/>
      <c r="DN29" s="623"/>
      <c r="DO29" s="623"/>
      <c r="DP29" s="623"/>
      <c r="DQ29" s="623"/>
      <c r="DR29" s="623"/>
      <c r="DS29" s="623"/>
      <c r="DT29" s="623"/>
      <c r="DU29" s="623"/>
      <c r="DV29" s="624"/>
      <c r="DW29" s="596">
        <v>13.5</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1927678</v>
      </c>
      <c r="S30" s="592"/>
      <c r="T30" s="592"/>
      <c r="U30" s="592"/>
      <c r="V30" s="592"/>
      <c r="W30" s="592"/>
      <c r="X30" s="592"/>
      <c r="Y30" s="593"/>
      <c r="Z30" s="594">
        <v>2.7</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97.6</v>
      </c>
      <c r="BH30" s="650"/>
      <c r="BI30" s="650"/>
      <c r="BJ30" s="650"/>
      <c r="BK30" s="650"/>
      <c r="BL30" s="650"/>
      <c r="BM30" s="586">
        <v>91</v>
      </c>
      <c r="BN30" s="650"/>
      <c r="BO30" s="650"/>
      <c r="BP30" s="650"/>
      <c r="BQ30" s="651"/>
      <c r="BR30" s="649">
        <v>97.3</v>
      </c>
      <c r="BS30" s="650"/>
      <c r="BT30" s="650"/>
      <c r="BU30" s="650"/>
      <c r="BV30" s="650"/>
      <c r="BW30" s="650"/>
      <c r="BX30" s="586">
        <v>89.7</v>
      </c>
      <c r="BY30" s="650"/>
      <c r="BZ30" s="650"/>
      <c r="CA30" s="650"/>
      <c r="CB30" s="651"/>
      <c r="CD30" s="654"/>
      <c r="CE30" s="655"/>
      <c r="CF30" s="605" t="s">
        <v>289</v>
      </c>
      <c r="CG30" s="606"/>
      <c r="CH30" s="606"/>
      <c r="CI30" s="606"/>
      <c r="CJ30" s="606"/>
      <c r="CK30" s="606"/>
      <c r="CL30" s="606"/>
      <c r="CM30" s="606"/>
      <c r="CN30" s="606"/>
      <c r="CO30" s="606"/>
      <c r="CP30" s="606"/>
      <c r="CQ30" s="607"/>
      <c r="CR30" s="591">
        <v>4948212</v>
      </c>
      <c r="CS30" s="592"/>
      <c r="CT30" s="592"/>
      <c r="CU30" s="592"/>
      <c r="CV30" s="592"/>
      <c r="CW30" s="592"/>
      <c r="CX30" s="592"/>
      <c r="CY30" s="593"/>
      <c r="CZ30" s="625">
        <v>7.5</v>
      </c>
      <c r="DA30" s="626"/>
      <c r="DB30" s="626"/>
      <c r="DC30" s="627"/>
      <c r="DD30" s="600">
        <v>4948212</v>
      </c>
      <c r="DE30" s="592"/>
      <c r="DF30" s="592"/>
      <c r="DG30" s="592"/>
      <c r="DH30" s="592"/>
      <c r="DI30" s="592"/>
      <c r="DJ30" s="592"/>
      <c r="DK30" s="593"/>
      <c r="DL30" s="600">
        <v>4948212</v>
      </c>
      <c r="DM30" s="592"/>
      <c r="DN30" s="592"/>
      <c r="DO30" s="592"/>
      <c r="DP30" s="592"/>
      <c r="DQ30" s="592"/>
      <c r="DR30" s="592"/>
      <c r="DS30" s="592"/>
      <c r="DT30" s="592"/>
      <c r="DU30" s="592"/>
      <c r="DV30" s="593"/>
      <c r="DW30" s="596">
        <v>11.7</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4062056</v>
      </c>
      <c r="S31" s="592"/>
      <c r="T31" s="592"/>
      <c r="U31" s="592"/>
      <c r="V31" s="592"/>
      <c r="W31" s="592"/>
      <c r="X31" s="592"/>
      <c r="Y31" s="593"/>
      <c r="Z31" s="594">
        <v>5.7</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97</v>
      </c>
      <c r="BH31" s="623"/>
      <c r="BI31" s="623"/>
      <c r="BJ31" s="623"/>
      <c r="BK31" s="623"/>
      <c r="BL31" s="623"/>
      <c r="BM31" s="597">
        <v>88.6</v>
      </c>
      <c r="BN31" s="647"/>
      <c r="BO31" s="647"/>
      <c r="BP31" s="647"/>
      <c r="BQ31" s="648"/>
      <c r="BR31" s="646">
        <v>96.7</v>
      </c>
      <c r="BS31" s="623"/>
      <c r="BT31" s="623"/>
      <c r="BU31" s="623"/>
      <c r="BV31" s="623"/>
      <c r="BW31" s="623"/>
      <c r="BX31" s="597">
        <v>87.3</v>
      </c>
      <c r="BY31" s="647"/>
      <c r="BZ31" s="647"/>
      <c r="CA31" s="647"/>
      <c r="CB31" s="648"/>
      <c r="CD31" s="654"/>
      <c r="CE31" s="655"/>
      <c r="CF31" s="605" t="s">
        <v>293</v>
      </c>
      <c r="CG31" s="606"/>
      <c r="CH31" s="606"/>
      <c r="CI31" s="606"/>
      <c r="CJ31" s="606"/>
      <c r="CK31" s="606"/>
      <c r="CL31" s="606"/>
      <c r="CM31" s="606"/>
      <c r="CN31" s="606"/>
      <c r="CO31" s="606"/>
      <c r="CP31" s="606"/>
      <c r="CQ31" s="607"/>
      <c r="CR31" s="591">
        <v>766247</v>
      </c>
      <c r="CS31" s="623"/>
      <c r="CT31" s="623"/>
      <c r="CU31" s="623"/>
      <c r="CV31" s="623"/>
      <c r="CW31" s="623"/>
      <c r="CX31" s="623"/>
      <c r="CY31" s="624"/>
      <c r="CZ31" s="625">
        <v>1.2</v>
      </c>
      <c r="DA31" s="626"/>
      <c r="DB31" s="626"/>
      <c r="DC31" s="627"/>
      <c r="DD31" s="600">
        <v>766247</v>
      </c>
      <c r="DE31" s="623"/>
      <c r="DF31" s="623"/>
      <c r="DG31" s="623"/>
      <c r="DH31" s="623"/>
      <c r="DI31" s="623"/>
      <c r="DJ31" s="623"/>
      <c r="DK31" s="624"/>
      <c r="DL31" s="600">
        <v>766247</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1492165</v>
      </c>
      <c r="S32" s="592"/>
      <c r="T32" s="592"/>
      <c r="U32" s="592"/>
      <c r="V32" s="592"/>
      <c r="W32" s="592"/>
      <c r="X32" s="592"/>
      <c r="Y32" s="593"/>
      <c r="Z32" s="594">
        <v>2.1</v>
      </c>
      <c r="AA32" s="594"/>
      <c r="AB32" s="594"/>
      <c r="AC32" s="594"/>
      <c r="AD32" s="595">
        <v>39145</v>
      </c>
      <c r="AE32" s="595"/>
      <c r="AF32" s="595"/>
      <c r="AG32" s="595"/>
      <c r="AH32" s="595"/>
      <c r="AI32" s="595"/>
      <c r="AJ32" s="595"/>
      <c r="AK32" s="595"/>
      <c r="AL32" s="596">
        <v>0.1</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v>
      </c>
      <c r="BH32" s="659"/>
      <c r="BI32" s="659"/>
      <c r="BJ32" s="659"/>
      <c r="BK32" s="659"/>
      <c r="BL32" s="659"/>
      <c r="BM32" s="660">
        <v>92.6</v>
      </c>
      <c r="BN32" s="659"/>
      <c r="BO32" s="659"/>
      <c r="BP32" s="659"/>
      <c r="BQ32" s="661"/>
      <c r="BR32" s="658">
        <v>97.6</v>
      </c>
      <c r="BS32" s="659"/>
      <c r="BT32" s="659"/>
      <c r="BU32" s="659"/>
      <c r="BV32" s="659"/>
      <c r="BW32" s="659"/>
      <c r="BX32" s="660">
        <v>91.3</v>
      </c>
      <c r="BY32" s="659"/>
      <c r="BZ32" s="659"/>
      <c r="CA32" s="659"/>
      <c r="CB32" s="661"/>
      <c r="CD32" s="656"/>
      <c r="CE32" s="657"/>
      <c r="CF32" s="605" t="s">
        <v>296</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5948500</v>
      </c>
      <c r="S33" s="592"/>
      <c r="T33" s="592"/>
      <c r="U33" s="592"/>
      <c r="V33" s="592"/>
      <c r="W33" s="592"/>
      <c r="X33" s="592"/>
      <c r="Y33" s="593"/>
      <c r="Z33" s="594">
        <v>8.3000000000000007</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26414579</v>
      </c>
      <c r="CS33" s="623"/>
      <c r="CT33" s="623"/>
      <c r="CU33" s="623"/>
      <c r="CV33" s="623"/>
      <c r="CW33" s="623"/>
      <c r="CX33" s="623"/>
      <c r="CY33" s="624"/>
      <c r="CZ33" s="625">
        <v>39.799999999999997</v>
      </c>
      <c r="DA33" s="626"/>
      <c r="DB33" s="626"/>
      <c r="DC33" s="627"/>
      <c r="DD33" s="600">
        <v>23176516</v>
      </c>
      <c r="DE33" s="623"/>
      <c r="DF33" s="623"/>
      <c r="DG33" s="623"/>
      <c r="DH33" s="623"/>
      <c r="DI33" s="623"/>
      <c r="DJ33" s="623"/>
      <c r="DK33" s="624"/>
      <c r="DL33" s="600">
        <v>18548077</v>
      </c>
      <c r="DM33" s="623"/>
      <c r="DN33" s="623"/>
      <c r="DO33" s="623"/>
      <c r="DP33" s="623"/>
      <c r="DQ33" s="623"/>
      <c r="DR33" s="623"/>
      <c r="DS33" s="623"/>
      <c r="DT33" s="623"/>
      <c r="DU33" s="623"/>
      <c r="DV33" s="624"/>
      <c r="DW33" s="596">
        <v>43.7</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9587009</v>
      </c>
      <c r="CS34" s="592"/>
      <c r="CT34" s="592"/>
      <c r="CU34" s="592"/>
      <c r="CV34" s="592"/>
      <c r="CW34" s="592"/>
      <c r="CX34" s="592"/>
      <c r="CY34" s="593"/>
      <c r="CZ34" s="625">
        <v>14.4</v>
      </c>
      <c r="DA34" s="626"/>
      <c r="DB34" s="626"/>
      <c r="DC34" s="627"/>
      <c r="DD34" s="600">
        <v>8232532</v>
      </c>
      <c r="DE34" s="592"/>
      <c r="DF34" s="592"/>
      <c r="DG34" s="592"/>
      <c r="DH34" s="592"/>
      <c r="DI34" s="592"/>
      <c r="DJ34" s="592"/>
      <c r="DK34" s="593"/>
      <c r="DL34" s="600">
        <v>8009387</v>
      </c>
      <c r="DM34" s="592"/>
      <c r="DN34" s="592"/>
      <c r="DO34" s="592"/>
      <c r="DP34" s="592"/>
      <c r="DQ34" s="592"/>
      <c r="DR34" s="592"/>
      <c r="DS34" s="592"/>
      <c r="DT34" s="592"/>
      <c r="DU34" s="592"/>
      <c r="DV34" s="593"/>
      <c r="DW34" s="596">
        <v>18.899999999999999</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3749300</v>
      </c>
      <c r="S35" s="592"/>
      <c r="T35" s="592"/>
      <c r="U35" s="592"/>
      <c r="V35" s="592"/>
      <c r="W35" s="592"/>
      <c r="X35" s="592"/>
      <c r="Y35" s="593"/>
      <c r="Z35" s="594">
        <v>5.3</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8580865</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903319</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190630</v>
      </c>
      <c r="CS35" s="623"/>
      <c r="CT35" s="623"/>
      <c r="CU35" s="623"/>
      <c r="CV35" s="623"/>
      <c r="CW35" s="623"/>
      <c r="CX35" s="623"/>
      <c r="CY35" s="624"/>
      <c r="CZ35" s="625">
        <v>0.3</v>
      </c>
      <c r="DA35" s="626"/>
      <c r="DB35" s="626"/>
      <c r="DC35" s="627"/>
      <c r="DD35" s="600">
        <v>185374</v>
      </c>
      <c r="DE35" s="623"/>
      <c r="DF35" s="623"/>
      <c r="DG35" s="623"/>
      <c r="DH35" s="623"/>
      <c r="DI35" s="623"/>
      <c r="DJ35" s="623"/>
      <c r="DK35" s="624"/>
      <c r="DL35" s="600">
        <v>185374</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71246949</v>
      </c>
      <c r="S36" s="664"/>
      <c r="T36" s="664"/>
      <c r="U36" s="664"/>
      <c r="V36" s="664"/>
      <c r="W36" s="664"/>
      <c r="X36" s="664"/>
      <c r="Y36" s="665"/>
      <c r="Z36" s="666">
        <v>100</v>
      </c>
      <c r="AA36" s="666"/>
      <c r="AB36" s="666"/>
      <c r="AC36" s="666"/>
      <c r="AD36" s="667">
        <v>38662800</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3154037</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-395901</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8047606</v>
      </c>
      <c r="CS36" s="592"/>
      <c r="CT36" s="592"/>
      <c r="CU36" s="592"/>
      <c r="CV36" s="592"/>
      <c r="CW36" s="592"/>
      <c r="CX36" s="592"/>
      <c r="CY36" s="593"/>
      <c r="CZ36" s="625">
        <v>12.1</v>
      </c>
      <c r="DA36" s="626"/>
      <c r="DB36" s="626"/>
      <c r="DC36" s="627"/>
      <c r="DD36" s="600">
        <v>6811189</v>
      </c>
      <c r="DE36" s="592"/>
      <c r="DF36" s="592"/>
      <c r="DG36" s="592"/>
      <c r="DH36" s="592"/>
      <c r="DI36" s="592"/>
      <c r="DJ36" s="592"/>
      <c r="DK36" s="593"/>
      <c r="DL36" s="600">
        <v>6395863</v>
      </c>
      <c r="DM36" s="592"/>
      <c r="DN36" s="592"/>
      <c r="DO36" s="592"/>
      <c r="DP36" s="592"/>
      <c r="DQ36" s="592"/>
      <c r="DR36" s="592"/>
      <c r="DS36" s="592"/>
      <c r="DT36" s="592"/>
      <c r="DU36" s="592"/>
      <c r="DV36" s="593"/>
      <c r="DW36" s="596">
        <v>15.1</v>
      </c>
      <c r="DX36" s="621"/>
      <c r="DY36" s="621"/>
      <c r="DZ36" s="621"/>
      <c r="EA36" s="621"/>
      <c r="EB36" s="621"/>
      <c r="EC36" s="622"/>
    </row>
    <row r="37" spans="2:133" ht="11.25" customHeight="1">
      <c r="AQ37" s="670" t="s">
        <v>311</v>
      </c>
      <c r="AR37" s="671"/>
      <c r="AS37" s="671"/>
      <c r="AT37" s="671"/>
      <c r="AU37" s="671"/>
      <c r="AV37" s="671"/>
      <c r="AW37" s="671"/>
      <c r="AX37" s="671"/>
      <c r="AY37" s="672"/>
      <c r="AZ37" s="591">
        <v>1629536</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42552</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969858</v>
      </c>
      <c r="CS37" s="623"/>
      <c r="CT37" s="623"/>
      <c r="CU37" s="623"/>
      <c r="CV37" s="623"/>
      <c r="CW37" s="623"/>
      <c r="CX37" s="623"/>
      <c r="CY37" s="624"/>
      <c r="CZ37" s="625">
        <v>1.5</v>
      </c>
      <c r="DA37" s="626"/>
      <c r="DB37" s="626"/>
      <c r="DC37" s="627"/>
      <c r="DD37" s="600">
        <v>969858</v>
      </c>
      <c r="DE37" s="623"/>
      <c r="DF37" s="623"/>
      <c r="DG37" s="623"/>
      <c r="DH37" s="623"/>
      <c r="DI37" s="623"/>
      <c r="DJ37" s="623"/>
      <c r="DK37" s="624"/>
      <c r="DL37" s="600">
        <v>969858</v>
      </c>
      <c r="DM37" s="623"/>
      <c r="DN37" s="623"/>
      <c r="DO37" s="623"/>
      <c r="DP37" s="623"/>
      <c r="DQ37" s="623"/>
      <c r="DR37" s="623"/>
      <c r="DS37" s="623"/>
      <c r="DT37" s="623"/>
      <c r="DU37" s="623"/>
      <c r="DV37" s="624"/>
      <c r="DW37" s="596">
        <v>2.2999999999999998</v>
      </c>
      <c r="DX37" s="621"/>
      <c r="DY37" s="621"/>
      <c r="DZ37" s="621"/>
      <c r="EA37" s="621"/>
      <c r="EB37" s="621"/>
      <c r="EC37" s="622"/>
    </row>
    <row r="38" spans="2:133" ht="11.25" customHeight="1">
      <c r="AQ38" s="670" t="s">
        <v>314</v>
      </c>
      <c r="AR38" s="671"/>
      <c r="AS38" s="671"/>
      <c r="AT38" s="671"/>
      <c r="AU38" s="671"/>
      <c r="AV38" s="671"/>
      <c r="AW38" s="671"/>
      <c r="AX38" s="671"/>
      <c r="AY38" s="672"/>
      <c r="AZ38" s="591">
        <v>107768</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72863</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6944088</v>
      </c>
      <c r="CS38" s="592"/>
      <c r="CT38" s="592"/>
      <c r="CU38" s="592"/>
      <c r="CV38" s="592"/>
      <c r="CW38" s="592"/>
      <c r="CX38" s="592"/>
      <c r="CY38" s="593"/>
      <c r="CZ38" s="625">
        <v>10.5</v>
      </c>
      <c r="DA38" s="626"/>
      <c r="DB38" s="626"/>
      <c r="DC38" s="627"/>
      <c r="DD38" s="600">
        <v>6485565</v>
      </c>
      <c r="DE38" s="592"/>
      <c r="DF38" s="592"/>
      <c r="DG38" s="592"/>
      <c r="DH38" s="592"/>
      <c r="DI38" s="592"/>
      <c r="DJ38" s="592"/>
      <c r="DK38" s="593"/>
      <c r="DL38" s="600">
        <v>3952233</v>
      </c>
      <c r="DM38" s="592"/>
      <c r="DN38" s="592"/>
      <c r="DO38" s="592"/>
      <c r="DP38" s="592"/>
      <c r="DQ38" s="592"/>
      <c r="DR38" s="592"/>
      <c r="DS38" s="592"/>
      <c r="DT38" s="592"/>
      <c r="DU38" s="592"/>
      <c r="DV38" s="593"/>
      <c r="DW38" s="596">
        <v>9.3000000000000007</v>
      </c>
      <c r="DX38" s="621"/>
      <c r="DY38" s="621"/>
      <c r="DZ38" s="621"/>
      <c r="EA38" s="621"/>
      <c r="EB38" s="621"/>
      <c r="EC38" s="622"/>
    </row>
    <row r="39" spans="2:133" ht="11.25" customHeight="1">
      <c r="AQ39" s="670" t="s">
        <v>317</v>
      </c>
      <c r="AR39" s="671"/>
      <c r="AS39" s="671"/>
      <c r="AT39" s="671"/>
      <c r="AU39" s="671"/>
      <c r="AV39" s="671"/>
      <c r="AW39" s="671"/>
      <c r="AX39" s="671"/>
      <c r="AY39" s="672"/>
      <c r="AZ39" s="591">
        <v>29644</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92</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1462415</v>
      </c>
      <c r="CS39" s="623"/>
      <c r="CT39" s="623"/>
      <c r="CU39" s="623"/>
      <c r="CV39" s="623"/>
      <c r="CW39" s="623"/>
      <c r="CX39" s="623"/>
      <c r="CY39" s="624"/>
      <c r="CZ39" s="625">
        <v>2.2000000000000002</v>
      </c>
      <c r="DA39" s="626"/>
      <c r="DB39" s="626"/>
      <c r="DC39" s="627"/>
      <c r="DD39" s="600">
        <v>1456636</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1838155</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83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182831</v>
      </c>
      <c r="CS40" s="592"/>
      <c r="CT40" s="592"/>
      <c r="CU40" s="592"/>
      <c r="CV40" s="592"/>
      <c r="CW40" s="592"/>
      <c r="CX40" s="592"/>
      <c r="CY40" s="593"/>
      <c r="CZ40" s="625">
        <v>0.3</v>
      </c>
      <c r="DA40" s="626"/>
      <c r="DB40" s="626"/>
      <c r="DC40" s="627"/>
      <c r="DD40" s="600">
        <v>5220</v>
      </c>
      <c r="DE40" s="592"/>
      <c r="DF40" s="592"/>
      <c r="DG40" s="592"/>
      <c r="DH40" s="592"/>
      <c r="DI40" s="592"/>
      <c r="DJ40" s="592"/>
      <c r="DK40" s="593"/>
      <c r="DL40" s="600">
        <v>5220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1821725</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228</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9530773</v>
      </c>
      <c r="CS42" s="592"/>
      <c r="CT42" s="592"/>
      <c r="CU42" s="592"/>
      <c r="CV42" s="592"/>
      <c r="CW42" s="592"/>
      <c r="CX42" s="592"/>
      <c r="CY42" s="593"/>
      <c r="CZ42" s="625">
        <v>14.4</v>
      </c>
      <c r="DA42" s="674"/>
      <c r="DB42" s="674"/>
      <c r="DC42" s="675"/>
      <c r="DD42" s="600">
        <v>3451184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126880</v>
      </c>
      <c r="CS43" s="623"/>
      <c r="CT43" s="623"/>
      <c r="CU43" s="623"/>
      <c r="CV43" s="623"/>
      <c r="CW43" s="623"/>
      <c r="CX43" s="623"/>
      <c r="CY43" s="624"/>
      <c r="CZ43" s="625">
        <v>0.2</v>
      </c>
      <c r="DA43" s="626"/>
      <c r="DB43" s="626"/>
      <c r="DC43" s="627"/>
      <c r="DD43" s="600">
        <v>126880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9530773</v>
      </c>
      <c r="CS44" s="592"/>
      <c r="CT44" s="592"/>
      <c r="CU44" s="592"/>
      <c r="CV44" s="592"/>
      <c r="CW44" s="592"/>
      <c r="CX44" s="592"/>
      <c r="CY44" s="593"/>
      <c r="CZ44" s="625">
        <v>14.4</v>
      </c>
      <c r="DA44" s="674"/>
      <c r="DB44" s="674"/>
      <c r="DC44" s="675"/>
      <c r="DD44" s="600">
        <v>3451184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2332654</v>
      </c>
      <c r="CS45" s="623"/>
      <c r="CT45" s="623"/>
      <c r="CU45" s="623"/>
      <c r="CV45" s="623"/>
      <c r="CW45" s="623"/>
      <c r="CX45" s="623"/>
      <c r="CY45" s="624"/>
      <c r="CZ45" s="625">
        <v>3.5</v>
      </c>
      <c r="DA45" s="626"/>
      <c r="DB45" s="626"/>
      <c r="DC45" s="627"/>
      <c r="DD45" s="600">
        <v>93827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7091096</v>
      </c>
      <c r="CS46" s="592"/>
      <c r="CT46" s="592"/>
      <c r="CU46" s="592"/>
      <c r="CV46" s="592"/>
      <c r="CW46" s="592"/>
      <c r="CX46" s="592"/>
      <c r="CY46" s="593"/>
      <c r="CZ46" s="625">
        <v>10.7</v>
      </c>
      <c r="DA46" s="674"/>
      <c r="DB46" s="674"/>
      <c r="DC46" s="675"/>
      <c r="DD46" s="600">
        <v>3256442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66389429</v>
      </c>
      <c r="CS49" s="659"/>
      <c r="CT49" s="659"/>
      <c r="CU49" s="659"/>
      <c r="CV49" s="659"/>
      <c r="CW49" s="659"/>
      <c r="CX49" s="659"/>
      <c r="CY49" s="686"/>
      <c r="CZ49" s="687">
        <v>100</v>
      </c>
      <c r="DA49" s="688"/>
      <c r="DB49" s="688"/>
      <c r="DC49" s="689"/>
      <c r="DD49" s="690">
        <v>45582592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71247</v>
      </c>
      <c r="R7" s="721"/>
      <c r="S7" s="721"/>
      <c r="T7" s="721"/>
      <c r="U7" s="721"/>
      <c r="V7" s="721">
        <v>66389</v>
      </c>
      <c r="W7" s="721"/>
      <c r="X7" s="721"/>
      <c r="Y7" s="721"/>
      <c r="Z7" s="721"/>
      <c r="AA7" s="721">
        <f>Q7-V7</f>
        <v>4858</v>
      </c>
      <c r="AB7" s="721"/>
      <c r="AC7" s="721"/>
      <c r="AD7" s="721"/>
      <c r="AE7" s="722"/>
      <c r="AF7" s="723">
        <v>4380</v>
      </c>
      <c r="AG7" s="724"/>
      <c r="AH7" s="724"/>
      <c r="AI7" s="724"/>
      <c r="AJ7" s="725"/>
      <c r="AK7" s="760">
        <v>1928</v>
      </c>
      <c r="AL7" s="761"/>
      <c r="AM7" s="761"/>
      <c r="AN7" s="761"/>
      <c r="AO7" s="761"/>
      <c r="AP7" s="761">
        <v>55842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533</v>
      </c>
      <c r="BT7" s="765" t="s">
        <v>533</v>
      </c>
      <c r="BU7" s="765" t="s">
        <v>533</v>
      </c>
      <c r="BV7" s="765" t="s">
        <v>533</v>
      </c>
      <c r="BW7" s="765" t="s">
        <v>533</v>
      </c>
      <c r="BX7" s="765" t="s">
        <v>533</v>
      </c>
      <c r="BY7" s="765" t="s">
        <v>533</v>
      </c>
      <c r="BZ7" s="765" t="s">
        <v>533</v>
      </c>
      <c r="CA7" s="765" t="s">
        <v>533</v>
      </c>
      <c r="CB7" s="765" t="s">
        <v>533</v>
      </c>
      <c r="CC7" s="765" t="s">
        <v>533</v>
      </c>
      <c r="CD7" s="765" t="s">
        <v>533</v>
      </c>
      <c r="CE7" s="765" t="s">
        <v>533</v>
      </c>
      <c r="CF7" s="765" t="s">
        <v>533</v>
      </c>
      <c r="CG7" s="766" t="s">
        <v>533</v>
      </c>
      <c r="CH7" s="757">
        <v>-1</v>
      </c>
      <c r="CI7" s="758"/>
      <c r="CJ7" s="758"/>
      <c r="CK7" s="758"/>
      <c r="CL7" s="759"/>
      <c r="CM7" s="757">
        <v>97</v>
      </c>
      <c r="CN7" s="758"/>
      <c r="CO7" s="758"/>
      <c r="CP7" s="758"/>
      <c r="CQ7" s="759"/>
      <c r="CR7" s="757">
        <v>50</v>
      </c>
      <c r="CS7" s="758"/>
      <c r="CT7" s="758"/>
      <c r="CU7" s="758"/>
      <c r="CV7" s="759"/>
      <c r="CW7" s="757" t="s">
        <v>551</v>
      </c>
      <c r="CX7" s="758"/>
      <c r="CY7" s="758"/>
      <c r="CZ7" s="758"/>
      <c r="DA7" s="759"/>
      <c r="DB7" s="757" t="s">
        <v>551</v>
      </c>
      <c r="DC7" s="758"/>
      <c r="DD7" s="758"/>
      <c r="DE7" s="758"/>
      <c r="DF7" s="759"/>
      <c r="DG7" s="757" t="s">
        <v>551</v>
      </c>
      <c r="DH7" s="758"/>
      <c r="DI7" s="758"/>
      <c r="DJ7" s="758"/>
      <c r="DK7" s="759"/>
      <c r="DL7" s="757" t="s">
        <v>555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534</v>
      </c>
      <c r="BT8" s="755" t="s">
        <v>534</v>
      </c>
      <c r="BU8" s="755" t="s">
        <v>534</v>
      </c>
      <c r="BV8" s="755" t="s">
        <v>534</v>
      </c>
      <c r="BW8" s="755" t="s">
        <v>534</v>
      </c>
      <c r="BX8" s="755" t="s">
        <v>534</v>
      </c>
      <c r="BY8" s="755" t="s">
        <v>534</v>
      </c>
      <c r="BZ8" s="755" t="s">
        <v>534</v>
      </c>
      <c r="CA8" s="755" t="s">
        <v>534</v>
      </c>
      <c r="CB8" s="755" t="s">
        <v>534</v>
      </c>
      <c r="CC8" s="755" t="s">
        <v>534</v>
      </c>
      <c r="CD8" s="755" t="s">
        <v>534</v>
      </c>
      <c r="CE8" s="755" t="s">
        <v>534</v>
      </c>
      <c r="CF8" s="755" t="s">
        <v>534</v>
      </c>
      <c r="CG8" s="756" t="s">
        <v>534</v>
      </c>
      <c r="CH8" s="767">
        <v>0</v>
      </c>
      <c r="CI8" s="768"/>
      <c r="CJ8" s="768"/>
      <c r="CK8" s="768"/>
      <c r="CL8" s="769"/>
      <c r="CM8" s="767">
        <v>32</v>
      </c>
      <c r="CN8" s="768"/>
      <c r="CO8" s="768"/>
      <c r="CP8" s="768"/>
      <c r="CQ8" s="769"/>
      <c r="CR8" s="767">
        <v>3</v>
      </c>
      <c r="CS8" s="768"/>
      <c r="CT8" s="768"/>
      <c r="CU8" s="768"/>
      <c r="CV8" s="769"/>
      <c r="CW8" s="767" t="s">
        <v>551</v>
      </c>
      <c r="CX8" s="768"/>
      <c r="CY8" s="768"/>
      <c r="CZ8" s="768"/>
      <c r="DA8" s="769"/>
      <c r="DB8" s="767" t="s">
        <v>554</v>
      </c>
      <c r="DC8" s="768"/>
      <c r="DD8" s="768"/>
      <c r="DE8" s="768"/>
      <c r="DF8" s="769"/>
      <c r="DG8" s="767" t="s">
        <v>555</v>
      </c>
      <c r="DH8" s="768"/>
      <c r="DI8" s="768"/>
      <c r="DJ8" s="768"/>
      <c r="DK8" s="769"/>
      <c r="DL8" s="767" t="s">
        <v>556</v>
      </c>
      <c r="DM8" s="768"/>
      <c r="DN8" s="768"/>
      <c r="DO8" s="768"/>
      <c r="DP8" s="769"/>
      <c r="DQ8" s="767" t="s">
        <v>546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532</v>
      </c>
      <c r="BT9" s="755" t="s">
        <v>532</v>
      </c>
      <c r="BU9" s="755" t="s">
        <v>532</v>
      </c>
      <c r="BV9" s="755" t="s">
        <v>532</v>
      </c>
      <c r="BW9" s="755" t="s">
        <v>532</v>
      </c>
      <c r="BX9" s="755" t="s">
        <v>532</v>
      </c>
      <c r="BY9" s="755" t="s">
        <v>532</v>
      </c>
      <c r="BZ9" s="755" t="s">
        <v>532</v>
      </c>
      <c r="CA9" s="755" t="s">
        <v>532</v>
      </c>
      <c r="CB9" s="755" t="s">
        <v>532</v>
      </c>
      <c r="CC9" s="755" t="s">
        <v>532</v>
      </c>
      <c r="CD9" s="755" t="s">
        <v>532</v>
      </c>
      <c r="CE9" s="755" t="s">
        <v>532</v>
      </c>
      <c r="CF9" s="755" t="s">
        <v>532</v>
      </c>
      <c r="CG9" s="756" t="s">
        <v>532</v>
      </c>
      <c r="CH9" s="767">
        <v>91</v>
      </c>
      <c r="CI9" s="768"/>
      <c r="CJ9" s="768"/>
      <c r="CK9" s="768"/>
      <c r="CL9" s="769"/>
      <c r="CM9" s="767">
        <v>612</v>
      </c>
      <c r="CN9" s="768"/>
      <c r="CO9" s="768"/>
      <c r="CP9" s="768"/>
      <c r="CQ9" s="769"/>
      <c r="CR9" s="767">
        <v>129</v>
      </c>
      <c r="CS9" s="768"/>
      <c r="CT9" s="768"/>
      <c r="CU9" s="768"/>
      <c r="CV9" s="769"/>
      <c r="CW9" s="767" t="s">
        <v>553</v>
      </c>
      <c r="CX9" s="768"/>
      <c r="CY9" s="768"/>
      <c r="CZ9" s="768"/>
      <c r="DA9" s="769"/>
      <c r="DB9" s="767" t="s">
        <v>555</v>
      </c>
      <c r="DC9" s="768"/>
      <c r="DD9" s="768"/>
      <c r="DE9" s="768"/>
      <c r="DF9" s="769"/>
      <c r="DG9" s="767" t="s">
        <v>553</v>
      </c>
      <c r="DH9" s="768"/>
      <c r="DI9" s="768"/>
      <c r="DJ9" s="768"/>
      <c r="DK9" s="769"/>
      <c r="DL9" s="767">
        <v>248</v>
      </c>
      <c r="DM9" s="768"/>
      <c r="DN9" s="768"/>
      <c r="DO9" s="768"/>
      <c r="DP9" s="769"/>
      <c r="DQ9" s="767">
        <v>25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535</v>
      </c>
      <c r="BT10" s="755" t="s">
        <v>535</v>
      </c>
      <c r="BU10" s="755" t="s">
        <v>535</v>
      </c>
      <c r="BV10" s="755" t="s">
        <v>535</v>
      </c>
      <c r="BW10" s="755" t="s">
        <v>535</v>
      </c>
      <c r="BX10" s="755" t="s">
        <v>535</v>
      </c>
      <c r="BY10" s="755" t="s">
        <v>535</v>
      </c>
      <c r="BZ10" s="755" t="s">
        <v>535</v>
      </c>
      <c r="CA10" s="755" t="s">
        <v>535</v>
      </c>
      <c r="CB10" s="755" t="s">
        <v>535</v>
      </c>
      <c r="CC10" s="755" t="s">
        <v>535</v>
      </c>
      <c r="CD10" s="755" t="s">
        <v>535</v>
      </c>
      <c r="CE10" s="755" t="s">
        <v>535</v>
      </c>
      <c r="CF10" s="755" t="s">
        <v>535</v>
      </c>
      <c r="CG10" s="756" t="s">
        <v>535</v>
      </c>
      <c r="CH10" s="767">
        <v>4</v>
      </c>
      <c r="CI10" s="768"/>
      <c r="CJ10" s="768"/>
      <c r="CK10" s="768"/>
      <c r="CL10" s="769"/>
      <c r="CM10" s="767">
        <v>796</v>
      </c>
      <c r="CN10" s="768"/>
      <c r="CO10" s="768"/>
      <c r="CP10" s="768"/>
      <c r="CQ10" s="769"/>
      <c r="CR10" s="767">
        <v>5</v>
      </c>
      <c r="CS10" s="768"/>
      <c r="CT10" s="768"/>
      <c r="CU10" s="768"/>
      <c r="CV10" s="769"/>
      <c r="CW10" s="767" t="s">
        <v>551</v>
      </c>
      <c r="CX10" s="768"/>
      <c r="CY10" s="768"/>
      <c r="CZ10" s="768"/>
      <c r="DA10" s="769"/>
      <c r="DB10" s="767">
        <v>3168</v>
      </c>
      <c r="DC10" s="768"/>
      <c r="DD10" s="768"/>
      <c r="DE10" s="768"/>
      <c r="DF10" s="769"/>
      <c r="DG10" s="767" t="s">
        <v>551</v>
      </c>
      <c r="DH10" s="768"/>
      <c r="DI10" s="768"/>
      <c r="DJ10" s="768"/>
      <c r="DK10" s="769"/>
      <c r="DL10" s="767" t="s">
        <v>557</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f>Q7</f>
        <v>71247</v>
      </c>
      <c r="R23" s="780"/>
      <c r="S23" s="780"/>
      <c r="T23" s="780"/>
      <c r="U23" s="780"/>
      <c r="V23" s="780">
        <f>V7</f>
        <v>66389</v>
      </c>
      <c r="W23" s="780"/>
      <c r="X23" s="780"/>
      <c r="Y23" s="780"/>
      <c r="Z23" s="780"/>
      <c r="AA23" s="780">
        <f>AA7</f>
        <v>4858</v>
      </c>
      <c r="AB23" s="780"/>
      <c r="AC23" s="780"/>
      <c r="AD23" s="780"/>
      <c r="AE23" s="781"/>
      <c r="AF23" s="782">
        <v>4380</v>
      </c>
      <c r="AG23" s="780"/>
      <c r="AH23" s="780"/>
      <c r="AI23" s="780"/>
      <c r="AJ23" s="783"/>
      <c r="AK23" s="784"/>
      <c r="AL23" s="785"/>
      <c r="AM23" s="785"/>
      <c r="AN23" s="785"/>
      <c r="AO23" s="785"/>
      <c r="AP23" s="780">
        <f>AP7</f>
        <v>55842</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27210</v>
      </c>
      <c r="R28" s="809"/>
      <c r="S28" s="809"/>
      <c r="T28" s="809"/>
      <c r="U28" s="810"/>
      <c r="V28" s="811">
        <v>26307</v>
      </c>
      <c r="W28" s="811"/>
      <c r="X28" s="811"/>
      <c r="Y28" s="811"/>
      <c r="Z28" s="811"/>
      <c r="AA28" s="811">
        <f>Q28-V28</f>
        <v>903</v>
      </c>
      <c r="AB28" s="811"/>
      <c r="AC28" s="811"/>
      <c r="AD28" s="811"/>
      <c r="AE28" s="812"/>
      <c r="AF28" s="813">
        <v>903</v>
      </c>
      <c r="AG28" s="811"/>
      <c r="AH28" s="811"/>
      <c r="AI28" s="811"/>
      <c r="AJ28" s="814"/>
      <c r="AK28" s="815">
        <v>1838</v>
      </c>
      <c r="AL28" s="804"/>
      <c r="AM28" s="804"/>
      <c r="AN28" s="804"/>
      <c r="AO28" s="804"/>
      <c r="AP28" s="804" t="s">
        <v>548</v>
      </c>
      <c r="AQ28" s="804"/>
      <c r="AR28" s="804"/>
      <c r="AS28" s="804"/>
      <c r="AT28" s="804"/>
      <c r="AU28" s="804" t="s">
        <v>549</v>
      </c>
      <c r="AV28" s="804"/>
      <c r="AW28" s="804"/>
      <c r="AX28" s="804"/>
      <c r="AY28" s="804"/>
      <c r="AZ28" s="805" t="s">
        <v>548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816">
        <v>10593</v>
      </c>
      <c r="R29" s="748"/>
      <c r="S29" s="748"/>
      <c r="T29" s="748"/>
      <c r="U29" s="817"/>
      <c r="V29" s="745">
        <v>10318</v>
      </c>
      <c r="W29" s="745"/>
      <c r="X29" s="745"/>
      <c r="Y29" s="745"/>
      <c r="Z29" s="745"/>
      <c r="AA29" s="745">
        <f t="shared" ref="AA29:AA37" si="0">Q29-V29</f>
        <v>275</v>
      </c>
      <c r="AB29" s="745"/>
      <c r="AC29" s="745"/>
      <c r="AD29" s="745"/>
      <c r="AE29" s="746"/>
      <c r="AF29" s="747">
        <v>275</v>
      </c>
      <c r="AG29" s="748"/>
      <c r="AH29" s="748"/>
      <c r="AI29" s="748"/>
      <c r="AJ29" s="749"/>
      <c r="AK29" s="820">
        <v>1486</v>
      </c>
      <c r="AL29" s="821"/>
      <c r="AM29" s="821"/>
      <c r="AN29" s="821"/>
      <c r="AO29" s="821"/>
      <c r="AP29" s="821" t="s">
        <v>548</v>
      </c>
      <c r="AQ29" s="821"/>
      <c r="AR29" s="821"/>
      <c r="AS29" s="821"/>
      <c r="AT29" s="821"/>
      <c r="AU29" s="821" t="s">
        <v>548</v>
      </c>
      <c r="AV29" s="821"/>
      <c r="AW29" s="821"/>
      <c r="AX29" s="821"/>
      <c r="AY29" s="821"/>
      <c r="AZ29" s="822" t="s">
        <v>548</v>
      </c>
      <c r="BA29" s="822"/>
      <c r="BB29" s="822"/>
      <c r="BC29" s="822"/>
      <c r="BD29" s="822"/>
      <c r="BE29" s="818"/>
      <c r="BF29" s="818"/>
      <c r="BG29" s="818"/>
      <c r="BH29" s="818"/>
      <c r="BI29" s="819"/>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816">
        <v>1882</v>
      </c>
      <c r="R30" s="748"/>
      <c r="S30" s="748"/>
      <c r="T30" s="748"/>
      <c r="U30" s="817"/>
      <c r="V30" s="745">
        <v>1869</v>
      </c>
      <c r="W30" s="745"/>
      <c r="X30" s="745"/>
      <c r="Y30" s="745"/>
      <c r="Z30" s="745"/>
      <c r="AA30" s="745">
        <f t="shared" si="0"/>
        <v>13</v>
      </c>
      <c r="AB30" s="745"/>
      <c r="AC30" s="745"/>
      <c r="AD30" s="745"/>
      <c r="AE30" s="746"/>
      <c r="AF30" s="747">
        <v>13</v>
      </c>
      <c r="AG30" s="748"/>
      <c r="AH30" s="748"/>
      <c r="AI30" s="748"/>
      <c r="AJ30" s="749"/>
      <c r="AK30" s="820">
        <v>323</v>
      </c>
      <c r="AL30" s="821"/>
      <c r="AM30" s="821"/>
      <c r="AN30" s="821"/>
      <c r="AO30" s="821"/>
      <c r="AP30" s="821" t="s">
        <v>548</v>
      </c>
      <c r="AQ30" s="821"/>
      <c r="AR30" s="821"/>
      <c r="AS30" s="821"/>
      <c r="AT30" s="821"/>
      <c r="AU30" s="821" t="s">
        <v>548</v>
      </c>
      <c r="AV30" s="821"/>
      <c r="AW30" s="821"/>
      <c r="AX30" s="821"/>
      <c r="AY30" s="821"/>
      <c r="AZ30" s="822" t="s">
        <v>548</v>
      </c>
      <c r="BA30" s="822"/>
      <c r="BB30" s="822"/>
      <c r="BC30" s="822"/>
      <c r="BD30" s="822"/>
      <c r="BE30" s="818"/>
      <c r="BF30" s="818"/>
      <c r="BG30" s="818"/>
      <c r="BH30" s="818"/>
      <c r="BI30" s="819"/>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233</v>
      </c>
      <c r="R31" s="745"/>
      <c r="S31" s="745"/>
      <c r="T31" s="745"/>
      <c r="U31" s="745"/>
      <c r="V31" s="745">
        <v>222</v>
      </c>
      <c r="W31" s="745"/>
      <c r="X31" s="745"/>
      <c r="Y31" s="745"/>
      <c r="Z31" s="745"/>
      <c r="AA31" s="745">
        <f t="shared" si="0"/>
        <v>11</v>
      </c>
      <c r="AB31" s="745"/>
      <c r="AC31" s="745"/>
      <c r="AD31" s="745"/>
      <c r="AE31" s="746"/>
      <c r="AF31" s="747">
        <v>11</v>
      </c>
      <c r="AG31" s="748"/>
      <c r="AH31" s="748"/>
      <c r="AI31" s="748"/>
      <c r="AJ31" s="749"/>
      <c r="AK31" s="820" t="s">
        <v>551</v>
      </c>
      <c r="AL31" s="821"/>
      <c r="AM31" s="821"/>
      <c r="AN31" s="821"/>
      <c r="AO31" s="821"/>
      <c r="AP31" s="821" t="s">
        <v>548</v>
      </c>
      <c r="AQ31" s="821"/>
      <c r="AR31" s="821"/>
      <c r="AS31" s="821"/>
      <c r="AT31" s="821"/>
      <c r="AU31" s="821" t="s">
        <v>550</v>
      </c>
      <c r="AV31" s="821"/>
      <c r="AW31" s="821"/>
      <c r="AX31" s="821"/>
      <c r="AY31" s="821"/>
      <c r="AZ31" s="822" t="s">
        <v>548</v>
      </c>
      <c r="BA31" s="822"/>
      <c r="BB31" s="822"/>
      <c r="BC31" s="822"/>
      <c r="BD31" s="822"/>
      <c r="BE31" s="818"/>
      <c r="BF31" s="818"/>
      <c r="BG31" s="818"/>
      <c r="BH31" s="818"/>
      <c r="BI31" s="819"/>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82</v>
      </c>
      <c r="R32" s="745"/>
      <c r="S32" s="745"/>
      <c r="T32" s="745"/>
      <c r="U32" s="745"/>
      <c r="V32" s="745">
        <v>29</v>
      </c>
      <c r="W32" s="745"/>
      <c r="X32" s="745"/>
      <c r="Y32" s="745"/>
      <c r="Z32" s="745"/>
      <c r="AA32" s="745">
        <f t="shared" si="0"/>
        <v>53</v>
      </c>
      <c r="AB32" s="745"/>
      <c r="AC32" s="745"/>
      <c r="AD32" s="745"/>
      <c r="AE32" s="746"/>
      <c r="AF32" s="747">
        <v>53</v>
      </c>
      <c r="AG32" s="748"/>
      <c r="AH32" s="748"/>
      <c r="AI32" s="748"/>
      <c r="AJ32" s="749"/>
      <c r="AK32" s="820">
        <v>5</v>
      </c>
      <c r="AL32" s="821"/>
      <c r="AM32" s="821"/>
      <c r="AN32" s="821"/>
      <c r="AO32" s="821"/>
      <c r="AP32" s="821" t="s">
        <v>548</v>
      </c>
      <c r="AQ32" s="821"/>
      <c r="AR32" s="821"/>
      <c r="AS32" s="821"/>
      <c r="AT32" s="821"/>
      <c r="AU32" s="821" t="s">
        <v>550</v>
      </c>
      <c r="AV32" s="821"/>
      <c r="AW32" s="821"/>
      <c r="AX32" s="821"/>
      <c r="AY32" s="821"/>
      <c r="AZ32" s="822" t="s">
        <v>548</v>
      </c>
      <c r="BA32" s="822"/>
      <c r="BB32" s="822"/>
      <c r="BC32" s="822"/>
      <c r="BD32" s="822"/>
      <c r="BE32" s="818"/>
      <c r="BF32" s="818"/>
      <c r="BG32" s="818"/>
      <c r="BH32" s="818"/>
      <c r="BI32" s="819"/>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131</v>
      </c>
      <c r="R33" s="745"/>
      <c r="S33" s="745"/>
      <c r="T33" s="745"/>
      <c r="U33" s="745"/>
      <c r="V33" s="745">
        <v>131</v>
      </c>
      <c r="W33" s="745"/>
      <c r="X33" s="745"/>
      <c r="Y33" s="745"/>
      <c r="Z33" s="745"/>
      <c r="AA33" s="745" t="s">
        <v>552</v>
      </c>
      <c r="AB33" s="745"/>
      <c r="AC33" s="745"/>
      <c r="AD33" s="745"/>
      <c r="AE33" s="746"/>
      <c r="AF33" s="747" t="s">
        <v>110</v>
      </c>
      <c r="AG33" s="748"/>
      <c r="AH33" s="748"/>
      <c r="AI33" s="748"/>
      <c r="AJ33" s="749"/>
      <c r="AK33" s="820">
        <v>30</v>
      </c>
      <c r="AL33" s="821"/>
      <c r="AM33" s="821"/>
      <c r="AN33" s="821"/>
      <c r="AO33" s="821"/>
      <c r="AP33" s="821" t="s">
        <v>550</v>
      </c>
      <c r="AQ33" s="821"/>
      <c r="AR33" s="821"/>
      <c r="AS33" s="821"/>
      <c r="AT33" s="821"/>
      <c r="AU33" s="821" t="s">
        <v>550</v>
      </c>
      <c r="AV33" s="821"/>
      <c r="AW33" s="821"/>
      <c r="AX33" s="821"/>
      <c r="AY33" s="821"/>
      <c r="AZ33" s="822" t="s">
        <v>550</v>
      </c>
      <c r="BA33" s="822"/>
      <c r="BB33" s="822"/>
      <c r="BC33" s="822"/>
      <c r="BD33" s="822"/>
      <c r="BE33" s="818"/>
      <c r="BF33" s="818"/>
      <c r="BG33" s="818"/>
      <c r="BH33" s="818"/>
      <c r="BI33" s="819"/>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382</v>
      </c>
      <c r="C34" s="742"/>
      <c r="D34" s="742"/>
      <c r="E34" s="742"/>
      <c r="F34" s="742"/>
      <c r="G34" s="742"/>
      <c r="H34" s="742"/>
      <c r="I34" s="742"/>
      <c r="J34" s="742"/>
      <c r="K34" s="742"/>
      <c r="L34" s="742"/>
      <c r="M34" s="742"/>
      <c r="N34" s="742"/>
      <c r="O34" s="742"/>
      <c r="P34" s="743"/>
      <c r="Q34" s="744">
        <v>4103</v>
      </c>
      <c r="R34" s="745"/>
      <c r="S34" s="745"/>
      <c r="T34" s="745"/>
      <c r="U34" s="745"/>
      <c r="V34" s="745">
        <v>3599</v>
      </c>
      <c r="W34" s="745"/>
      <c r="X34" s="745"/>
      <c r="Y34" s="745"/>
      <c r="Z34" s="745"/>
      <c r="AA34" s="745">
        <f t="shared" si="0"/>
        <v>504</v>
      </c>
      <c r="AB34" s="745"/>
      <c r="AC34" s="745"/>
      <c r="AD34" s="745"/>
      <c r="AE34" s="746"/>
      <c r="AF34" s="747">
        <v>7577</v>
      </c>
      <c r="AG34" s="748"/>
      <c r="AH34" s="748"/>
      <c r="AI34" s="748"/>
      <c r="AJ34" s="749"/>
      <c r="AK34" s="820">
        <v>7</v>
      </c>
      <c r="AL34" s="821"/>
      <c r="AM34" s="821"/>
      <c r="AN34" s="821"/>
      <c r="AO34" s="821"/>
      <c r="AP34" s="821">
        <v>2371</v>
      </c>
      <c r="AQ34" s="821"/>
      <c r="AR34" s="821"/>
      <c r="AS34" s="821"/>
      <c r="AT34" s="821"/>
      <c r="AU34" s="821">
        <v>2</v>
      </c>
      <c r="AV34" s="821"/>
      <c r="AW34" s="821"/>
      <c r="AX34" s="821"/>
      <c r="AY34" s="821"/>
      <c r="AZ34" s="822" t="s">
        <v>547</v>
      </c>
      <c r="BA34" s="822"/>
      <c r="BB34" s="822"/>
      <c r="BC34" s="822"/>
      <c r="BD34" s="822"/>
      <c r="BE34" s="818" t="s">
        <v>383</v>
      </c>
      <c r="BF34" s="818"/>
      <c r="BG34" s="818"/>
      <c r="BH34" s="818"/>
      <c r="BI34" s="819"/>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384</v>
      </c>
      <c r="C35" s="742"/>
      <c r="D35" s="742"/>
      <c r="E35" s="742"/>
      <c r="F35" s="742"/>
      <c r="G35" s="742"/>
      <c r="H35" s="742"/>
      <c r="I35" s="742"/>
      <c r="J35" s="742"/>
      <c r="K35" s="742"/>
      <c r="L35" s="742"/>
      <c r="M35" s="742"/>
      <c r="N35" s="742"/>
      <c r="O35" s="742"/>
      <c r="P35" s="743"/>
      <c r="Q35" s="744">
        <v>10845</v>
      </c>
      <c r="R35" s="745"/>
      <c r="S35" s="745"/>
      <c r="T35" s="745"/>
      <c r="U35" s="745"/>
      <c r="V35" s="745">
        <v>11122</v>
      </c>
      <c r="W35" s="745"/>
      <c r="X35" s="745"/>
      <c r="Y35" s="745"/>
      <c r="Z35" s="745"/>
      <c r="AA35" s="745">
        <f t="shared" si="0"/>
        <v>-277</v>
      </c>
      <c r="AB35" s="745"/>
      <c r="AC35" s="745"/>
      <c r="AD35" s="745"/>
      <c r="AE35" s="746"/>
      <c r="AF35" s="747">
        <v>2867</v>
      </c>
      <c r="AG35" s="748"/>
      <c r="AH35" s="748"/>
      <c r="AI35" s="748"/>
      <c r="AJ35" s="749"/>
      <c r="AK35" s="820">
        <v>1630</v>
      </c>
      <c r="AL35" s="821"/>
      <c r="AM35" s="821"/>
      <c r="AN35" s="821"/>
      <c r="AO35" s="821"/>
      <c r="AP35" s="821">
        <v>9760</v>
      </c>
      <c r="AQ35" s="821"/>
      <c r="AR35" s="821"/>
      <c r="AS35" s="821"/>
      <c r="AT35" s="821"/>
      <c r="AU35" s="821">
        <v>6725</v>
      </c>
      <c r="AV35" s="821"/>
      <c r="AW35" s="821"/>
      <c r="AX35" s="821"/>
      <c r="AY35" s="821"/>
      <c r="AZ35" s="822" t="s">
        <v>536</v>
      </c>
      <c r="BA35" s="822"/>
      <c r="BB35" s="822"/>
      <c r="BC35" s="822"/>
      <c r="BD35" s="822"/>
      <c r="BE35" s="818" t="s">
        <v>383</v>
      </c>
      <c r="BF35" s="818"/>
      <c r="BG35" s="818"/>
      <c r="BH35" s="818"/>
      <c r="BI35" s="819"/>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385</v>
      </c>
      <c r="C36" s="742"/>
      <c r="D36" s="742"/>
      <c r="E36" s="742"/>
      <c r="F36" s="742"/>
      <c r="G36" s="742"/>
      <c r="H36" s="742"/>
      <c r="I36" s="742"/>
      <c r="J36" s="742"/>
      <c r="K36" s="742"/>
      <c r="L36" s="742"/>
      <c r="M36" s="742"/>
      <c r="N36" s="742"/>
      <c r="O36" s="742"/>
      <c r="P36" s="743"/>
      <c r="Q36" s="744">
        <v>6614</v>
      </c>
      <c r="R36" s="745"/>
      <c r="S36" s="745"/>
      <c r="T36" s="745"/>
      <c r="U36" s="745"/>
      <c r="V36" s="745">
        <v>6288</v>
      </c>
      <c r="W36" s="745"/>
      <c r="X36" s="745"/>
      <c r="Y36" s="745"/>
      <c r="Z36" s="745"/>
      <c r="AA36" s="745">
        <f t="shared" si="0"/>
        <v>326</v>
      </c>
      <c r="AB36" s="745"/>
      <c r="AC36" s="745"/>
      <c r="AD36" s="745"/>
      <c r="AE36" s="746"/>
      <c r="AF36" s="747">
        <v>321</v>
      </c>
      <c r="AG36" s="748"/>
      <c r="AH36" s="748"/>
      <c r="AI36" s="748"/>
      <c r="AJ36" s="749"/>
      <c r="AK36" s="820">
        <v>3154</v>
      </c>
      <c r="AL36" s="821"/>
      <c r="AM36" s="821"/>
      <c r="AN36" s="821"/>
      <c r="AO36" s="821"/>
      <c r="AP36" s="821">
        <v>47139</v>
      </c>
      <c r="AQ36" s="821"/>
      <c r="AR36" s="821"/>
      <c r="AS36" s="821"/>
      <c r="AT36" s="821"/>
      <c r="AU36" s="821">
        <v>29980</v>
      </c>
      <c r="AV36" s="821"/>
      <c r="AW36" s="821"/>
      <c r="AX36" s="821"/>
      <c r="AY36" s="821"/>
      <c r="AZ36" s="822" t="s">
        <v>548</v>
      </c>
      <c r="BA36" s="822"/>
      <c r="BB36" s="822"/>
      <c r="BC36" s="822"/>
      <c r="BD36" s="822"/>
      <c r="BE36" s="818" t="s">
        <v>386</v>
      </c>
      <c r="BF36" s="818"/>
      <c r="BG36" s="818"/>
      <c r="BH36" s="818"/>
      <c r="BI36" s="819"/>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387</v>
      </c>
      <c r="C37" s="742"/>
      <c r="D37" s="742"/>
      <c r="E37" s="742"/>
      <c r="F37" s="742"/>
      <c r="G37" s="742"/>
      <c r="H37" s="742"/>
      <c r="I37" s="742"/>
      <c r="J37" s="742"/>
      <c r="K37" s="742"/>
      <c r="L37" s="742"/>
      <c r="M37" s="742"/>
      <c r="N37" s="742"/>
      <c r="O37" s="742"/>
      <c r="P37" s="743"/>
      <c r="Q37" s="744">
        <v>538</v>
      </c>
      <c r="R37" s="745"/>
      <c r="S37" s="745"/>
      <c r="T37" s="745"/>
      <c r="U37" s="745"/>
      <c r="V37" s="745">
        <v>485</v>
      </c>
      <c r="W37" s="745"/>
      <c r="X37" s="745"/>
      <c r="Y37" s="745"/>
      <c r="Z37" s="745"/>
      <c r="AA37" s="745">
        <f t="shared" si="0"/>
        <v>53</v>
      </c>
      <c r="AB37" s="745"/>
      <c r="AC37" s="745"/>
      <c r="AD37" s="745"/>
      <c r="AE37" s="746"/>
      <c r="AF37" s="747">
        <v>27</v>
      </c>
      <c r="AG37" s="748"/>
      <c r="AH37" s="748"/>
      <c r="AI37" s="748"/>
      <c r="AJ37" s="749"/>
      <c r="AK37" s="820">
        <v>108</v>
      </c>
      <c r="AL37" s="821"/>
      <c r="AM37" s="821"/>
      <c r="AN37" s="821"/>
      <c r="AO37" s="821"/>
      <c r="AP37" s="821" t="s">
        <v>551</v>
      </c>
      <c r="AQ37" s="821"/>
      <c r="AR37" s="821"/>
      <c r="AS37" s="821"/>
      <c r="AT37" s="821"/>
      <c r="AU37" s="821">
        <v>1370</v>
      </c>
      <c r="AV37" s="821"/>
      <c r="AW37" s="821"/>
      <c r="AX37" s="821"/>
      <c r="AY37" s="821"/>
      <c r="AZ37" s="822" t="s">
        <v>547</v>
      </c>
      <c r="BA37" s="822"/>
      <c r="BB37" s="822"/>
      <c r="BC37" s="822"/>
      <c r="BD37" s="822"/>
      <c r="BE37" s="818" t="s">
        <v>386</v>
      </c>
      <c r="BF37" s="818"/>
      <c r="BG37" s="818"/>
      <c r="BH37" s="818"/>
      <c r="BI37" s="819"/>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3"/>
      <c r="R50" s="824"/>
      <c r="S50" s="824"/>
      <c r="T50" s="824"/>
      <c r="U50" s="824"/>
      <c r="V50" s="824"/>
      <c r="W50" s="824"/>
      <c r="X50" s="824"/>
      <c r="Y50" s="824"/>
      <c r="Z50" s="824"/>
      <c r="AA50" s="824"/>
      <c r="AB50" s="824"/>
      <c r="AC50" s="824"/>
      <c r="AD50" s="824"/>
      <c r="AE50" s="825"/>
      <c r="AF50" s="747"/>
      <c r="AG50" s="748"/>
      <c r="AH50" s="748"/>
      <c r="AI50" s="748"/>
      <c r="AJ50" s="749"/>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3"/>
      <c r="R51" s="824"/>
      <c r="S51" s="824"/>
      <c r="T51" s="824"/>
      <c r="U51" s="824"/>
      <c r="V51" s="824"/>
      <c r="W51" s="824"/>
      <c r="X51" s="824"/>
      <c r="Y51" s="824"/>
      <c r="Z51" s="824"/>
      <c r="AA51" s="824"/>
      <c r="AB51" s="824"/>
      <c r="AC51" s="824"/>
      <c r="AD51" s="824"/>
      <c r="AE51" s="825"/>
      <c r="AF51" s="747"/>
      <c r="AG51" s="748"/>
      <c r="AH51" s="748"/>
      <c r="AI51" s="748"/>
      <c r="AJ51" s="749"/>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3"/>
      <c r="R52" s="824"/>
      <c r="S52" s="824"/>
      <c r="T52" s="824"/>
      <c r="U52" s="824"/>
      <c r="V52" s="824"/>
      <c r="W52" s="824"/>
      <c r="X52" s="824"/>
      <c r="Y52" s="824"/>
      <c r="Z52" s="824"/>
      <c r="AA52" s="824"/>
      <c r="AB52" s="824"/>
      <c r="AC52" s="824"/>
      <c r="AD52" s="824"/>
      <c r="AE52" s="825"/>
      <c r="AF52" s="747"/>
      <c r="AG52" s="748"/>
      <c r="AH52" s="748"/>
      <c r="AI52" s="748"/>
      <c r="AJ52" s="749"/>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3"/>
      <c r="R53" s="824"/>
      <c r="S53" s="824"/>
      <c r="T53" s="824"/>
      <c r="U53" s="824"/>
      <c r="V53" s="824"/>
      <c r="W53" s="824"/>
      <c r="X53" s="824"/>
      <c r="Y53" s="824"/>
      <c r="Z53" s="824"/>
      <c r="AA53" s="824"/>
      <c r="AB53" s="824"/>
      <c r="AC53" s="824"/>
      <c r="AD53" s="824"/>
      <c r="AE53" s="825"/>
      <c r="AF53" s="747"/>
      <c r="AG53" s="748"/>
      <c r="AH53" s="748"/>
      <c r="AI53" s="748"/>
      <c r="AJ53" s="749"/>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3"/>
      <c r="R54" s="824"/>
      <c r="S54" s="824"/>
      <c r="T54" s="824"/>
      <c r="U54" s="824"/>
      <c r="V54" s="824"/>
      <c r="W54" s="824"/>
      <c r="X54" s="824"/>
      <c r="Y54" s="824"/>
      <c r="Z54" s="824"/>
      <c r="AA54" s="824"/>
      <c r="AB54" s="824"/>
      <c r="AC54" s="824"/>
      <c r="AD54" s="824"/>
      <c r="AE54" s="825"/>
      <c r="AF54" s="747"/>
      <c r="AG54" s="748"/>
      <c r="AH54" s="748"/>
      <c r="AI54" s="748"/>
      <c r="AJ54" s="749"/>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3"/>
      <c r="R55" s="824"/>
      <c r="S55" s="824"/>
      <c r="T55" s="824"/>
      <c r="U55" s="824"/>
      <c r="V55" s="824"/>
      <c r="W55" s="824"/>
      <c r="X55" s="824"/>
      <c r="Y55" s="824"/>
      <c r="Z55" s="824"/>
      <c r="AA55" s="824"/>
      <c r="AB55" s="824"/>
      <c r="AC55" s="824"/>
      <c r="AD55" s="824"/>
      <c r="AE55" s="825"/>
      <c r="AF55" s="747"/>
      <c r="AG55" s="748"/>
      <c r="AH55" s="748"/>
      <c r="AI55" s="748"/>
      <c r="AJ55" s="749"/>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3"/>
      <c r="R56" s="824"/>
      <c r="S56" s="824"/>
      <c r="T56" s="824"/>
      <c r="U56" s="824"/>
      <c r="V56" s="824"/>
      <c r="W56" s="824"/>
      <c r="X56" s="824"/>
      <c r="Y56" s="824"/>
      <c r="Z56" s="824"/>
      <c r="AA56" s="824"/>
      <c r="AB56" s="824"/>
      <c r="AC56" s="824"/>
      <c r="AD56" s="824"/>
      <c r="AE56" s="825"/>
      <c r="AF56" s="747"/>
      <c r="AG56" s="748"/>
      <c r="AH56" s="748"/>
      <c r="AI56" s="748"/>
      <c r="AJ56" s="749"/>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3"/>
      <c r="R57" s="824"/>
      <c r="S57" s="824"/>
      <c r="T57" s="824"/>
      <c r="U57" s="824"/>
      <c r="V57" s="824"/>
      <c r="W57" s="824"/>
      <c r="X57" s="824"/>
      <c r="Y57" s="824"/>
      <c r="Z57" s="824"/>
      <c r="AA57" s="824"/>
      <c r="AB57" s="824"/>
      <c r="AC57" s="824"/>
      <c r="AD57" s="824"/>
      <c r="AE57" s="825"/>
      <c r="AF57" s="747"/>
      <c r="AG57" s="748"/>
      <c r="AH57" s="748"/>
      <c r="AI57" s="748"/>
      <c r="AJ57" s="749"/>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3"/>
      <c r="R58" s="824"/>
      <c r="S58" s="824"/>
      <c r="T58" s="824"/>
      <c r="U58" s="824"/>
      <c r="V58" s="824"/>
      <c r="W58" s="824"/>
      <c r="X58" s="824"/>
      <c r="Y58" s="824"/>
      <c r="Z58" s="824"/>
      <c r="AA58" s="824"/>
      <c r="AB58" s="824"/>
      <c r="AC58" s="824"/>
      <c r="AD58" s="824"/>
      <c r="AE58" s="825"/>
      <c r="AF58" s="747"/>
      <c r="AG58" s="748"/>
      <c r="AH58" s="748"/>
      <c r="AI58" s="748"/>
      <c r="AJ58" s="749"/>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3"/>
      <c r="R59" s="824"/>
      <c r="S59" s="824"/>
      <c r="T59" s="824"/>
      <c r="U59" s="824"/>
      <c r="V59" s="824"/>
      <c r="W59" s="824"/>
      <c r="X59" s="824"/>
      <c r="Y59" s="824"/>
      <c r="Z59" s="824"/>
      <c r="AA59" s="824"/>
      <c r="AB59" s="824"/>
      <c r="AC59" s="824"/>
      <c r="AD59" s="824"/>
      <c r="AE59" s="825"/>
      <c r="AF59" s="747"/>
      <c r="AG59" s="748"/>
      <c r="AH59" s="748"/>
      <c r="AI59" s="748"/>
      <c r="AJ59" s="749"/>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3"/>
      <c r="R60" s="824"/>
      <c r="S60" s="824"/>
      <c r="T60" s="824"/>
      <c r="U60" s="824"/>
      <c r="V60" s="824"/>
      <c r="W60" s="824"/>
      <c r="X60" s="824"/>
      <c r="Y60" s="824"/>
      <c r="Z60" s="824"/>
      <c r="AA60" s="824"/>
      <c r="AB60" s="824"/>
      <c r="AC60" s="824"/>
      <c r="AD60" s="824"/>
      <c r="AE60" s="825"/>
      <c r="AF60" s="747"/>
      <c r="AG60" s="748"/>
      <c r="AH60" s="748"/>
      <c r="AI60" s="748"/>
      <c r="AJ60" s="749"/>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3"/>
      <c r="R61" s="824"/>
      <c r="S61" s="824"/>
      <c r="T61" s="824"/>
      <c r="U61" s="824"/>
      <c r="V61" s="824"/>
      <c r="W61" s="824"/>
      <c r="X61" s="824"/>
      <c r="Y61" s="824"/>
      <c r="Z61" s="824"/>
      <c r="AA61" s="824"/>
      <c r="AB61" s="824"/>
      <c r="AC61" s="824"/>
      <c r="AD61" s="824"/>
      <c r="AE61" s="825"/>
      <c r="AF61" s="747"/>
      <c r="AG61" s="748"/>
      <c r="AH61" s="748"/>
      <c r="AI61" s="748"/>
      <c r="AJ61" s="749"/>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3"/>
      <c r="R62" s="824"/>
      <c r="S62" s="824"/>
      <c r="T62" s="824"/>
      <c r="U62" s="824"/>
      <c r="V62" s="824"/>
      <c r="W62" s="824"/>
      <c r="X62" s="824"/>
      <c r="Y62" s="824"/>
      <c r="Z62" s="824"/>
      <c r="AA62" s="824"/>
      <c r="AB62" s="824"/>
      <c r="AC62" s="824"/>
      <c r="AD62" s="824"/>
      <c r="AE62" s="825"/>
      <c r="AF62" s="747"/>
      <c r="AG62" s="748"/>
      <c r="AH62" s="748"/>
      <c r="AI62" s="748"/>
      <c r="AJ62" s="749"/>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389</v>
      </c>
      <c r="C63" s="777"/>
      <c r="D63" s="777"/>
      <c r="E63" s="777"/>
      <c r="F63" s="777"/>
      <c r="G63" s="777"/>
      <c r="H63" s="777"/>
      <c r="I63" s="777"/>
      <c r="J63" s="777"/>
      <c r="K63" s="777"/>
      <c r="L63" s="777"/>
      <c r="M63" s="777"/>
      <c r="N63" s="777"/>
      <c r="O63" s="777"/>
      <c r="P63" s="778"/>
      <c r="Q63" s="828"/>
      <c r="R63" s="829"/>
      <c r="S63" s="829"/>
      <c r="T63" s="829"/>
      <c r="U63" s="829"/>
      <c r="V63" s="829"/>
      <c r="W63" s="829"/>
      <c r="X63" s="829"/>
      <c r="Y63" s="829"/>
      <c r="Z63" s="829"/>
      <c r="AA63" s="829"/>
      <c r="AB63" s="829"/>
      <c r="AC63" s="829"/>
      <c r="AD63" s="829"/>
      <c r="AE63" s="830"/>
      <c r="AF63" s="831">
        <v>12048</v>
      </c>
      <c r="AG63" s="832"/>
      <c r="AH63" s="832"/>
      <c r="AI63" s="832"/>
      <c r="AJ63" s="833"/>
      <c r="AK63" s="834"/>
      <c r="AL63" s="829"/>
      <c r="AM63" s="829"/>
      <c r="AN63" s="829"/>
      <c r="AO63" s="829"/>
      <c r="AP63" s="832">
        <f>AP34+AP35+AP36</f>
        <v>59270</v>
      </c>
      <c r="AQ63" s="832"/>
      <c r="AR63" s="832"/>
      <c r="AS63" s="832"/>
      <c r="AT63" s="832"/>
      <c r="AU63" s="832">
        <f>AU34+AU35+AU36+AU37</f>
        <v>38077</v>
      </c>
      <c r="AV63" s="832"/>
      <c r="AW63" s="832"/>
      <c r="AX63" s="832"/>
      <c r="AY63" s="832"/>
      <c r="AZ63" s="836"/>
      <c r="BA63" s="836"/>
      <c r="BB63" s="836"/>
      <c r="BC63" s="836"/>
      <c r="BD63" s="836"/>
      <c r="BE63" s="837"/>
      <c r="BF63" s="837"/>
      <c r="BG63" s="837"/>
      <c r="BH63" s="837"/>
      <c r="BI63" s="838"/>
      <c r="BJ63" s="839" t="s">
        <v>110</v>
      </c>
      <c r="BK63" s="840"/>
      <c r="BL63" s="840"/>
      <c r="BM63" s="840"/>
      <c r="BN63" s="841"/>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42" t="s">
        <v>371</v>
      </c>
      <c r="AG66" s="799"/>
      <c r="AH66" s="799"/>
      <c r="AI66" s="799"/>
      <c r="AJ66" s="843"/>
      <c r="AK66" s="703" t="s">
        <v>372</v>
      </c>
      <c r="AL66" s="727"/>
      <c r="AM66" s="727"/>
      <c r="AN66" s="727"/>
      <c r="AO66" s="728"/>
      <c r="AP66" s="703" t="s">
        <v>373</v>
      </c>
      <c r="AQ66" s="704"/>
      <c r="AR66" s="704"/>
      <c r="AS66" s="704"/>
      <c r="AT66" s="705"/>
      <c r="AU66" s="703" t="s">
        <v>392</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4"/>
      <c r="AG67" s="802"/>
      <c r="AH67" s="802"/>
      <c r="AI67" s="802"/>
      <c r="AJ67" s="845"/>
      <c r="AK67" s="846"/>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60" t="s">
        <v>537</v>
      </c>
      <c r="C68" s="861"/>
      <c r="D68" s="861"/>
      <c r="E68" s="861"/>
      <c r="F68" s="861"/>
      <c r="G68" s="861"/>
      <c r="H68" s="861"/>
      <c r="I68" s="861"/>
      <c r="J68" s="861"/>
      <c r="K68" s="861"/>
      <c r="L68" s="861"/>
      <c r="M68" s="861"/>
      <c r="N68" s="861"/>
      <c r="O68" s="861"/>
      <c r="P68" s="862"/>
      <c r="Q68" s="863">
        <v>1324</v>
      </c>
      <c r="R68" s="864"/>
      <c r="S68" s="864"/>
      <c r="T68" s="864"/>
      <c r="U68" s="865"/>
      <c r="V68" s="866">
        <v>1281</v>
      </c>
      <c r="W68" s="864"/>
      <c r="X68" s="864"/>
      <c r="Y68" s="864"/>
      <c r="Z68" s="865"/>
      <c r="AA68" s="866">
        <v>44</v>
      </c>
      <c r="AB68" s="864"/>
      <c r="AC68" s="864"/>
      <c r="AD68" s="864"/>
      <c r="AE68" s="865"/>
      <c r="AF68" s="866">
        <v>44</v>
      </c>
      <c r="AG68" s="864"/>
      <c r="AH68" s="864"/>
      <c r="AI68" s="864"/>
      <c r="AJ68" s="865"/>
      <c r="AK68" s="856" t="s">
        <v>477</v>
      </c>
      <c r="AL68" s="856"/>
      <c r="AM68" s="856"/>
      <c r="AN68" s="856"/>
      <c r="AO68" s="856"/>
      <c r="AP68" s="856" t="s">
        <v>477</v>
      </c>
      <c r="AQ68" s="856"/>
      <c r="AR68" s="856"/>
      <c r="AS68" s="856"/>
      <c r="AT68" s="856"/>
      <c r="AU68" s="856" t="s">
        <v>477</v>
      </c>
      <c r="AV68" s="856"/>
      <c r="AW68" s="856"/>
      <c r="AX68" s="856"/>
      <c r="AY68" s="856"/>
      <c r="AZ68" s="857" t="s">
        <v>542</v>
      </c>
      <c r="BA68" s="858"/>
      <c r="BB68" s="858"/>
      <c r="BC68" s="858"/>
      <c r="BD68" s="859"/>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7" t="s">
        <v>537</v>
      </c>
      <c r="C69" s="868"/>
      <c r="D69" s="868"/>
      <c r="E69" s="868"/>
      <c r="F69" s="868"/>
      <c r="G69" s="868"/>
      <c r="H69" s="868"/>
      <c r="I69" s="868"/>
      <c r="J69" s="868"/>
      <c r="K69" s="868"/>
      <c r="L69" s="868"/>
      <c r="M69" s="868"/>
      <c r="N69" s="868"/>
      <c r="O69" s="868"/>
      <c r="P69" s="869"/>
      <c r="Q69" s="870">
        <v>564001</v>
      </c>
      <c r="R69" s="871"/>
      <c r="S69" s="871"/>
      <c r="T69" s="871"/>
      <c r="U69" s="820"/>
      <c r="V69" s="872">
        <v>544673</v>
      </c>
      <c r="W69" s="871"/>
      <c r="X69" s="871"/>
      <c r="Y69" s="871"/>
      <c r="Z69" s="820"/>
      <c r="AA69" s="872">
        <v>19328</v>
      </c>
      <c r="AB69" s="871"/>
      <c r="AC69" s="871"/>
      <c r="AD69" s="871"/>
      <c r="AE69" s="820"/>
      <c r="AF69" s="872">
        <v>19328</v>
      </c>
      <c r="AG69" s="871"/>
      <c r="AH69" s="871"/>
      <c r="AI69" s="871"/>
      <c r="AJ69" s="820"/>
      <c r="AK69" s="821">
        <v>10124</v>
      </c>
      <c r="AL69" s="821"/>
      <c r="AM69" s="821"/>
      <c r="AN69" s="821"/>
      <c r="AO69" s="821"/>
      <c r="AP69" s="821" t="s">
        <v>477</v>
      </c>
      <c r="AQ69" s="821"/>
      <c r="AR69" s="821"/>
      <c r="AS69" s="821"/>
      <c r="AT69" s="821"/>
      <c r="AU69" s="821" t="s">
        <v>477</v>
      </c>
      <c r="AV69" s="821"/>
      <c r="AW69" s="821"/>
      <c r="AX69" s="821"/>
      <c r="AY69" s="821"/>
      <c r="AZ69" s="873" t="s">
        <v>543</v>
      </c>
      <c r="BA69" s="874"/>
      <c r="BB69" s="874"/>
      <c r="BC69" s="874"/>
      <c r="BD69" s="875"/>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7" t="s">
        <v>538</v>
      </c>
      <c r="C70" s="868"/>
      <c r="D70" s="868"/>
      <c r="E70" s="868"/>
      <c r="F70" s="868"/>
      <c r="G70" s="868"/>
      <c r="H70" s="868"/>
      <c r="I70" s="868"/>
      <c r="J70" s="868"/>
      <c r="K70" s="868"/>
      <c r="L70" s="868"/>
      <c r="M70" s="868"/>
      <c r="N70" s="868"/>
      <c r="O70" s="868"/>
      <c r="P70" s="869"/>
      <c r="Q70" s="870">
        <v>37035</v>
      </c>
      <c r="R70" s="871"/>
      <c r="S70" s="871"/>
      <c r="T70" s="871"/>
      <c r="U70" s="820"/>
      <c r="V70" s="872">
        <v>36721</v>
      </c>
      <c r="W70" s="871"/>
      <c r="X70" s="871"/>
      <c r="Y70" s="871"/>
      <c r="Z70" s="820"/>
      <c r="AA70" s="872">
        <v>313</v>
      </c>
      <c r="AB70" s="871"/>
      <c r="AC70" s="871"/>
      <c r="AD70" s="871"/>
      <c r="AE70" s="820"/>
      <c r="AF70" s="872">
        <v>313</v>
      </c>
      <c r="AG70" s="871"/>
      <c r="AH70" s="871"/>
      <c r="AI70" s="871"/>
      <c r="AJ70" s="820"/>
      <c r="AK70" s="821">
        <v>1316</v>
      </c>
      <c r="AL70" s="821"/>
      <c r="AM70" s="821"/>
      <c r="AN70" s="821"/>
      <c r="AO70" s="821"/>
      <c r="AP70" s="821" t="s">
        <v>477</v>
      </c>
      <c r="AQ70" s="821"/>
      <c r="AR70" s="821"/>
      <c r="AS70" s="821"/>
      <c r="AT70" s="821"/>
      <c r="AU70" s="821" t="s">
        <v>477</v>
      </c>
      <c r="AV70" s="821"/>
      <c r="AW70" s="821"/>
      <c r="AX70" s="821"/>
      <c r="AY70" s="821"/>
      <c r="AZ70" s="873" t="s">
        <v>542</v>
      </c>
      <c r="BA70" s="874"/>
      <c r="BB70" s="874"/>
      <c r="BC70" s="874"/>
      <c r="BD70" s="875"/>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7" t="s">
        <v>538</v>
      </c>
      <c r="C71" s="868"/>
      <c r="D71" s="868"/>
      <c r="E71" s="868"/>
      <c r="F71" s="868"/>
      <c r="G71" s="868"/>
      <c r="H71" s="868"/>
      <c r="I71" s="868"/>
      <c r="J71" s="868"/>
      <c r="K71" s="868"/>
      <c r="L71" s="868"/>
      <c r="M71" s="868"/>
      <c r="N71" s="868"/>
      <c r="O71" s="868"/>
      <c r="P71" s="869"/>
      <c r="Q71" s="870">
        <v>384</v>
      </c>
      <c r="R71" s="871"/>
      <c r="S71" s="871"/>
      <c r="T71" s="871"/>
      <c r="U71" s="820"/>
      <c r="V71" s="872">
        <v>183</v>
      </c>
      <c r="W71" s="871"/>
      <c r="X71" s="871"/>
      <c r="Y71" s="871"/>
      <c r="Z71" s="820"/>
      <c r="AA71" s="872">
        <v>201</v>
      </c>
      <c r="AB71" s="871"/>
      <c r="AC71" s="871"/>
      <c r="AD71" s="871"/>
      <c r="AE71" s="820"/>
      <c r="AF71" s="872">
        <v>201</v>
      </c>
      <c r="AG71" s="871"/>
      <c r="AH71" s="871"/>
      <c r="AI71" s="871"/>
      <c r="AJ71" s="820"/>
      <c r="AK71" s="821" t="s">
        <v>477</v>
      </c>
      <c r="AL71" s="821"/>
      <c r="AM71" s="821"/>
      <c r="AN71" s="821"/>
      <c r="AO71" s="821"/>
      <c r="AP71" s="821" t="s">
        <v>477</v>
      </c>
      <c r="AQ71" s="821"/>
      <c r="AR71" s="821"/>
      <c r="AS71" s="821"/>
      <c r="AT71" s="821"/>
      <c r="AU71" s="821" t="s">
        <v>477</v>
      </c>
      <c r="AV71" s="821"/>
      <c r="AW71" s="821"/>
      <c r="AX71" s="821"/>
      <c r="AY71" s="821"/>
      <c r="AZ71" s="873" t="s">
        <v>544</v>
      </c>
      <c r="BA71" s="874"/>
      <c r="BB71" s="874"/>
      <c r="BC71" s="874"/>
      <c r="BD71" s="875"/>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7" t="s">
        <v>539</v>
      </c>
      <c r="C72" s="868"/>
      <c r="D72" s="868"/>
      <c r="E72" s="868"/>
      <c r="F72" s="868"/>
      <c r="G72" s="868"/>
      <c r="H72" s="868"/>
      <c r="I72" s="868"/>
      <c r="J72" s="868"/>
      <c r="K72" s="868"/>
      <c r="L72" s="868"/>
      <c r="M72" s="868"/>
      <c r="N72" s="868"/>
      <c r="O72" s="868"/>
      <c r="P72" s="869"/>
      <c r="Q72" s="870">
        <v>386</v>
      </c>
      <c r="R72" s="871"/>
      <c r="S72" s="871"/>
      <c r="T72" s="871"/>
      <c r="U72" s="820"/>
      <c r="V72" s="872">
        <v>376</v>
      </c>
      <c r="W72" s="871"/>
      <c r="X72" s="871"/>
      <c r="Y72" s="871"/>
      <c r="Z72" s="820"/>
      <c r="AA72" s="872">
        <v>10</v>
      </c>
      <c r="AB72" s="871"/>
      <c r="AC72" s="871"/>
      <c r="AD72" s="871"/>
      <c r="AE72" s="820"/>
      <c r="AF72" s="872">
        <v>10</v>
      </c>
      <c r="AG72" s="871"/>
      <c r="AH72" s="871"/>
      <c r="AI72" s="871"/>
      <c r="AJ72" s="820"/>
      <c r="AK72" s="821">
        <v>92</v>
      </c>
      <c r="AL72" s="821"/>
      <c r="AM72" s="821"/>
      <c r="AN72" s="821"/>
      <c r="AO72" s="821"/>
      <c r="AP72" s="821" t="s">
        <v>477</v>
      </c>
      <c r="AQ72" s="821"/>
      <c r="AR72" s="821"/>
      <c r="AS72" s="821"/>
      <c r="AT72" s="821"/>
      <c r="AU72" s="821" t="s">
        <v>477</v>
      </c>
      <c r="AV72" s="821"/>
      <c r="AW72" s="821"/>
      <c r="AX72" s="821"/>
      <c r="AY72" s="821"/>
      <c r="AZ72" s="873"/>
      <c r="BA72" s="874"/>
      <c r="BB72" s="874"/>
      <c r="BC72" s="874"/>
      <c r="BD72" s="875"/>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7" t="s">
        <v>540</v>
      </c>
      <c r="C73" s="868"/>
      <c r="D73" s="868"/>
      <c r="E73" s="868"/>
      <c r="F73" s="868"/>
      <c r="G73" s="868"/>
      <c r="H73" s="868"/>
      <c r="I73" s="868"/>
      <c r="J73" s="868"/>
      <c r="K73" s="868"/>
      <c r="L73" s="868"/>
      <c r="M73" s="868"/>
      <c r="N73" s="868"/>
      <c r="O73" s="868"/>
      <c r="P73" s="869"/>
      <c r="Q73" s="870">
        <v>61032</v>
      </c>
      <c r="R73" s="871"/>
      <c r="S73" s="871"/>
      <c r="T73" s="871"/>
      <c r="U73" s="820"/>
      <c r="V73" s="872">
        <v>58635</v>
      </c>
      <c r="W73" s="871"/>
      <c r="X73" s="871"/>
      <c r="Y73" s="871"/>
      <c r="Z73" s="820"/>
      <c r="AA73" s="872">
        <v>2398</v>
      </c>
      <c r="AB73" s="871"/>
      <c r="AC73" s="871"/>
      <c r="AD73" s="871"/>
      <c r="AE73" s="820"/>
      <c r="AF73" s="872">
        <v>2398</v>
      </c>
      <c r="AG73" s="871"/>
      <c r="AH73" s="871"/>
      <c r="AI73" s="871"/>
      <c r="AJ73" s="820"/>
      <c r="AK73" s="821" t="s">
        <v>477</v>
      </c>
      <c r="AL73" s="821"/>
      <c r="AM73" s="821"/>
      <c r="AN73" s="821"/>
      <c r="AO73" s="821"/>
      <c r="AP73" s="821" t="s">
        <v>477</v>
      </c>
      <c r="AQ73" s="821"/>
      <c r="AR73" s="821"/>
      <c r="AS73" s="821"/>
      <c r="AT73" s="821"/>
      <c r="AU73" s="821" t="s">
        <v>477</v>
      </c>
      <c r="AV73" s="821"/>
      <c r="AW73" s="821"/>
      <c r="AX73" s="821"/>
      <c r="AY73" s="821"/>
      <c r="AZ73" s="873"/>
      <c r="BA73" s="874"/>
      <c r="BB73" s="874"/>
      <c r="BC73" s="874"/>
      <c r="BD73" s="875"/>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7" t="s">
        <v>541</v>
      </c>
      <c r="C74" s="868"/>
      <c r="D74" s="868"/>
      <c r="E74" s="868"/>
      <c r="F74" s="868"/>
      <c r="G74" s="868"/>
      <c r="H74" s="868"/>
      <c r="I74" s="868"/>
      <c r="J74" s="868"/>
      <c r="K74" s="868"/>
      <c r="L74" s="868"/>
      <c r="M74" s="868"/>
      <c r="N74" s="868"/>
      <c r="O74" s="868"/>
      <c r="P74" s="869"/>
      <c r="Q74" s="876">
        <v>8703</v>
      </c>
      <c r="R74" s="821"/>
      <c r="S74" s="821"/>
      <c r="T74" s="821"/>
      <c r="U74" s="821"/>
      <c r="V74" s="821">
        <v>7867</v>
      </c>
      <c r="W74" s="821"/>
      <c r="X74" s="821"/>
      <c r="Y74" s="821"/>
      <c r="Z74" s="821"/>
      <c r="AA74" s="821">
        <v>836</v>
      </c>
      <c r="AB74" s="821"/>
      <c r="AC74" s="821"/>
      <c r="AD74" s="821"/>
      <c r="AE74" s="821"/>
      <c r="AF74" s="821">
        <v>836</v>
      </c>
      <c r="AG74" s="821"/>
      <c r="AH74" s="821"/>
      <c r="AI74" s="821"/>
      <c r="AJ74" s="821"/>
      <c r="AK74" s="821" t="s">
        <v>536</v>
      </c>
      <c r="AL74" s="821"/>
      <c r="AM74" s="821"/>
      <c r="AN74" s="821"/>
      <c r="AO74" s="821"/>
      <c r="AP74" s="821">
        <v>3061</v>
      </c>
      <c r="AQ74" s="821"/>
      <c r="AR74" s="821"/>
      <c r="AS74" s="821"/>
      <c r="AT74" s="821"/>
      <c r="AU74" s="821">
        <v>704</v>
      </c>
      <c r="AV74" s="821"/>
      <c r="AW74" s="821"/>
      <c r="AX74" s="821"/>
      <c r="AY74" s="821"/>
      <c r="AZ74" s="877"/>
      <c r="BA74" s="877"/>
      <c r="BB74" s="877"/>
      <c r="BC74" s="877"/>
      <c r="BD74" s="87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7"/>
      <c r="C75" s="868"/>
      <c r="D75" s="868"/>
      <c r="E75" s="868"/>
      <c r="F75" s="868"/>
      <c r="G75" s="868"/>
      <c r="H75" s="868"/>
      <c r="I75" s="868"/>
      <c r="J75" s="868"/>
      <c r="K75" s="868"/>
      <c r="L75" s="868"/>
      <c r="M75" s="868"/>
      <c r="N75" s="868"/>
      <c r="O75" s="868"/>
      <c r="P75" s="869"/>
      <c r="Q75" s="870"/>
      <c r="R75" s="871"/>
      <c r="S75" s="871"/>
      <c r="T75" s="871"/>
      <c r="U75" s="820"/>
      <c r="V75" s="872"/>
      <c r="W75" s="871"/>
      <c r="X75" s="871"/>
      <c r="Y75" s="871"/>
      <c r="Z75" s="820"/>
      <c r="AA75" s="872"/>
      <c r="AB75" s="871"/>
      <c r="AC75" s="871"/>
      <c r="AD75" s="871"/>
      <c r="AE75" s="820"/>
      <c r="AF75" s="872"/>
      <c r="AG75" s="871"/>
      <c r="AH75" s="871"/>
      <c r="AI75" s="871"/>
      <c r="AJ75" s="820"/>
      <c r="AK75" s="872"/>
      <c r="AL75" s="871"/>
      <c r="AM75" s="871"/>
      <c r="AN75" s="871"/>
      <c r="AO75" s="820"/>
      <c r="AP75" s="872"/>
      <c r="AQ75" s="871"/>
      <c r="AR75" s="871"/>
      <c r="AS75" s="871"/>
      <c r="AT75" s="820"/>
      <c r="AU75" s="872"/>
      <c r="AV75" s="871"/>
      <c r="AW75" s="871"/>
      <c r="AX75" s="871"/>
      <c r="AY75" s="820"/>
      <c r="AZ75" s="877"/>
      <c r="BA75" s="877"/>
      <c r="BB75" s="877"/>
      <c r="BC75" s="877"/>
      <c r="BD75" s="87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7"/>
      <c r="C76" s="868"/>
      <c r="D76" s="868"/>
      <c r="E76" s="868"/>
      <c r="F76" s="868"/>
      <c r="G76" s="868"/>
      <c r="H76" s="868"/>
      <c r="I76" s="868"/>
      <c r="J76" s="868"/>
      <c r="K76" s="868"/>
      <c r="L76" s="868"/>
      <c r="M76" s="868"/>
      <c r="N76" s="868"/>
      <c r="O76" s="868"/>
      <c r="P76" s="869"/>
      <c r="Q76" s="870"/>
      <c r="R76" s="871"/>
      <c r="S76" s="871"/>
      <c r="T76" s="871"/>
      <c r="U76" s="820"/>
      <c r="V76" s="872"/>
      <c r="W76" s="871"/>
      <c r="X76" s="871"/>
      <c r="Y76" s="871"/>
      <c r="Z76" s="820"/>
      <c r="AA76" s="872"/>
      <c r="AB76" s="871"/>
      <c r="AC76" s="871"/>
      <c r="AD76" s="871"/>
      <c r="AE76" s="820"/>
      <c r="AF76" s="872"/>
      <c r="AG76" s="871"/>
      <c r="AH76" s="871"/>
      <c r="AI76" s="871"/>
      <c r="AJ76" s="820"/>
      <c r="AK76" s="872"/>
      <c r="AL76" s="871"/>
      <c r="AM76" s="871"/>
      <c r="AN76" s="871"/>
      <c r="AO76" s="820"/>
      <c r="AP76" s="872"/>
      <c r="AQ76" s="871"/>
      <c r="AR76" s="871"/>
      <c r="AS76" s="871"/>
      <c r="AT76" s="820"/>
      <c r="AU76" s="872"/>
      <c r="AV76" s="871"/>
      <c r="AW76" s="871"/>
      <c r="AX76" s="871"/>
      <c r="AY76" s="820"/>
      <c r="AZ76" s="877"/>
      <c r="BA76" s="877"/>
      <c r="BB76" s="877"/>
      <c r="BC76" s="877"/>
      <c r="BD76" s="87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7"/>
      <c r="C77" s="868"/>
      <c r="D77" s="868"/>
      <c r="E77" s="868"/>
      <c r="F77" s="868"/>
      <c r="G77" s="868"/>
      <c r="H77" s="868"/>
      <c r="I77" s="868"/>
      <c r="J77" s="868"/>
      <c r="K77" s="868"/>
      <c r="L77" s="868"/>
      <c r="M77" s="868"/>
      <c r="N77" s="868"/>
      <c r="O77" s="868"/>
      <c r="P77" s="869"/>
      <c r="Q77" s="870"/>
      <c r="R77" s="871"/>
      <c r="S77" s="871"/>
      <c r="T77" s="871"/>
      <c r="U77" s="820"/>
      <c r="V77" s="872"/>
      <c r="W77" s="871"/>
      <c r="X77" s="871"/>
      <c r="Y77" s="871"/>
      <c r="Z77" s="820"/>
      <c r="AA77" s="872"/>
      <c r="AB77" s="871"/>
      <c r="AC77" s="871"/>
      <c r="AD77" s="871"/>
      <c r="AE77" s="820"/>
      <c r="AF77" s="872"/>
      <c r="AG77" s="871"/>
      <c r="AH77" s="871"/>
      <c r="AI77" s="871"/>
      <c r="AJ77" s="820"/>
      <c r="AK77" s="872"/>
      <c r="AL77" s="871"/>
      <c r="AM77" s="871"/>
      <c r="AN77" s="871"/>
      <c r="AO77" s="820"/>
      <c r="AP77" s="872"/>
      <c r="AQ77" s="871"/>
      <c r="AR77" s="871"/>
      <c r="AS77" s="871"/>
      <c r="AT77" s="820"/>
      <c r="AU77" s="872"/>
      <c r="AV77" s="871"/>
      <c r="AW77" s="871"/>
      <c r="AX77" s="871"/>
      <c r="AY77" s="820"/>
      <c r="AZ77" s="877"/>
      <c r="BA77" s="877"/>
      <c r="BB77" s="877"/>
      <c r="BC77" s="877"/>
      <c r="BD77" s="87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7"/>
      <c r="C78" s="868"/>
      <c r="D78" s="868"/>
      <c r="E78" s="868"/>
      <c r="F78" s="868"/>
      <c r="G78" s="868"/>
      <c r="H78" s="868"/>
      <c r="I78" s="868"/>
      <c r="J78" s="868"/>
      <c r="K78" s="868"/>
      <c r="L78" s="868"/>
      <c r="M78" s="868"/>
      <c r="N78" s="868"/>
      <c r="O78" s="868"/>
      <c r="P78" s="869"/>
      <c r="Q78" s="87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77"/>
      <c r="BA78" s="877"/>
      <c r="BB78" s="877"/>
      <c r="BC78" s="877"/>
      <c r="BD78" s="87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7"/>
      <c r="C79" s="868"/>
      <c r="D79" s="868"/>
      <c r="E79" s="868"/>
      <c r="F79" s="868"/>
      <c r="G79" s="868"/>
      <c r="H79" s="868"/>
      <c r="I79" s="868"/>
      <c r="J79" s="868"/>
      <c r="K79" s="868"/>
      <c r="L79" s="868"/>
      <c r="M79" s="868"/>
      <c r="N79" s="868"/>
      <c r="O79" s="868"/>
      <c r="P79" s="869"/>
      <c r="Q79" s="87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77"/>
      <c r="BA79" s="877"/>
      <c r="BB79" s="877"/>
      <c r="BC79" s="877"/>
      <c r="BD79" s="87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7"/>
      <c r="C80" s="868"/>
      <c r="D80" s="868"/>
      <c r="E80" s="868"/>
      <c r="F80" s="868"/>
      <c r="G80" s="868"/>
      <c r="H80" s="868"/>
      <c r="I80" s="868"/>
      <c r="J80" s="868"/>
      <c r="K80" s="868"/>
      <c r="L80" s="868"/>
      <c r="M80" s="868"/>
      <c r="N80" s="868"/>
      <c r="O80" s="868"/>
      <c r="P80" s="869"/>
      <c r="Q80" s="87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77"/>
      <c r="BA80" s="877"/>
      <c r="BB80" s="877"/>
      <c r="BC80" s="877"/>
      <c r="BD80" s="87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7"/>
      <c r="C81" s="868"/>
      <c r="D81" s="868"/>
      <c r="E81" s="868"/>
      <c r="F81" s="868"/>
      <c r="G81" s="868"/>
      <c r="H81" s="868"/>
      <c r="I81" s="868"/>
      <c r="J81" s="868"/>
      <c r="K81" s="868"/>
      <c r="L81" s="868"/>
      <c r="M81" s="868"/>
      <c r="N81" s="868"/>
      <c r="O81" s="868"/>
      <c r="P81" s="869"/>
      <c r="Q81" s="87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77"/>
      <c r="BA81" s="877"/>
      <c r="BB81" s="877"/>
      <c r="BC81" s="877"/>
      <c r="BD81" s="87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7"/>
      <c r="C82" s="868"/>
      <c r="D82" s="868"/>
      <c r="E82" s="868"/>
      <c r="F82" s="868"/>
      <c r="G82" s="868"/>
      <c r="H82" s="868"/>
      <c r="I82" s="868"/>
      <c r="J82" s="868"/>
      <c r="K82" s="868"/>
      <c r="L82" s="868"/>
      <c r="M82" s="868"/>
      <c r="N82" s="868"/>
      <c r="O82" s="868"/>
      <c r="P82" s="869"/>
      <c r="Q82" s="87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77"/>
      <c r="BA82" s="877"/>
      <c r="BB82" s="877"/>
      <c r="BC82" s="877"/>
      <c r="BD82" s="87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7"/>
      <c r="C83" s="868"/>
      <c r="D83" s="868"/>
      <c r="E83" s="868"/>
      <c r="F83" s="868"/>
      <c r="G83" s="868"/>
      <c r="H83" s="868"/>
      <c r="I83" s="868"/>
      <c r="J83" s="868"/>
      <c r="K83" s="868"/>
      <c r="L83" s="868"/>
      <c r="M83" s="868"/>
      <c r="N83" s="868"/>
      <c r="O83" s="868"/>
      <c r="P83" s="869"/>
      <c r="Q83" s="87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77"/>
      <c r="BA83" s="877"/>
      <c r="BB83" s="877"/>
      <c r="BC83" s="877"/>
      <c r="BD83" s="87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7"/>
      <c r="C84" s="868"/>
      <c r="D84" s="868"/>
      <c r="E84" s="868"/>
      <c r="F84" s="868"/>
      <c r="G84" s="868"/>
      <c r="H84" s="868"/>
      <c r="I84" s="868"/>
      <c r="J84" s="868"/>
      <c r="K84" s="868"/>
      <c r="L84" s="868"/>
      <c r="M84" s="868"/>
      <c r="N84" s="868"/>
      <c r="O84" s="868"/>
      <c r="P84" s="869"/>
      <c r="Q84" s="87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77"/>
      <c r="BA84" s="877"/>
      <c r="BB84" s="877"/>
      <c r="BC84" s="877"/>
      <c r="BD84" s="87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7"/>
      <c r="C85" s="868"/>
      <c r="D85" s="868"/>
      <c r="E85" s="868"/>
      <c r="F85" s="868"/>
      <c r="G85" s="868"/>
      <c r="H85" s="868"/>
      <c r="I85" s="868"/>
      <c r="J85" s="868"/>
      <c r="K85" s="868"/>
      <c r="L85" s="868"/>
      <c r="M85" s="868"/>
      <c r="N85" s="868"/>
      <c r="O85" s="868"/>
      <c r="P85" s="869"/>
      <c r="Q85" s="87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77"/>
      <c r="BA85" s="877"/>
      <c r="BB85" s="877"/>
      <c r="BC85" s="877"/>
      <c r="BD85" s="87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7"/>
      <c r="C86" s="868"/>
      <c r="D86" s="868"/>
      <c r="E86" s="868"/>
      <c r="F86" s="868"/>
      <c r="G86" s="868"/>
      <c r="H86" s="868"/>
      <c r="I86" s="868"/>
      <c r="J86" s="868"/>
      <c r="K86" s="868"/>
      <c r="L86" s="868"/>
      <c r="M86" s="868"/>
      <c r="N86" s="868"/>
      <c r="O86" s="868"/>
      <c r="P86" s="869"/>
      <c r="Q86" s="87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77"/>
      <c r="BA86" s="877"/>
      <c r="BB86" s="877"/>
      <c r="BC86" s="877"/>
      <c r="BD86" s="87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364</v>
      </c>
      <c r="B88" s="776" t="s">
        <v>393</v>
      </c>
      <c r="C88" s="777"/>
      <c r="D88" s="777"/>
      <c r="E88" s="777"/>
      <c r="F88" s="777"/>
      <c r="G88" s="777"/>
      <c r="H88" s="777"/>
      <c r="I88" s="777"/>
      <c r="J88" s="777"/>
      <c r="K88" s="777"/>
      <c r="L88" s="777"/>
      <c r="M88" s="777"/>
      <c r="N88" s="777"/>
      <c r="O88" s="777"/>
      <c r="P88" s="778"/>
      <c r="Q88" s="828"/>
      <c r="R88" s="829"/>
      <c r="S88" s="829"/>
      <c r="T88" s="829"/>
      <c r="U88" s="829"/>
      <c r="V88" s="829"/>
      <c r="W88" s="829"/>
      <c r="X88" s="829"/>
      <c r="Y88" s="829"/>
      <c r="Z88" s="829"/>
      <c r="AA88" s="829"/>
      <c r="AB88" s="829"/>
      <c r="AC88" s="829"/>
      <c r="AD88" s="829"/>
      <c r="AE88" s="829"/>
      <c r="AF88" s="832">
        <f>SUM(AF68:AJ87)</f>
        <v>23130</v>
      </c>
      <c r="AG88" s="832"/>
      <c r="AH88" s="832"/>
      <c r="AI88" s="832"/>
      <c r="AJ88" s="832"/>
      <c r="AK88" s="829"/>
      <c r="AL88" s="829"/>
      <c r="AM88" s="829"/>
      <c r="AN88" s="829"/>
      <c r="AO88" s="829"/>
      <c r="AP88" s="832">
        <f>SUM(AP74)</f>
        <v>3061</v>
      </c>
      <c r="AQ88" s="832"/>
      <c r="AR88" s="832"/>
      <c r="AS88" s="832"/>
      <c r="AT88" s="832"/>
      <c r="AU88" s="832">
        <f>SUM(AU74)</f>
        <v>704</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394</v>
      </c>
      <c r="BS102" s="777"/>
      <c r="BT102" s="777"/>
      <c r="BU102" s="777"/>
      <c r="BV102" s="777"/>
      <c r="BW102" s="777"/>
      <c r="BX102" s="777"/>
      <c r="BY102" s="777"/>
      <c r="BZ102" s="777"/>
      <c r="CA102" s="777"/>
      <c r="CB102" s="777"/>
      <c r="CC102" s="777"/>
      <c r="CD102" s="777"/>
      <c r="CE102" s="777"/>
      <c r="CF102" s="777"/>
      <c r="CG102" s="778"/>
      <c r="CH102" s="886"/>
      <c r="CI102" s="887"/>
      <c r="CJ102" s="887"/>
      <c r="CK102" s="887"/>
      <c r="CL102" s="888"/>
      <c r="CM102" s="886"/>
      <c r="CN102" s="887"/>
      <c r="CO102" s="887"/>
      <c r="CP102" s="887"/>
      <c r="CQ102" s="888"/>
      <c r="CR102" s="889">
        <f>SUM(CR7:CV88)</f>
        <v>187</v>
      </c>
      <c r="CS102" s="840"/>
      <c r="CT102" s="840"/>
      <c r="CU102" s="840"/>
      <c r="CV102" s="890"/>
      <c r="CW102" s="889">
        <f t="shared" ref="CW102" si="1">SUM(CW7:DA88)</f>
        <v>0</v>
      </c>
      <c r="CX102" s="840"/>
      <c r="CY102" s="840"/>
      <c r="CZ102" s="840"/>
      <c r="DA102" s="890"/>
      <c r="DB102" s="889">
        <f t="shared" ref="DB102" si="2">SUM(DB7:DF88)</f>
        <v>3168</v>
      </c>
      <c r="DC102" s="840"/>
      <c r="DD102" s="840"/>
      <c r="DE102" s="840"/>
      <c r="DF102" s="890"/>
      <c r="DG102" s="889">
        <f t="shared" ref="DG102" si="3">SUM(DG7:DK88)</f>
        <v>0</v>
      </c>
      <c r="DH102" s="840"/>
      <c r="DI102" s="840"/>
      <c r="DJ102" s="840"/>
      <c r="DK102" s="890"/>
      <c r="DL102" s="889">
        <f t="shared" ref="DL102" si="4">SUM(DL7:DP88)</f>
        <v>248</v>
      </c>
      <c r="DM102" s="840"/>
      <c r="DN102" s="840"/>
      <c r="DO102" s="840"/>
      <c r="DP102" s="890"/>
      <c r="DQ102" s="889">
        <f t="shared" ref="DQ102" si="5">SUM(DQ7:DU88)</f>
        <v>25</v>
      </c>
      <c r="DR102" s="840"/>
      <c r="DS102" s="840"/>
      <c r="DT102" s="840"/>
      <c r="DU102" s="890"/>
      <c r="DV102" s="915"/>
      <c r="DW102" s="916"/>
      <c r="DX102" s="916"/>
      <c r="DY102" s="916"/>
      <c r="DZ102" s="91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395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396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0" t="s">
        <v>399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c r="A109" s="913" t="s">
        <v>401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402</v>
      </c>
      <c r="AB109" s="892"/>
      <c r="AC109" s="892"/>
      <c r="AD109" s="892"/>
      <c r="AE109" s="893"/>
      <c r="AF109" s="891" t="s">
        <v>284</v>
      </c>
      <c r="AG109" s="892"/>
      <c r="AH109" s="892"/>
      <c r="AI109" s="892"/>
      <c r="AJ109" s="893"/>
      <c r="AK109" s="891" t="s">
        <v>283</v>
      </c>
      <c r="AL109" s="892"/>
      <c r="AM109" s="892"/>
      <c r="AN109" s="892"/>
      <c r="AO109" s="893"/>
      <c r="AP109" s="891" t="s">
        <v>403</v>
      </c>
      <c r="AQ109" s="892"/>
      <c r="AR109" s="892"/>
      <c r="AS109" s="892"/>
      <c r="AT109" s="894"/>
      <c r="AU109" s="913" t="s">
        <v>401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402</v>
      </c>
      <c r="BR109" s="892"/>
      <c r="BS109" s="892"/>
      <c r="BT109" s="892"/>
      <c r="BU109" s="893"/>
      <c r="BV109" s="891" t="s">
        <v>284</v>
      </c>
      <c r="BW109" s="892"/>
      <c r="BX109" s="892"/>
      <c r="BY109" s="892"/>
      <c r="BZ109" s="893"/>
      <c r="CA109" s="891" t="s">
        <v>283</v>
      </c>
      <c r="CB109" s="892"/>
      <c r="CC109" s="892"/>
      <c r="CD109" s="892"/>
      <c r="CE109" s="893"/>
      <c r="CF109" s="914" t="s">
        <v>403</v>
      </c>
      <c r="CG109" s="914"/>
      <c r="CH109" s="914"/>
      <c r="CI109" s="914"/>
      <c r="CJ109" s="914"/>
      <c r="CK109" s="891" t="s">
        <v>404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402</v>
      </c>
      <c r="DH109" s="892"/>
      <c r="DI109" s="892"/>
      <c r="DJ109" s="892"/>
      <c r="DK109" s="893"/>
      <c r="DL109" s="891" t="s">
        <v>284</v>
      </c>
      <c r="DM109" s="892"/>
      <c r="DN109" s="892"/>
      <c r="DO109" s="892"/>
      <c r="DP109" s="893"/>
      <c r="DQ109" s="891" t="s">
        <v>283</v>
      </c>
      <c r="DR109" s="892"/>
      <c r="DS109" s="892"/>
      <c r="DT109" s="892"/>
      <c r="DU109" s="893"/>
      <c r="DV109" s="891" t="s">
        <v>403</v>
      </c>
      <c r="DW109" s="892"/>
      <c r="DX109" s="892"/>
      <c r="DY109" s="892"/>
      <c r="DZ109" s="894"/>
    </row>
    <row r="110" spans="1:131" s="197" customFormat="1" ht="26.25" customHeight="1">
      <c r="A110" s="895" t="s">
        <v>405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5117504</v>
      </c>
      <c r="AB110" s="899"/>
      <c r="AC110" s="899"/>
      <c r="AD110" s="899"/>
      <c r="AE110" s="900"/>
      <c r="AF110" s="901">
        <v>5150396</v>
      </c>
      <c r="AG110" s="899"/>
      <c r="AH110" s="899"/>
      <c r="AI110" s="899"/>
      <c r="AJ110" s="900"/>
      <c r="AK110" s="901">
        <v>5372835</v>
      </c>
      <c r="AL110" s="899"/>
      <c r="AM110" s="899"/>
      <c r="AN110" s="899"/>
      <c r="AO110" s="900"/>
      <c r="AP110" s="902">
        <v>15</v>
      </c>
      <c r="AQ110" s="903"/>
      <c r="AR110" s="903"/>
      <c r="AS110" s="903"/>
      <c r="AT110" s="904"/>
      <c r="AU110" s="905" t="s">
        <v>60</v>
      </c>
      <c r="AV110" s="906"/>
      <c r="AW110" s="906"/>
      <c r="AX110" s="906"/>
      <c r="AY110" s="907"/>
      <c r="AZ110" s="949" t="s">
        <v>406</v>
      </c>
      <c r="BA110" s="896"/>
      <c r="BB110" s="896"/>
      <c r="BC110" s="896"/>
      <c r="BD110" s="896"/>
      <c r="BE110" s="896"/>
      <c r="BF110" s="896"/>
      <c r="BG110" s="896"/>
      <c r="BH110" s="896"/>
      <c r="BI110" s="896"/>
      <c r="BJ110" s="896"/>
      <c r="BK110" s="896"/>
      <c r="BL110" s="896"/>
      <c r="BM110" s="896"/>
      <c r="BN110" s="896"/>
      <c r="BO110" s="896"/>
      <c r="BP110" s="897"/>
      <c r="BQ110" s="935">
        <v>53695428</v>
      </c>
      <c r="BR110" s="936"/>
      <c r="BS110" s="936"/>
      <c r="BT110" s="936"/>
      <c r="BU110" s="936"/>
      <c r="BV110" s="936">
        <v>56211401</v>
      </c>
      <c r="BW110" s="936"/>
      <c r="BX110" s="936"/>
      <c r="BY110" s="936"/>
      <c r="BZ110" s="936"/>
      <c r="CA110" s="936">
        <v>55841857</v>
      </c>
      <c r="CB110" s="936"/>
      <c r="CC110" s="936"/>
      <c r="CD110" s="936"/>
      <c r="CE110" s="936"/>
      <c r="CF110" s="950">
        <v>156.1</v>
      </c>
      <c r="CG110" s="951"/>
      <c r="CH110" s="951"/>
      <c r="CI110" s="951"/>
      <c r="CJ110" s="951"/>
      <c r="CK110" s="952" t="s">
        <v>407</v>
      </c>
      <c r="CL110" s="953"/>
      <c r="CM110" s="932" t="s">
        <v>408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110</v>
      </c>
      <c r="DH110" s="936"/>
      <c r="DI110" s="936"/>
      <c r="DJ110" s="936"/>
      <c r="DK110" s="936"/>
      <c r="DL110" s="936" t="s">
        <v>110</v>
      </c>
      <c r="DM110" s="936"/>
      <c r="DN110" s="936"/>
      <c r="DO110" s="936"/>
      <c r="DP110" s="936"/>
      <c r="DQ110" s="936" t="s">
        <v>110</v>
      </c>
      <c r="DR110" s="936"/>
      <c r="DS110" s="936"/>
      <c r="DT110" s="936"/>
      <c r="DU110" s="936"/>
      <c r="DV110" s="937" t="s">
        <v>110</v>
      </c>
      <c r="DW110" s="937"/>
      <c r="DX110" s="937"/>
      <c r="DY110" s="937"/>
      <c r="DZ110" s="938"/>
    </row>
    <row r="111" spans="1:131" s="197" customFormat="1" ht="26.25" customHeight="1">
      <c r="A111" s="939" t="s">
        <v>409</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110</v>
      </c>
      <c r="AB111" s="943"/>
      <c r="AC111" s="943"/>
      <c r="AD111" s="943"/>
      <c r="AE111" s="944"/>
      <c r="AF111" s="945" t="s">
        <v>110</v>
      </c>
      <c r="AG111" s="943"/>
      <c r="AH111" s="943"/>
      <c r="AI111" s="943"/>
      <c r="AJ111" s="944"/>
      <c r="AK111" s="945" t="s">
        <v>110</v>
      </c>
      <c r="AL111" s="943"/>
      <c r="AM111" s="943"/>
      <c r="AN111" s="943"/>
      <c r="AO111" s="944"/>
      <c r="AP111" s="946" t="s">
        <v>110</v>
      </c>
      <c r="AQ111" s="947"/>
      <c r="AR111" s="947"/>
      <c r="AS111" s="947"/>
      <c r="AT111" s="948"/>
      <c r="AU111" s="908"/>
      <c r="AV111" s="909"/>
      <c r="AW111" s="909"/>
      <c r="AX111" s="909"/>
      <c r="AY111" s="910"/>
      <c r="AZ111" s="958" t="s">
        <v>410</v>
      </c>
      <c r="BA111" s="959"/>
      <c r="BB111" s="959"/>
      <c r="BC111" s="959"/>
      <c r="BD111" s="959"/>
      <c r="BE111" s="959"/>
      <c r="BF111" s="959"/>
      <c r="BG111" s="959"/>
      <c r="BH111" s="959"/>
      <c r="BI111" s="959"/>
      <c r="BJ111" s="959"/>
      <c r="BK111" s="959"/>
      <c r="BL111" s="959"/>
      <c r="BM111" s="959"/>
      <c r="BN111" s="959"/>
      <c r="BO111" s="959"/>
      <c r="BP111" s="960"/>
      <c r="BQ111" s="928">
        <v>4488832</v>
      </c>
      <c r="BR111" s="929"/>
      <c r="BS111" s="929"/>
      <c r="BT111" s="929"/>
      <c r="BU111" s="929"/>
      <c r="BV111" s="929">
        <v>1846384</v>
      </c>
      <c r="BW111" s="929"/>
      <c r="BX111" s="929"/>
      <c r="BY111" s="929"/>
      <c r="BZ111" s="929"/>
      <c r="CA111" s="929">
        <v>1716670</v>
      </c>
      <c r="CB111" s="929"/>
      <c r="CC111" s="929"/>
      <c r="CD111" s="929"/>
      <c r="CE111" s="929"/>
      <c r="CF111" s="923">
        <v>4.8</v>
      </c>
      <c r="CG111" s="924"/>
      <c r="CH111" s="924"/>
      <c r="CI111" s="924"/>
      <c r="CJ111" s="924"/>
      <c r="CK111" s="954"/>
      <c r="CL111" s="955"/>
      <c r="CM111" s="925" t="s">
        <v>411</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110</v>
      </c>
      <c r="DH111" s="929"/>
      <c r="DI111" s="929"/>
      <c r="DJ111" s="929"/>
      <c r="DK111" s="929"/>
      <c r="DL111" s="929" t="s">
        <v>110</v>
      </c>
      <c r="DM111" s="929"/>
      <c r="DN111" s="929"/>
      <c r="DO111" s="929"/>
      <c r="DP111" s="929"/>
      <c r="DQ111" s="929" t="s">
        <v>110</v>
      </c>
      <c r="DR111" s="929"/>
      <c r="DS111" s="929"/>
      <c r="DT111" s="929"/>
      <c r="DU111" s="929"/>
      <c r="DV111" s="930" t="s">
        <v>110</v>
      </c>
      <c r="DW111" s="930"/>
      <c r="DX111" s="930"/>
      <c r="DY111" s="930"/>
      <c r="DZ111" s="931"/>
    </row>
    <row r="112" spans="1:131" s="197" customFormat="1" ht="26.25" customHeight="1">
      <c r="A112" s="961" t="s">
        <v>412</v>
      </c>
      <c r="B112" s="962"/>
      <c r="C112" s="959" t="s">
        <v>413</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110</v>
      </c>
      <c r="AB112" s="968"/>
      <c r="AC112" s="968"/>
      <c r="AD112" s="968"/>
      <c r="AE112" s="969"/>
      <c r="AF112" s="970" t="s">
        <v>110</v>
      </c>
      <c r="AG112" s="968"/>
      <c r="AH112" s="968"/>
      <c r="AI112" s="968"/>
      <c r="AJ112" s="969"/>
      <c r="AK112" s="970" t="s">
        <v>110</v>
      </c>
      <c r="AL112" s="968"/>
      <c r="AM112" s="968"/>
      <c r="AN112" s="968"/>
      <c r="AO112" s="969"/>
      <c r="AP112" s="971" t="s">
        <v>110</v>
      </c>
      <c r="AQ112" s="972"/>
      <c r="AR112" s="972"/>
      <c r="AS112" s="972"/>
      <c r="AT112" s="973"/>
      <c r="AU112" s="908"/>
      <c r="AV112" s="909"/>
      <c r="AW112" s="909"/>
      <c r="AX112" s="909"/>
      <c r="AY112" s="910"/>
      <c r="AZ112" s="958" t="s">
        <v>414</v>
      </c>
      <c r="BA112" s="959"/>
      <c r="BB112" s="959"/>
      <c r="BC112" s="959"/>
      <c r="BD112" s="959"/>
      <c r="BE112" s="959"/>
      <c r="BF112" s="959"/>
      <c r="BG112" s="959"/>
      <c r="BH112" s="959"/>
      <c r="BI112" s="959"/>
      <c r="BJ112" s="959"/>
      <c r="BK112" s="959"/>
      <c r="BL112" s="959"/>
      <c r="BM112" s="959"/>
      <c r="BN112" s="959"/>
      <c r="BO112" s="959"/>
      <c r="BP112" s="960"/>
      <c r="BQ112" s="928">
        <v>43984395</v>
      </c>
      <c r="BR112" s="929"/>
      <c r="BS112" s="929"/>
      <c r="BT112" s="929"/>
      <c r="BU112" s="929"/>
      <c r="BV112" s="929">
        <v>41285813</v>
      </c>
      <c r="BW112" s="929"/>
      <c r="BX112" s="929"/>
      <c r="BY112" s="929"/>
      <c r="BZ112" s="929"/>
      <c r="CA112" s="929">
        <v>38080282</v>
      </c>
      <c r="CB112" s="929"/>
      <c r="CC112" s="929"/>
      <c r="CD112" s="929"/>
      <c r="CE112" s="929"/>
      <c r="CF112" s="923">
        <v>106.4</v>
      </c>
      <c r="CG112" s="924"/>
      <c r="CH112" s="924"/>
      <c r="CI112" s="924"/>
      <c r="CJ112" s="924"/>
      <c r="CK112" s="954"/>
      <c r="CL112" s="955"/>
      <c r="CM112" s="925" t="s">
        <v>415</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110</v>
      </c>
      <c r="DH112" s="929"/>
      <c r="DI112" s="929"/>
      <c r="DJ112" s="929"/>
      <c r="DK112" s="929"/>
      <c r="DL112" s="929" t="s">
        <v>110</v>
      </c>
      <c r="DM112" s="929"/>
      <c r="DN112" s="929"/>
      <c r="DO112" s="929"/>
      <c r="DP112" s="929"/>
      <c r="DQ112" s="929" t="s">
        <v>110</v>
      </c>
      <c r="DR112" s="929"/>
      <c r="DS112" s="929"/>
      <c r="DT112" s="929"/>
      <c r="DU112" s="929"/>
      <c r="DV112" s="930" t="s">
        <v>110</v>
      </c>
      <c r="DW112" s="930"/>
      <c r="DX112" s="930"/>
      <c r="DY112" s="930"/>
      <c r="DZ112" s="931"/>
    </row>
    <row r="113" spans="1:130" s="197" customFormat="1" ht="26.25" customHeight="1">
      <c r="A113" s="963"/>
      <c r="B113" s="964"/>
      <c r="C113" s="959" t="s">
        <v>416</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3631573</v>
      </c>
      <c r="AB113" s="943"/>
      <c r="AC113" s="943"/>
      <c r="AD113" s="943"/>
      <c r="AE113" s="944"/>
      <c r="AF113" s="945">
        <v>3479295</v>
      </c>
      <c r="AG113" s="943"/>
      <c r="AH113" s="943"/>
      <c r="AI113" s="943"/>
      <c r="AJ113" s="944"/>
      <c r="AK113" s="945">
        <v>3546874</v>
      </c>
      <c r="AL113" s="943"/>
      <c r="AM113" s="943"/>
      <c r="AN113" s="943"/>
      <c r="AO113" s="944"/>
      <c r="AP113" s="946">
        <v>9.9</v>
      </c>
      <c r="AQ113" s="947"/>
      <c r="AR113" s="947"/>
      <c r="AS113" s="947"/>
      <c r="AT113" s="948"/>
      <c r="AU113" s="908"/>
      <c r="AV113" s="909"/>
      <c r="AW113" s="909"/>
      <c r="AX113" s="909"/>
      <c r="AY113" s="910"/>
      <c r="AZ113" s="958" t="s">
        <v>417</v>
      </c>
      <c r="BA113" s="959"/>
      <c r="BB113" s="959"/>
      <c r="BC113" s="959"/>
      <c r="BD113" s="959"/>
      <c r="BE113" s="959"/>
      <c r="BF113" s="959"/>
      <c r="BG113" s="959"/>
      <c r="BH113" s="959"/>
      <c r="BI113" s="959"/>
      <c r="BJ113" s="959"/>
      <c r="BK113" s="959"/>
      <c r="BL113" s="959"/>
      <c r="BM113" s="959"/>
      <c r="BN113" s="959"/>
      <c r="BO113" s="959"/>
      <c r="BP113" s="960"/>
      <c r="BQ113" s="928">
        <v>783972</v>
      </c>
      <c r="BR113" s="929"/>
      <c r="BS113" s="929"/>
      <c r="BT113" s="929"/>
      <c r="BU113" s="929"/>
      <c r="BV113" s="929">
        <v>673420</v>
      </c>
      <c r="BW113" s="929"/>
      <c r="BX113" s="929"/>
      <c r="BY113" s="929"/>
      <c r="BZ113" s="929"/>
      <c r="CA113" s="929">
        <v>704064</v>
      </c>
      <c r="CB113" s="929"/>
      <c r="CC113" s="929"/>
      <c r="CD113" s="929"/>
      <c r="CE113" s="929"/>
      <c r="CF113" s="923">
        <v>2</v>
      </c>
      <c r="CG113" s="924"/>
      <c r="CH113" s="924"/>
      <c r="CI113" s="924"/>
      <c r="CJ113" s="924"/>
      <c r="CK113" s="954"/>
      <c r="CL113" s="955"/>
      <c r="CM113" s="925" t="s">
        <v>418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110</v>
      </c>
      <c r="DH113" s="968"/>
      <c r="DI113" s="968"/>
      <c r="DJ113" s="968"/>
      <c r="DK113" s="969"/>
      <c r="DL113" s="970" t="s">
        <v>110</v>
      </c>
      <c r="DM113" s="968"/>
      <c r="DN113" s="968"/>
      <c r="DO113" s="968"/>
      <c r="DP113" s="969"/>
      <c r="DQ113" s="970" t="s">
        <v>110</v>
      </c>
      <c r="DR113" s="968"/>
      <c r="DS113" s="968"/>
      <c r="DT113" s="968"/>
      <c r="DU113" s="969"/>
      <c r="DV113" s="971" t="s">
        <v>110</v>
      </c>
      <c r="DW113" s="972"/>
      <c r="DX113" s="972"/>
      <c r="DY113" s="972"/>
      <c r="DZ113" s="973"/>
    </row>
    <row r="114" spans="1:130" s="197" customFormat="1" ht="26.25" customHeight="1">
      <c r="A114" s="963"/>
      <c r="B114" s="964"/>
      <c r="C114" s="959" t="s">
        <v>419</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112352</v>
      </c>
      <c r="AB114" s="968"/>
      <c r="AC114" s="968"/>
      <c r="AD114" s="968"/>
      <c r="AE114" s="969"/>
      <c r="AF114" s="970">
        <v>133684</v>
      </c>
      <c r="AG114" s="968"/>
      <c r="AH114" s="968"/>
      <c r="AI114" s="968"/>
      <c r="AJ114" s="969"/>
      <c r="AK114" s="970">
        <v>124451</v>
      </c>
      <c r="AL114" s="968"/>
      <c r="AM114" s="968"/>
      <c r="AN114" s="968"/>
      <c r="AO114" s="969"/>
      <c r="AP114" s="971">
        <v>0.3</v>
      </c>
      <c r="AQ114" s="972"/>
      <c r="AR114" s="972"/>
      <c r="AS114" s="972"/>
      <c r="AT114" s="973"/>
      <c r="AU114" s="908"/>
      <c r="AV114" s="909"/>
      <c r="AW114" s="909"/>
      <c r="AX114" s="909"/>
      <c r="AY114" s="910"/>
      <c r="AZ114" s="958" t="s">
        <v>420</v>
      </c>
      <c r="BA114" s="959"/>
      <c r="BB114" s="959"/>
      <c r="BC114" s="959"/>
      <c r="BD114" s="959"/>
      <c r="BE114" s="959"/>
      <c r="BF114" s="959"/>
      <c r="BG114" s="959"/>
      <c r="BH114" s="959"/>
      <c r="BI114" s="959"/>
      <c r="BJ114" s="959"/>
      <c r="BK114" s="959"/>
      <c r="BL114" s="959"/>
      <c r="BM114" s="959"/>
      <c r="BN114" s="959"/>
      <c r="BO114" s="959"/>
      <c r="BP114" s="960"/>
      <c r="BQ114" s="928">
        <v>10825635</v>
      </c>
      <c r="BR114" s="929"/>
      <c r="BS114" s="929"/>
      <c r="BT114" s="929"/>
      <c r="BU114" s="929"/>
      <c r="BV114" s="929">
        <v>10106756</v>
      </c>
      <c r="BW114" s="929"/>
      <c r="BX114" s="929"/>
      <c r="BY114" s="929"/>
      <c r="BZ114" s="929"/>
      <c r="CA114" s="929">
        <v>9102976</v>
      </c>
      <c r="CB114" s="929"/>
      <c r="CC114" s="929"/>
      <c r="CD114" s="929"/>
      <c r="CE114" s="929"/>
      <c r="CF114" s="923">
        <v>25.4</v>
      </c>
      <c r="CG114" s="924"/>
      <c r="CH114" s="924"/>
      <c r="CI114" s="924"/>
      <c r="CJ114" s="924"/>
      <c r="CK114" s="954"/>
      <c r="CL114" s="955"/>
      <c r="CM114" s="925" t="s">
        <v>421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110</v>
      </c>
      <c r="DH114" s="968"/>
      <c r="DI114" s="968"/>
      <c r="DJ114" s="968"/>
      <c r="DK114" s="969"/>
      <c r="DL114" s="970" t="s">
        <v>110</v>
      </c>
      <c r="DM114" s="968"/>
      <c r="DN114" s="968"/>
      <c r="DO114" s="968"/>
      <c r="DP114" s="969"/>
      <c r="DQ114" s="970" t="s">
        <v>110</v>
      </c>
      <c r="DR114" s="968"/>
      <c r="DS114" s="968"/>
      <c r="DT114" s="968"/>
      <c r="DU114" s="969"/>
      <c r="DV114" s="971" t="s">
        <v>110</v>
      </c>
      <c r="DW114" s="972"/>
      <c r="DX114" s="972"/>
      <c r="DY114" s="972"/>
      <c r="DZ114" s="973"/>
    </row>
    <row r="115" spans="1:130" s="197" customFormat="1" ht="26.25" customHeight="1">
      <c r="A115" s="963"/>
      <c r="B115" s="964"/>
      <c r="C115" s="959" t="s">
        <v>422</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v>128406</v>
      </c>
      <c r="AB115" s="943"/>
      <c r="AC115" s="943"/>
      <c r="AD115" s="943"/>
      <c r="AE115" s="944"/>
      <c r="AF115" s="945">
        <v>125532</v>
      </c>
      <c r="AG115" s="943"/>
      <c r="AH115" s="943"/>
      <c r="AI115" s="943"/>
      <c r="AJ115" s="944"/>
      <c r="AK115" s="945">
        <v>26763</v>
      </c>
      <c r="AL115" s="943"/>
      <c r="AM115" s="943"/>
      <c r="AN115" s="943"/>
      <c r="AO115" s="944"/>
      <c r="AP115" s="946">
        <v>0.1</v>
      </c>
      <c r="AQ115" s="947"/>
      <c r="AR115" s="947"/>
      <c r="AS115" s="947"/>
      <c r="AT115" s="948"/>
      <c r="AU115" s="908"/>
      <c r="AV115" s="909"/>
      <c r="AW115" s="909"/>
      <c r="AX115" s="909"/>
      <c r="AY115" s="910"/>
      <c r="AZ115" s="958" t="s">
        <v>423</v>
      </c>
      <c r="BA115" s="959"/>
      <c r="BB115" s="959"/>
      <c r="BC115" s="959"/>
      <c r="BD115" s="959"/>
      <c r="BE115" s="959"/>
      <c r="BF115" s="959"/>
      <c r="BG115" s="959"/>
      <c r="BH115" s="959"/>
      <c r="BI115" s="959"/>
      <c r="BJ115" s="959"/>
      <c r="BK115" s="959"/>
      <c r="BL115" s="959"/>
      <c r="BM115" s="959"/>
      <c r="BN115" s="959"/>
      <c r="BO115" s="959"/>
      <c r="BP115" s="960"/>
      <c r="BQ115" s="928">
        <v>34120</v>
      </c>
      <c r="BR115" s="929"/>
      <c r="BS115" s="929"/>
      <c r="BT115" s="929"/>
      <c r="BU115" s="929"/>
      <c r="BV115" s="929">
        <v>29734</v>
      </c>
      <c r="BW115" s="929"/>
      <c r="BX115" s="929"/>
      <c r="BY115" s="929"/>
      <c r="BZ115" s="929"/>
      <c r="CA115" s="929">
        <v>30930</v>
      </c>
      <c r="CB115" s="929"/>
      <c r="CC115" s="929"/>
      <c r="CD115" s="929"/>
      <c r="CE115" s="929"/>
      <c r="CF115" s="923">
        <v>0.1</v>
      </c>
      <c r="CG115" s="924"/>
      <c r="CH115" s="924"/>
      <c r="CI115" s="924"/>
      <c r="CJ115" s="924"/>
      <c r="CK115" s="954"/>
      <c r="CL115" s="955"/>
      <c r="CM115" s="958" t="s">
        <v>424</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v>4488832</v>
      </c>
      <c r="DH115" s="968"/>
      <c r="DI115" s="968"/>
      <c r="DJ115" s="968"/>
      <c r="DK115" s="969"/>
      <c r="DL115" s="970">
        <v>1846384</v>
      </c>
      <c r="DM115" s="968"/>
      <c r="DN115" s="968"/>
      <c r="DO115" s="968"/>
      <c r="DP115" s="969"/>
      <c r="DQ115" s="970">
        <v>1716670</v>
      </c>
      <c r="DR115" s="968"/>
      <c r="DS115" s="968"/>
      <c r="DT115" s="968"/>
      <c r="DU115" s="969"/>
      <c r="DV115" s="971">
        <v>4.8</v>
      </c>
      <c r="DW115" s="972"/>
      <c r="DX115" s="972"/>
      <c r="DY115" s="972"/>
      <c r="DZ115" s="973"/>
    </row>
    <row r="116" spans="1:130" s="197" customFormat="1" ht="26.25" customHeight="1">
      <c r="A116" s="965"/>
      <c r="B116" s="966"/>
      <c r="C116" s="980" t="s">
        <v>425</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t="s">
        <v>110</v>
      </c>
      <c r="AB116" s="968"/>
      <c r="AC116" s="968"/>
      <c r="AD116" s="968"/>
      <c r="AE116" s="969"/>
      <c r="AF116" s="970" t="s">
        <v>110</v>
      </c>
      <c r="AG116" s="968"/>
      <c r="AH116" s="968"/>
      <c r="AI116" s="968"/>
      <c r="AJ116" s="969"/>
      <c r="AK116" s="970" t="s">
        <v>110</v>
      </c>
      <c r="AL116" s="968"/>
      <c r="AM116" s="968"/>
      <c r="AN116" s="968"/>
      <c r="AO116" s="969"/>
      <c r="AP116" s="971" t="s">
        <v>110</v>
      </c>
      <c r="AQ116" s="972"/>
      <c r="AR116" s="972"/>
      <c r="AS116" s="972"/>
      <c r="AT116" s="973"/>
      <c r="AU116" s="908"/>
      <c r="AV116" s="909"/>
      <c r="AW116" s="909"/>
      <c r="AX116" s="909"/>
      <c r="AY116" s="910"/>
      <c r="AZ116" s="958" t="s">
        <v>426</v>
      </c>
      <c r="BA116" s="959"/>
      <c r="BB116" s="959"/>
      <c r="BC116" s="959"/>
      <c r="BD116" s="959"/>
      <c r="BE116" s="959"/>
      <c r="BF116" s="959"/>
      <c r="BG116" s="959"/>
      <c r="BH116" s="959"/>
      <c r="BI116" s="959"/>
      <c r="BJ116" s="959"/>
      <c r="BK116" s="959"/>
      <c r="BL116" s="959"/>
      <c r="BM116" s="959"/>
      <c r="BN116" s="959"/>
      <c r="BO116" s="959"/>
      <c r="BP116" s="960"/>
      <c r="BQ116" s="928" t="s">
        <v>110</v>
      </c>
      <c r="BR116" s="929"/>
      <c r="BS116" s="929"/>
      <c r="BT116" s="929"/>
      <c r="BU116" s="929"/>
      <c r="BV116" s="929" t="s">
        <v>110</v>
      </c>
      <c r="BW116" s="929"/>
      <c r="BX116" s="929"/>
      <c r="BY116" s="929"/>
      <c r="BZ116" s="929"/>
      <c r="CA116" s="929" t="s">
        <v>110</v>
      </c>
      <c r="CB116" s="929"/>
      <c r="CC116" s="929"/>
      <c r="CD116" s="929"/>
      <c r="CE116" s="929"/>
      <c r="CF116" s="923" t="s">
        <v>110</v>
      </c>
      <c r="CG116" s="924"/>
      <c r="CH116" s="924"/>
      <c r="CI116" s="924"/>
      <c r="CJ116" s="924"/>
      <c r="CK116" s="954"/>
      <c r="CL116" s="955"/>
      <c r="CM116" s="925" t="s">
        <v>427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110</v>
      </c>
      <c r="DH116" s="968"/>
      <c r="DI116" s="968"/>
      <c r="DJ116" s="968"/>
      <c r="DK116" s="969"/>
      <c r="DL116" s="970" t="s">
        <v>110</v>
      </c>
      <c r="DM116" s="968"/>
      <c r="DN116" s="968"/>
      <c r="DO116" s="968"/>
      <c r="DP116" s="969"/>
      <c r="DQ116" s="970" t="s">
        <v>110</v>
      </c>
      <c r="DR116" s="968"/>
      <c r="DS116" s="968"/>
      <c r="DT116" s="968"/>
      <c r="DU116" s="969"/>
      <c r="DV116" s="971" t="s">
        <v>110</v>
      </c>
      <c r="DW116" s="972"/>
      <c r="DX116" s="972"/>
      <c r="DY116" s="972"/>
      <c r="DZ116" s="973"/>
    </row>
    <row r="117" spans="1:130" s="197" customFormat="1" ht="26.25" customHeight="1">
      <c r="A117" s="913" t="s">
        <v>168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428</v>
      </c>
      <c r="Z117" s="893"/>
      <c r="AA117" s="1005">
        <v>8989835</v>
      </c>
      <c r="AB117" s="975"/>
      <c r="AC117" s="975"/>
      <c r="AD117" s="975"/>
      <c r="AE117" s="976"/>
      <c r="AF117" s="974">
        <v>8888907</v>
      </c>
      <c r="AG117" s="975"/>
      <c r="AH117" s="975"/>
      <c r="AI117" s="975"/>
      <c r="AJ117" s="976"/>
      <c r="AK117" s="974">
        <v>9070923</v>
      </c>
      <c r="AL117" s="975"/>
      <c r="AM117" s="975"/>
      <c r="AN117" s="975"/>
      <c r="AO117" s="976"/>
      <c r="AP117" s="977"/>
      <c r="AQ117" s="978"/>
      <c r="AR117" s="978"/>
      <c r="AS117" s="978"/>
      <c r="AT117" s="979"/>
      <c r="AU117" s="908"/>
      <c r="AV117" s="909"/>
      <c r="AW117" s="909"/>
      <c r="AX117" s="909"/>
      <c r="AY117" s="910"/>
      <c r="AZ117" s="1004" t="s">
        <v>429</v>
      </c>
      <c r="BA117" s="980"/>
      <c r="BB117" s="980"/>
      <c r="BC117" s="980"/>
      <c r="BD117" s="980"/>
      <c r="BE117" s="980"/>
      <c r="BF117" s="980"/>
      <c r="BG117" s="980"/>
      <c r="BH117" s="980"/>
      <c r="BI117" s="980"/>
      <c r="BJ117" s="980"/>
      <c r="BK117" s="980"/>
      <c r="BL117" s="980"/>
      <c r="BM117" s="980"/>
      <c r="BN117" s="980"/>
      <c r="BO117" s="980"/>
      <c r="BP117" s="981"/>
      <c r="BQ117" s="994" t="s">
        <v>110</v>
      </c>
      <c r="BR117" s="995"/>
      <c r="BS117" s="995"/>
      <c r="BT117" s="995"/>
      <c r="BU117" s="995"/>
      <c r="BV117" s="995" t="s">
        <v>110</v>
      </c>
      <c r="BW117" s="995"/>
      <c r="BX117" s="995"/>
      <c r="BY117" s="995"/>
      <c r="BZ117" s="995"/>
      <c r="CA117" s="995" t="s">
        <v>110</v>
      </c>
      <c r="CB117" s="995"/>
      <c r="CC117" s="995"/>
      <c r="CD117" s="995"/>
      <c r="CE117" s="995"/>
      <c r="CF117" s="923" t="s">
        <v>110</v>
      </c>
      <c r="CG117" s="924"/>
      <c r="CH117" s="924"/>
      <c r="CI117" s="924"/>
      <c r="CJ117" s="924"/>
      <c r="CK117" s="954"/>
      <c r="CL117" s="955"/>
      <c r="CM117" s="925" t="s">
        <v>430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110</v>
      </c>
      <c r="DH117" s="968"/>
      <c r="DI117" s="968"/>
      <c r="DJ117" s="968"/>
      <c r="DK117" s="969"/>
      <c r="DL117" s="970" t="s">
        <v>110</v>
      </c>
      <c r="DM117" s="968"/>
      <c r="DN117" s="968"/>
      <c r="DO117" s="968"/>
      <c r="DP117" s="969"/>
      <c r="DQ117" s="970" t="s">
        <v>110</v>
      </c>
      <c r="DR117" s="968"/>
      <c r="DS117" s="968"/>
      <c r="DT117" s="968"/>
      <c r="DU117" s="969"/>
      <c r="DV117" s="971" t="s">
        <v>110</v>
      </c>
      <c r="DW117" s="972"/>
      <c r="DX117" s="972"/>
      <c r="DY117" s="972"/>
      <c r="DZ117" s="973"/>
    </row>
    <row r="118" spans="1:130" s="197" customFormat="1" ht="26.25" customHeight="1">
      <c r="A118" s="913" t="s">
        <v>404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402</v>
      </c>
      <c r="AB118" s="892"/>
      <c r="AC118" s="892"/>
      <c r="AD118" s="892"/>
      <c r="AE118" s="893"/>
      <c r="AF118" s="891" t="s">
        <v>284</v>
      </c>
      <c r="AG118" s="892"/>
      <c r="AH118" s="892"/>
      <c r="AI118" s="892"/>
      <c r="AJ118" s="893"/>
      <c r="AK118" s="891" t="s">
        <v>283</v>
      </c>
      <c r="AL118" s="892"/>
      <c r="AM118" s="892"/>
      <c r="AN118" s="892"/>
      <c r="AO118" s="893"/>
      <c r="AP118" s="999" t="s">
        <v>403</v>
      </c>
      <c r="AQ118" s="1000"/>
      <c r="AR118" s="1000"/>
      <c r="AS118" s="1000"/>
      <c r="AT118" s="1001"/>
      <c r="AU118" s="911"/>
      <c r="AV118" s="912"/>
      <c r="AW118" s="912"/>
      <c r="AX118" s="912"/>
      <c r="AY118" s="912"/>
      <c r="AZ118" s="228" t="s">
        <v>168</v>
      </c>
      <c r="BA118" s="228"/>
      <c r="BB118" s="228"/>
      <c r="BC118" s="228"/>
      <c r="BD118" s="228"/>
      <c r="BE118" s="228"/>
      <c r="BF118" s="228"/>
      <c r="BG118" s="228"/>
      <c r="BH118" s="228"/>
      <c r="BI118" s="228"/>
      <c r="BJ118" s="228"/>
      <c r="BK118" s="228"/>
      <c r="BL118" s="228"/>
      <c r="BM118" s="228"/>
      <c r="BN118" s="228"/>
      <c r="BO118" s="1002" t="s">
        <v>431</v>
      </c>
      <c r="BP118" s="1003"/>
      <c r="BQ118" s="994">
        <v>113812382</v>
      </c>
      <c r="BR118" s="995"/>
      <c r="BS118" s="995"/>
      <c r="BT118" s="995"/>
      <c r="BU118" s="995"/>
      <c r="BV118" s="995">
        <v>110153508</v>
      </c>
      <c r="BW118" s="995"/>
      <c r="BX118" s="995"/>
      <c r="BY118" s="995"/>
      <c r="BZ118" s="995"/>
      <c r="CA118" s="995">
        <v>105476779</v>
      </c>
      <c r="CB118" s="995"/>
      <c r="CC118" s="995"/>
      <c r="CD118" s="995"/>
      <c r="CE118" s="995"/>
      <c r="CF118" s="996"/>
      <c r="CG118" s="997"/>
      <c r="CH118" s="997"/>
      <c r="CI118" s="997"/>
      <c r="CJ118" s="998"/>
      <c r="CK118" s="954"/>
      <c r="CL118" s="955"/>
      <c r="CM118" s="925" t="s">
        <v>432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110</v>
      </c>
      <c r="DH118" s="968"/>
      <c r="DI118" s="968"/>
      <c r="DJ118" s="968"/>
      <c r="DK118" s="969"/>
      <c r="DL118" s="970" t="s">
        <v>110</v>
      </c>
      <c r="DM118" s="968"/>
      <c r="DN118" s="968"/>
      <c r="DO118" s="968"/>
      <c r="DP118" s="969"/>
      <c r="DQ118" s="970" t="s">
        <v>110</v>
      </c>
      <c r="DR118" s="968"/>
      <c r="DS118" s="968"/>
      <c r="DT118" s="968"/>
      <c r="DU118" s="969"/>
      <c r="DV118" s="971" t="s">
        <v>110</v>
      </c>
      <c r="DW118" s="972"/>
      <c r="DX118" s="972"/>
      <c r="DY118" s="972"/>
      <c r="DZ118" s="973"/>
    </row>
    <row r="119" spans="1:130" s="197" customFormat="1" ht="26.25" customHeight="1">
      <c r="A119" s="983" t="s">
        <v>407</v>
      </c>
      <c r="B119" s="953"/>
      <c r="C119" s="932" t="s">
        <v>408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110</v>
      </c>
      <c r="AB119" s="899"/>
      <c r="AC119" s="899"/>
      <c r="AD119" s="899"/>
      <c r="AE119" s="900"/>
      <c r="AF119" s="901" t="s">
        <v>110</v>
      </c>
      <c r="AG119" s="899"/>
      <c r="AH119" s="899"/>
      <c r="AI119" s="899"/>
      <c r="AJ119" s="900"/>
      <c r="AK119" s="901" t="s">
        <v>110</v>
      </c>
      <c r="AL119" s="899"/>
      <c r="AM119" s="899"/>
      <c r="AN119" s="899"/>
      <c r="AO119" s="900"/>
      <c r="AP119" s="902" t="s">
        <v>110</v>
      </c>
      <c r="AQ119" s="903"/>
      <c r="AR119" s="903"/>
      <c r="AS119" s="903"/>
      <c r="AT119" s="904"/>
      <c r="AU119" s="986" t="s">
        <v>433</v>
      </c>
      <c r="AV119" s="987"/>
      <c r="AW119" s="987"/>
      <c r="AX119" s="987"/>
      <c r="AY119" s="988"/>
      <c r="AZ119" s="949" t="s">
        <v>434</v>
      </c>
      <c r="BA119" s="896"/>
      <c r="BB119" s="896"/>
      <c r="BC119" s="896"/>
      <c r="BD119" s="896"/>
      <c r="BE119" s="896"/>
      <c r="BF119" s="896"/>
      <c r="BG119" s="896"/>
      <c r="BH119" s="896"/>
      <c r="BI119" s="896"/>
      <c r="BJ119" s="896"/>
      <c r="BK119" s="896"/>
      <c r="BL119" s="896"/>
      <c r="BM119" s="896"/>
      <c r="BN119" s="896"/>
      <c r="BO119" s="896"/>
      <c r="BP119" s="897"/>
      <c r="BQ119" s="935">
        <v>5311253</v>
      </c>
      <c r="BR119" s="936"/>
      <c r="BS119" s="936"/>
      <c r="BT119" s="936"/>
      <c r="BU119" s="936"/>
      <c r="BV119" s="936">
        <v>9641203</v>
      </c>
      <c r="BW119" s="936"/>
      <c r="BX119" s="936"/>
      <c r="BY119" s="936"/>
      <c r="BZ119" s="936"/>
      <c r="CA119" s="936">
        <v>9290022</v>
      </c>
      <c r="CB119" s="936"/>
      <c r="CC119" s="936"/>
      <c r="CD119" s="936"/>
      <c r="CE119" s="936"/>
      <c r="CF119" s="950">
        <v>26</v>
      </c>
      <c r="CG119" s="951"/>
      <c r="CH119" s="951"/>
      <c r="CI119" s="951"/>
      <c r="CJ119" s="951"/>
      <c r="CK119" s="956"/>
      <c r="CL119" s="957"/>
      <c r="CM119" s="1013" t="s">
        <v>435</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t="s">
        <v>110</v>
      </c>
      <c r="DH119" s="1007"/>
      <c r="DI119" s="1007"/>
      <c r="DJ119" s="1007"/>
      <c r="DK119" s="1008"/>
      <c r="DL119" s="1009" t="s">
        <v>110</v>
      </c>
      <c r="DM119" s="1007"/>
      <c r="DN119" s="1007"/>
      <c r="DO119" s="1007"/>
      <c r="DP119" s="1008"/>
      <c r="DQ119" s="1009" t="s">
        <v>110</v>
      </c>
      <c r="DR119" s="1007"/>
      <c r="DS119" s="1007"/>
      <c r="DT119" s="1007"/>
      <c r="DU119" s="1008"/>
      <c r="DV119" s="1010" t="s">
        <v>110</v>
      </c>
      <c r="DW119" s="1011"/>
      <c r="DX119" s="1011"/>
      <c r="DY119" s="1011"/>
      <c r="DZ119" s="1012"/>
    </row>
    <row r="120" spans="1:130" s="197" customFormat="1" ht="26.25" customHeight="1">
      <c r="A120" s="984"/>
      <c r="B120" s="955"/>
      <c r="C120" s="925" t="s">
        <v>411</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110</v>
      </c>
      <c r="AB120" s="968"/>
      <c r="AC120" s="968"/>
      <c r="AD120" s="968"/>
      <c r="AE120" s="969"/>
      <c r="AF120" s="970" t="s">
        <v>110</v>
      </c>
      <c r="AG120" s="968"/>
      <c r="AH120" s="968"/>
      <c r="AI120" s="968"/>
      <c r="AJ120" s="969"/>
      <c r="AK120" s="970" t="s">
        <v>110</v>
      </c>
      <c r="AL120" s="968"/>
      <c r="AM120" s="968"/>
      <c r="AN120" s="968"/>
      <c r="AO120" s="969"/>
      <c r="AP120" s="971" t="s">
        <v>110</v>
      </c>
      <c r="AQ120" s="972"/>
      <c r="AR120" s="972"/>
      <c r="AS120" s="972"/>
      <c r="AT120" s="973"/>
      <c r="AU120" s="989"/>
      <c r="AV120" s="990"/>
      <c r="AW120" s="990"/>
      <c r="AX120" s="990"/>
      <c r="AY120" s="991"/>
      <c r="AZ120" s="958" t="s">
        <v>436</v>
      </c>
      <c r="BA120" s="959"/>
      <c r="BB120" s="959"/>
      <c r="BC120" s="959"/>
      <c r="BD120" s="959"/>
      <c r="BE120" s="959"/>
      <c r="BF120" s="959"/>
      <c r="BG120" s="959"/>
      <c r="BH120" s="959"/>
      <c r="BI120" s="959"/>
      <c r="BJ120" s="959"/>
      <c r="BK120" s="959"/>
      <c r="BL120" s="959"/>
      <c r="BM120" s="959"/>
      <c r="BN120" s="959"/>
      <c r="BO120" s="959"/>
      <c r="BP120" s="960"/>
      <c r="BQ120" s="928">
        <v>15726996</v>
      </c>
      <c r="BR120" s="929"/>
      <c r="BS120" s="929"/>
      <c r="BT120" s="929"/>
      <c r="BU120" s="929"/>
      <c r="BV120" s="929">
        <v>15486841</v>
      </c>
      <c r="BW120" s="929"/>
      <c r="BX120" s="929"/>
      <c r="BY120" s="929"/>
      <c r="BZ120" s="929"/>
      <c r="CA120" s="929">
        <v>16211595</v>
      </c>
      <c r="CB120" s="929"/>
      <c r="CC120" s="929"/>
      <c r="CD120" s="929"/>
      <c r="CE120" s="929"/>
      <c r="CF120" s="923">
        <v>45.3</v>
      </c>
      <c r="CG120" s="924"/>
      <c r="CH120" s="924"/>
      <c r="CI120" s="924"/>
      <c r="CJ120" s="924"/>
      <c r="CK120" s="1022" t="s">
        <v>437</v>
      </c>
      <c r="CL120" s="1023"/>
      <c r="CM120" s="1023"/>
      <c r="CN120" s="1023"/>
      <c r="CO120" s="1024"/>
      <c r="CP120" s="1030" t="s">
        <v>385</v>
      </c>
      <c r="CQ120" s="1031"/>
      <c r="CR120" s="1031"/>
      <c r="CS120" s="1031"/>
      <c r="CT120" s="1031"/>
      <c r="CU120" s="1031"/>
      <c r="CV120" s="1031"/>
      <c r="CW120" s="1031"/>
      <c r="CX120" s="1031"/>
      <c r="CY120" s="1031"/>
      <c r="CZ120" s="1031"/>
      <c r="DA120" s="1031"/>
      <c r="DB120" s="1031"/>
      <c r="DC120" s="1031"/>
      <c r="DD120" s="1031"/>
      <c r="DE120" s="1031"/>
      <c r="DF120" s="1032"/>
      <c r="DG120" s="935">
        <v>34427085</v>
      </c>
      <c r="DH120" s="936"/>
      <c r="DI120" s="936"/>
      <c r="DJ120" s="936"/>
      <c r="DK120" s="936"/>
      <c r="DL120" s="936">
        <v>32324076</v>
      </c>
      <c r="DM120" s="936"/>
      <c r="DN120" s="936"/>
      <c r="DO120" s="936"/>
      <c r="DP120" s="936"/>
      <c r="DQ120" s="936">
        <v>29980094</v>
      </c>
      <c r="DR120" s="936"/>
      <c r="DS120" s="936"/>
      <c r="DT120" s="936"/>
      <c r="DU120" s="936"/>
      <c r="DV120" s="937">
        <v>83.8</v>
      </c>
      <c r="DW120" s="937"/>
      <c r="DX120" s="937"/>
      <c r="DY120" s="937"/>
      <c r="DZ120" s="938"/>
    </row>
    <row r="121" spans="1:130" s="197" customFormat="1" ht="26.25" customHeight="1">
      <c r="A121" s="984"/>
      <c r="B121" s="955"/>
      <c r="C121" s="1019" t="s">
        <v>438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110</v>
      </c>
      <c r="AB121" s="968"/>
      <c r="AC121" s="968"/>
      <c r="AD121" s="968"/>
      <c r="AE121" s="969"/>
      <c r="AF121" s="970" t="s">
        <v>110</v>
      </c>
      <c r="AG121" s="968"/>
      <c r="AH121" s="968"/>
      <c r="AI121" s="968"/>
      <c r="AJ121" s="969"/>
      <c r="AK121" s="970" t="s">
        <v>110</v>
      </c>
      <c r="AL121" s="968"/>
      <c r="AM121" s="968"/>
      <c r="AN121" s="968"/>
      <c r="AO121" s="969"/>
      <c r="AP121" s="971" t="s">
        <v>110</v>
      </c>
      <c r="AQ121" s="972"/>
      <c r="AR121" s="972"/>
      <c r="AS121" s="972"/>
      <c r="AT121" s="973"/>
      <c r="AU121" s="989"/>
      <c r="AV121" s="990"/>
      <c r="AW121" s="990"/>
      <c r="AX121" s="990"/>
      <c r="AY121" s="991"/>
      <c r="AZ121" s="1004" t="s">
        <v>439</v>
      </c>
      <c r="BA121" s="980"/>
      <c r="BB121" s="980"/>
      <c r="BC121" s="980"/>
      <c r="BD121" s="980"/>
      <c r="BE121" s="980"/>
      <c r="BF121" s="980"/>
      <c r="BG121" s="980"/>
      <c r="BH121" s="980"/>
      <c r="BI121" s="980"/>
      <c r="BJ121" s="980"/>
      <c r="BK121" s="980"/>
      <c r="BL121" s="980"/>
      <c r="BM121" s="980"/>
      <c r="BN121" s="980"/>
      <c r="BO121" s="980"/>
      <c r="BP121" s="981"/>
      <c r="BQ121" s="994">
        <v>67306489</v>
      </c>
      <c r="BR121" s="995"/>
      <c r="BS121" s="995"/>
      <c r="BT121" s="995"/>
      <c r="BU121" s="995"/>
      <c r="BV121" s="995">
        <v>66877543</v>
      </c>
      <c r="BW121" s="995"/>
      <c r="BX121" s="995"/>
      <c r="BY121" s="995"/>
      <c r="BZ121" s="995"/>
      <c r="CA121" s="995">
        <v>67650864</v>
      </c>
      <c r="CB121" s="995"/>
      <c r="CC121" s="995"/>
      <c r="CD121" s="995"/>
      <c r="CE121" s="995"/>
      <c r="CF121" s="1033">
        <v>189.1</v>
      </c>
      <c r="CG121" s="1034"/>
      <c r="CH121" s="1034"/>
      <c r="CI121" s="1034"/>
      <c r="CJ121" s="1034"/>
      <c r="CK121" s="1025"/>
      <c r="CL121" s="1026"/>
      <c r="CM121" s="1026"/>
      <c r="CN121" s="1026"/>
      <c r="CO121" s="1027"/>
      <c r="CP121" s="1016" t="s">
        <v>384</v>
      </c>
      <c r="CQ121" s="1017"/>
      <c r="CR121" s="1017"/>
      <c r="CS121" s="1017"/>
      <c r="CT121" s="1017"/>
      <c r="CU121" s="1017"/>
      <c r="CV121" s="1017"/>
      <c r="CW121" s="1017"/>
      <c r="CX121" s="1017"/>
      <c r="CY121" s="1017"/>
      <c r="CZ121" s="1017"/>
      <c r="DA121" s="1017"/>
      <c r="DB121" s="1017"/>
      <c r="DC121" s="1017"/>
      <c r="DD121" s="1017"/>
      <c r="DE121" s="1017"/>
      <c r="DF121" s="1018"/>
      <c r="DG121" s="928">
        <v>7523831</v>
      </c>
      <c r="DH121" s="929"/>
      <c r="DI121" s="929"/>
      <c r="DJ121" s="929"/>
      <c r="DK121" s="929"/>
      <c r="DL121" s="929">
        <v>7267535</v>
      </c>
      <c r="DM121" s="929"/>
      <c r="DN121" s="929"/>
      <c r="DO121" s="929"/>
      <c r="DP121" s="929"/>
      <c r="DQ121" s="929">
        <v>6724851</v>
      </c>
      <c r="DR121" s="929"/>
      <c r="DS121" s="929"/>
      <c r="DT121" s="929"/>
      <c r="DU121" s="929"/>
      <c r="DV121" s="930">
        <v>18.8</v>
      </c>
      <c r="DW121" s="930"/>
      <c r="DX121" s="930"/>
      <c r="DY121" s="930"/>
      <c r="DZ121" s="931"/>
    </row>
    <row r="122" spans="1:130" s="197" customFormat="1" ht="26.25" customHeight="1">
      <c r="A122" s="984"/>
      <c r="B122" s="955"/>
      <c r="C122" s="925" t="s">
        <v>421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t="s">
        <v>110</v>
      </c>
      <c r="AB122" s="968"/>
      <c r="AC122" s="968"/>
      <c r="AD122" s="968"/>
      <c r="AE122" s="969"/>
      <c r="AF122" s="970" t="s">
        <v>110</v>
      </c>
      <c r="AG122" s="968"/>
      <c r="AH122" s="968"/>
      <c r="AI122" s="968"/>
      <c r="AJ122" s="969"/>
      <c r="AK122" s="970" t="s">
        <v>110</v>
      </c>
      <c r="AL122" s="968"/>
      <c r="AM122" s="968"/>
      <c r="AN122" s="968"/>
      <c r="AO122" s="969"/>
      <c r="AP122" s="971" t="s">
        <v>110</v>
      </c>
      <c r="AQ122" s="972"/>
      <c r="AR122" s="972"/>
      <c r="AS122" s="972"/>
      <c r="AT122" s="973"/>
      <c r="AU122" s="992"/>
      <c r="AV122" s="993"/>
      <c r="AW122" s="993"/>
      <c r="AX122" s="993"/>
      <c r="AY122" s="993"/>
      <c r="AZ122" s="228" t="s">
        <v>168</v>
      </c>
      <c r="BA122" s="228"/>
      <c r="BB122" s="228"/>
      <c r="BC122" s="228"/>
      <c r="BD122" s="228"/>
      <c r="BE122" s="228"/>
      <c r="BF122" s="228"/>
      <c r="BG122" s="228"/>
      <c r="BH122" s="228"/>
      <c r="BI122" s="228"/>
      <c r="BJ122" s="228"/>
      <c r="BK122" s="228"/>
      <c r="BL122" s="228"/>
      <c r="BM122" s="228"/>
      <c r="BN122" s="228"/>
      <c r="BO122" s="1002" t="s">
        <v>440</v>
      </c>
      <c r="BP122" s="1003"/>
      <c r="BQ122" s="1043">
        <v>88344738</v>
      </c>
      <c r="BR122" s="1044"/>
      <c r="BS122" s="1044"/>
      <c r="BT122" s="1044"/>
      <c r="BU122" s="1044"/>
      <c r="BV122" s="1044">
        <v>92005587</v>
      </c>
      <c r="BW122" s="1044"/>
      <c r="BX122" s="1044"/>
      <c r="BY122" s="1044"/>
      <c r="BZ122" s="1044"/>
      <c r="CA122" s="1044">
        <v>93152481</v>
      </c>
      <c r="CB122" s="1044"/>
      <c r="CC122" s="1044"/>
      <c r="CD122" s="1044"/>
      <c r="CE122" s="1044"/>
      <c r="CF122" s="996"/>
      <c r="CG122" s="997"/>
      <c r="CH122" s="997"/>
      <c r="CI122" s="997"/>
      <c r="CJ122" s="998"/>
      <c r="CK122" s="1025"/>
      <c r="CL122" s="1026"/>
      <c r="CM122" s="1026"/>
      <c r="CN122" s="1026"/>
      <c r="CO122" s="1027"/>
      <c r="CP122" s="1016" t="s">
        <v>387</v>
      </c>
      <c r="CQ122" s="1017"/>
      <c r="CR122" s="1017"/>
      <c r="CS122" s="1017"/>
      <c r="CT122" s="1017"/>
      <c r="CU122" s="1017"/>
      <c r="CV122" s="1017"/>
      <c r="CW122" s="1017"/>
      <c r="CX122" s="1017"/>
      <c r="CY122" s="1017"/>
      <c r="CZ122" s="1017"/>
      <c r="DA122" s="1017"/>
      <c r="DB122" s="1017"/>
      <c r="DC122" s="1017"/>
      <c r="DD122" s="1017"/>
      <c r="DE122" s="1017"/>
      <c r="DF122" s="1018"/>
      <c r="DG122" s="928">
        <v>2033479</v>
      </c>
      <c r="DH122" s="929"/>
      <c r="DI122" s="929"/>
      <c r="DJ122" s="929"/>
      <c r="DK122" s="929"/>
      <c r="DL122" s="929">
        <v>1684389</v>
      </c>
      <c r="DM122" s="929"/>
      <c r="DN122" s="929"/>
      <c r="DO122" s="929"/>
      <c r="DP122" s="929"/>
      <c r="DQ122" s="929">
        <v>1369832</v>
      </c>
      <c r="DR122" s="929"/>
      <c r="DS122" s="929"/>
      <c r="DT122" s="929"/>
      <c r="DU122" s="929"/>
      <c r="DV122" s="930">
        <v>3.8</v>
      </c>
      <c r="DW122" s="930"/>
      <c r="DX122" s="930"/>
      <c r="DY122" s="930"/>
      <c r="DZ122" s="931"/>
    </row>
    <row r="123" spans="1:130" s="197" customFormat="1" ht="26.25" customHeight="1" thickBot="1">
      <c r="A123" s="984"/>
      <c r="B123" s="955"/>
      <c r="C123" s="925" t="s">
        <v>427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110</v>
      </c>
      <c r="AB123" s="968"/>
      <c r="AC123" s="968"/>
      <c r="AD123" s="968"/>
      <c r="AE123" s="969"/>
      <c r="AF123" s="970" t="s">
        <v>110</v>
      </c>
      <c r="AG123" s="968"/>
      <c r="AH123" s="968"/>
      <c r="AI123" s="968"/>
      <c r="AJ123" s="969"/>
      <c r="AK123" s="970" t="s">
        <v>110</v>
      </c>
      <c r="AL123" s="968"/>
      <c r="AM123" s="968"/>
      <c r="AN123" s="968"/>
      <c r="AO123" s="969"/>
      <c r="AP123" s="971" t="s">
        <v>110</v>
      </c>
      <c r="AQ123" s="972"/>
      <c r="AR123" s="972"/>
      <c r="AS123" s="972"/>
      <c r="AT123" s="973"/>
      <c r="AU123" s="1040" t="s">
        <v>441</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v>72.400000000000006</v>
      </c>
      <c r="BR123" s="1036"/>
      <c r="BS123" s="1036"/>
      <c r="BT123" s="1036"/>
      <c r="BU123" s="1036"/>
      <c r="BV123" s="1036">
        <v>51.3</v>
      </c>
      <c r="BW123" s="1036"/>
      <c r="BX123" s="1036"/>
      <c r="BY123" s="1036"/>
      <c r="BZ123" s="1036"/>
      <c r="CA123" s="1036">
        <v>34.4</v>
      </c>
      <c r="CB123" s="1036"/>
      <c r="CC123" s="1036"/>
      <c r="CD123" s="1036"/>
      <c r="CE123" s="1036"/>
      <c r="CF123" s="1037"/>
      <c r="CG123" s="1038"/>
      <c r="CH123" s="1038"/>
      <c r="CI123" s="1038"/>
      <c r="CJ123" s="1039"/>
      <c r="CK123" s="1025"/>
      <c r="CL123" s="1026"/>
      <c r="CM123" s="1026"/>
      <c r="CN123" s="1026"/>
      <c r="CO123" s="1027"/>
      <c r="CP123" s="1016" t="s">
        <v>382</v>
      </c>
      <c r="CQ123" s="1017"/>
      <c r="CR123" s="1017"/>
      <c r="CS123" s="1017"/>
      <c r="CT123" s="1017"/>
      <c r="CU123" s="1017"/>
      <c r="CV123" s="1017"/>
      <c r="CW123" s="1017"/>
      <c r="CX123" s="1017"/>
      <c r="CY123" s="1017"/>
      <c r="CZ123" s="1017"/>
      <c r="DA123" s="1017"/>
      <c r="DB123" s="1017"/>
      <c r="DC123" s="1017"/>
      <c r="DD123" s="1017"/>
      <c r="DE123" s="1017"/>
      <c r="DF123" s="1018"/>
      <c r="DG123" s="967" t="s">
        <v>110</v>
      </c>
      <c r="DH123" s="968"/>
      <c r="DI123" s="968"/>
      <c r="DJ123" s="968"/>
      <c r="DK123" s="969"/>
      <c r="DL123" s="970">
        <v>5065</v>
      </c>
      <c r="DM123" s="968"/>
      <c r="DN123" s="968"/>
      <c r="DO123" s="968"/>
      <c r="DP123" s="969"/>
      <c r="DQ123" s="970">
        <v>2370</v>
      </c>
      <c r="DR123" s="968"/>
      <c r="DS123" s="968"/>
      <c r="DT123" s="968"/>
      <c r="DU123" s="969"/>
      <c r="DV123" s="971">
        <v>0</v>
      </c>
      <c r="DW123" s="972"/>
      <c r="DX123" s="972"/>
      <c r="DY123" s="972"/>
      <c r="DZ123" s="973"/>
    </row>
    <row r="124" spans="1:130" s="197" customFormat="1" ht="26.25" customHeight="1">
      <c r="A124" s="984"/>
      <c r="B124" s="955"/>
      <c r="C124" s="925" t="s">
        <v>430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v>126066</v>
      </c>
      <c r="AB124" s="968"/>
      <c r="AC124" s="968"/>
      <c r="AD124" s="968"/>
      <c r="AE124" s="969"/>
      <c r="AF124" s="970">
        <v>123952</v>
      </c>
      <c r="AG124" s="968"/>
      <c r="AH124" s="968"/>
      <c r="AI124" s="968"/>
      <c r="AJ124" s="969"/>
      <c r="AK124" s="970">
        <v>25855</v>
      </c>
      <c r="AL124" s="968"/>
      <c r="AM124" s="968"/>
      <c r="AN124" s="968"/>
      <c r="AO124" s="969"/>
      <c r="AP124" s="971">
        <v>0.1</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442</v>
      </c>
      <c r="CQ124" s="1017"/>
      <c r="CR124" s="1017"/>
      <c r="CS124" s="1017"/>
      <c r="CT124" s="1017"/>
      <c r="CU124" s="1017"/>
      <c r="CV124" s="1017"/>
      <c r="CW124" s="1017"/>
      <c r="CX124" s="1017"/>
      <c r="CY124" s="1017"/>
      <c r="CZ124" s="1017"/>
      <c r="DA124" s="1017"/>
      <c r="DB124" s="1017"/>
      <c r="DC124" s="1017"/>
      <c r="DD124" s="1017"/>
      <c r="DE124" s="1017"/>
      <c r="DF124" s="1018"/>
      <c r="DG124" s="1006" t="s">
        <v>110</v>
      </c>
      <c r="DH124" s="1007"/>
      <c r="DI124" s="1007"/>
      <c r="DJ124" s="1007"/>
      <c r="DK124" s="1008"/>
      <c r="DL124" s="1009" t="s">
        <v>110</v>
      </c>
      <c r="DM124" s="1007"/>
      <c r="DN124" s="1007"/>
      <c r="DO124" s="1007"/>
      <c r="DP124" s="1008"/>
      <c r="DQ124" s="1009" t="s">
        <v>110</v>
      </c>
      <c r="DR124" s="1007"/>
      <c r="DS124" s="1007"/>
      <c r="DT124" s="1007"/>
      <c r="DU124" s="1008"/>
      <c r="DV124" s="1010" t="s">
        <v>110</v>
      </c>
      <c r="DW124" s="1011"/>
      <c r="DX124" s="1011"/>
      <c r="DY124" s="1011"/>
      <c r="DZ124" s="1012"/>
    </row>
    <row r="125" spans="1:130" s="197" customFormat="1" ht="26.25" customHeight="1" thickBot="1">
      <c r="A125" s="984"/>
      <c r="B125" s="955"/>
      <c r="C125" s="925" t="s">
        <v>432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110</v>
      </c>
      <c r="AB125" s="968"/>
      <c r="AC125" s="968"/>
      <c r="AD125" s="968"/>
      <c r="AE125" s="969"/>
      <c r="AF125" s="970" t="s">
        <v>110</v>
      </c>
      <c r="AG125" s="968"/>
      <c r="AH125" s="968"/>
      <c r="AI125" s="968"/>
      <c r="AJ125" s="969"/>
      <c r="AK125" s="970" t="s">
        <v>110</v>
      </c>
      <c r="AL125" s="968"/>
      <c r="AM125" s="968"/>
      <c r="AN125" s="968"/>
      <c r="AO125" s="969"/>
      <c r="AP125" s="971" t="s">
        <v>110</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443</v>
      </c>
      <c r="CL125" s="1023"/>
      <c r="CM125" s="1023"/>
      <c r="CN125" s="1023"/>
      <c r="CO125" s="1024"/>
      <c r="CP125" s="949" t="s">
        <v>444</v>
      </c>
      <c r="CQ125" s="896"/>
      <c r="CR125" s="896"/>
      <c r="CS125" s="896"/>
      <c r="CT125" s="896"/>
      <c r="CU125" s="896"/>
      <c r="CV125" s="896"/>
      <c r="CW125" s="896"/>
      <c r="CX125" s="896"/>
      <c r="CY125" s="896"/>
      <c r="CZ125" s="896"/>
      <c r="DA125" s="896"/>
      <c r="DB125" s="896"/>
      <c r="DC125" s="896"/>
      <c r="DD125" s="896"/>
      <c r="DE125" s="896"/>
      <c r="DF125" s="897"/>
      <c r="DG125" s="935" t="s">
        <v>110</v>
      </c>
      <c r="DH125" s="936"/>
      <c r="DI125" s="936"/>
      <c r="DJ125" s="936"/>
      <c r="DK125" s="936"/>
      <c r="DL125" s="936" t="s">
        <v>110</v>
      </c>
      <c r="DM125" s="936"/>
      <c r="DN125" s="936"/>
      <c r="DO125" s="936"/>
      <c r="DP125" s="936"/>
      <c r="DQ125" s="936" t="s">
        <v>110</v>
      </c>
      <c r="DR125" s="936"/>
      <c r="DS125" s="936"/>
      <c r="DT125" s="936"/>
      <c r="DU125" s="936"/>
      <c r="DV125" s="937" t="s">
        <v>110</v>
      </c>
      <c r="DW125" s="937"/>
      <c r="DX125" s="937"/>
      <c r="DY125" s="937"/>
      <c r="DZ125" s="938"/>
    </row>
    <row r="126" spans="1:130" s="197" customFormat="1" ht="26.25" customHeight="1">
      <c r="A126" s="984"/>
      <c r="B126" s="955"/>
      <c r="C126" s="925" t="s">
        <v>435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t="s">
        <v>110</v>
      </c>
      <c r="AB126" s="968"/>
      <c r="AC126" s="968"/>
      <c r="AD126" s="968"/>
      <c r="AE126" s="969"/>
      <c r="AF126" s="970" t="s">
        <v>110</v>
      </c>
      <c r="AG126" s="968"/>
      <c r="AH126" s="968"/>
      <c r="AI126" s="968"/>
      <c r="AJ126" s="969"/>
      <c r="AK126" s="970" t="s">
        <v>110</v>
      </c>
      <c r="AL126" s="968"/>
      <c r="AM126" s="968"/>
      <c r="AN126" s="968"/>
      <c r="AO126" s="969"/>
      <c r="AP126" s="971" t="s">
        <v>110</v>
      </c>
      <c r="AQ126" s="972"/>
      <c r="AR126" s="972"/>
      <c r="AS126" s="972"/>
      <c r="AT126" s="973"/>
      <c r="AU126" s="233"/>
      <c r="AV126" s="233"/>
      <c r="AW126" s="233"/>
      <c r="AX126" s="1045" t="s">
        <v>445</v>
      </c>
      <c r="AY126" s="1046"/>
      <c r="AZ126" s="1046"/>
      <c r="BA126" s="1046"/>
      <c r="BB126" s="1046"/>
      <c r="BC126" s="1046"/>
      <c r="BD126" s="1046"/>
      <c r="BE126" s="1047"/>
      <c r="BF126" s="1061" t="s">
        <v>446</v>
      </c>
      <c r="BG126" s="1046"/>
      <c r="BH126" s="1046"/>
      <c r="BI126" s="1046"/>
      <c r="BJ126" s="1046"/>
      <c r="BK126" s="1046"/>
      <c r="BL126" s="1047"/>
      <c r="BM126" s="1061" t="s">
        <v>447</v>
      </c>
      <c r="BN126" s="1046"/>
      <c r="BO126" s="1046"/>
      <c r="BP126" s="1046"/>
      <c r="BQ126" s="1046"/>
      <c r="BR126" s="1046"/>
      <c r="BS126" s="1047"/>
      <c r="BT126" s="1061" t="s">
        <v>448</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449</v>
      </c>
      <c r="CQ126" s="959"/>
      <c r="CR126" s="959"/>
      <c r="CS126" s="959"/>
      <c r="CT126" s="959"/>
      <c r="CU126" s="959"/>
      <c r="CV126" s="959"/>
      <c r="CW126" s="959"/>
      <c r="CX126" s="959"/>
      <c r="CY126" s="959"/>
      <c r="CZ126" s="959"/>
      <c r="DA126" s="959"/>
      <c r="DB126" s="959"/>
      <c r="DC126" s="959"/>
      <c r="DD126" s="959"/>
      <c r="DE126" s="959"/>
      <c r="DF126" s="960"/>
      <c r="DG126" s="928" t="s">
        <v>110</v>
      </c>
      <c r="DH126" s="929"/>
      <c r="DI126" s="929"/>
      <c r="DJ126" s="929"/>
      <c r="DK126" s="929"/>
      <c r="DL126" s="929" t="s">
        <v>110</v>
      </c>
      <c r="DM126" s="929"/>
      <c r="DN126" s="929"/>
      <c r="DO126" s="929"/>
      <c r="DP126" s="929"/>
      <c r="DQ126" s="929" t="s">
        <v>110</v>
      </c>
      <c r="DR126" s="929"/>
      <c r="DS126" s="929"/>
      <c r="DT126" s="929"/>
      <c r="DU126" s="929"/>
      <c r="DV126" s="930" t="s">
        <v>110</v>
      </c>
      <c r="DW126" s="930"/>
      <c r="DX126" s="930"/>
      <c r="DY126" s="930"/>
      <c r="DZ126" s="931"/>
    </row>
    <row r="127" spans="1:130" s="197" customFormat="1" ht="26.25" customHeight="1" thickBot="1">
      <c r="A127" s="985"/>
      <c r="B127" s="957"/>
      <c r="C127" s="1013" t="s">
        <v>450</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v>2340</v>
      </c>
      <c r="AB127" s="968"/>
      <c r="AC127" s="968"/>
      <c r="AD127" s="968"/>
      <c r="AE127" s="969"/>
      <c r="AF127" s="970">
        <v>1580</v>
      </c>
      <c r="AG127" s="968"/>
      <c r="AH127" s="968"/>
      <c r="AI127" s="968"/>
      <c r="AJ127" s="969"/>
      <c r="AK127" s="970">
        <v>908</v>
      </c>
      <c r="AL127" s="968"/>
      <c r="AM127" s="968"/>
      <c r="AN127" s="968"/>
      <c r="AO127" s="969"/>
      <c r="AP127" s="971">
        <v>0</v>
      </c>
      <c r="AQ127" s="972"/>
      <c r="AR127" s="972"/>
      <c r="AS127" s="972"/>
      <c r="AT127" s="973"/>
      <c r="AU127" s="233"/>
      <c r="AV127" s="233"/>
      <c r="AW127" s="233"/>
      <c r="AX127" s="895" t="s">
        <v>451</v>
      </c>
      <c r="AY127" s="896"/>
      <c r="AZ127" s="896"/>
      <c r="BA127" s="896"/>
      <c r="BB127" s="896"/>
      <c r="BC127" s="896"/>
      <c r="BD127" s="896"/>
      <c r="BE127" s="897"/>
      <c r="BF127" s="1050" t="s">
        <v>110</v>
      </c>
      <c r="BG127" s="1051"/>
      <c r="BH127" s="1051"/>
      <c r="BI127" s="1051"/>
      <c r="BJ127" s="1051"/>
      <c r="BK127" s="1051"/>
      <c r="BL127" s="1060"/>
      <c r="BM127" s="1050">
        <v>11.42</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452</v>
      </c>
      <c r="CQ127" s="1054"/>
      <c r="CR127" s="1054"/>
      <c r="CS127" s="1054"/>
      <c r="CT127" s="1054"/>
      <c r="CU127" s="1054"/>
      <c r="CV127" s="1054"/>
      <c r="CW127" s="1054"/>
      <c r="CX127" s="1054"/>
      <c r="CY127" s="1054"/>
      <c r="CZ127" s="1054"/>
      <c r="DA127" s="1054"/>
      <c r="DB127" s="1054"/>
      <c r="DC127" s="1054"/>
      <c r="DD127" s="1054"/>
      <c r="DE127" s="1054"/>
      <c r="DF127" s="1055"/>
      <c r="DG127" s="1056">
        <v>34120</v>
      </c>
      <c r="DH127" s="1057"/>
      <c r="DI127" s="1057"/>
      <c r="DJ127" s="1057"/>
      <c r="DK127" s="1057"/>
      <c r="DL127" s="1057">
        <v>29734</v>
      </c>
      <c r="DM127" s="1057"/>
      <c r="DN127" s="1057"/>
      <c r="DO127" s="1057"/>
      <c r="DP127" s="1057"/>
      <c r="DQ127" s="1057">
        <v>30930</v>
      </c>
      <c r="DR127" s="1057"/>
      <c r="DS127" s="1057"/>
      <c r="DT127" s="1057"/>
      <c r="DU127" s="1057"/>
      <c r="DV127" s="1058">
        <v>0.1</v>
      </c>
      <c r="DW127" s="1058"/>
      <c r="DX127" s="1058"/>
      <c r="DY127" s="1058"/>
      <c r="DZ127" s="1059"/>
    </row>
    <row r="128" spans="1:130" s="197" customFormat="1" ht="26.25" customHeight="1">
      <c r="A128" s="1080" t="s">
        <v>453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454</v>
      </c>
      <c r="X128" s="1082"/>
      <c r="Y128" s="1082"/>
      <c r="Z128" s="1083"/>
      <c r="AA128" s="1098">
        <v>1740589</v>
      </c>
      <c r="AB128" s="1099"/>
      <c r="AC128" s="1099"/>
      <c r="AD128" s="1099"/>
      <c r="AE128" s="1100"/>
      <c r="AF128" s="1101">
        <v>1035231</v>
      </c>
      <c r="AG128" s="1099"/>
      <c r="AH128" s="1099"/>
      <c r="AI128" s="1099"/>
      <c r="AJ128" s="1100"/>
      <c r="AK128" s="1101">
        <v>1776243</v>
      </c>
      <c r="AL128" s="1099"/>
      <c r="AM128" s="1099"/>
      <c r="AN128" s="1099"/>
      <c r="AO128" s="1100"/>
      <c r="AP128" s="1102"/>
      <c r="AQ128" s="1103"/>
      <c r="AR128" s="1103"/>
      <c r="AS128" s="1103"/>
      <c r="AT128" s="1104"/>
      <c r="AU128" s="235"/>
      <c r="AV128" s="235"/>
      <c r="AW128" s="235"/>
      <c r="AX128" s="1063" t="s">
        <v>455</v>
      </c>
      <c r="AY128" s="959"/>
      <c r="AZ128" s="959"/>
      <c r="BA128" s="959"/>
      <c r="BB128" s="959"/>
      <c r="BC128" s="959"/>
      <c r="BD128" s="959"/>
      <c r="BE128" s="960"/>
      <c r="BF128" s="1075" t="s">
        <v>110</v>
      </c>
      <c r="BG128" s="1076"/>
      <c r="BH128" s="1076"/>
      <c r="BI128" s="1076"/>
      <c r="BJ128" s="1076"/>
      <c r="BK128" s="1076"/>
      <c r="BL128" s="1077"/>
      <c r="BM128" s="1075">
        <v>16.420000000000002</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9" t="s">
        <v>90</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456</v>
      </c>
      <c r="X129" s="1070"/>
      <c r="Y129" s="1070"/>
      <c r="Z129" s="1071"/>
      <c r="AA129" s="967">
        <v>40776111</v>
      </c>
      <c r="AB129" s="968"/>
      <c r="AC129" s="968"/>
      <c r="AD129" s="968"/>
      <c r="AE129" s="969"/>
      <c r="AF129" s="970">
        <v>41169994</v>
      </c>
      <c r="AG129" s="968"/>
      <c r="AH129" s="968"/>
      <c r="AI129" s="968"/>
      <c r="AJ129" s="969"/>
      <c r="AK129" s="970">
        <v>41594473</v>
      </c>
      <c r="AL129" s="968"/>
      <c r="AM129" s="968"/>
      <c r="AN129" s="968"/>
      <c r="AO129" s="969"/>
      <c r="AP129" s="1072"/>
      <c r="AQ129" s="1073"/>
      <c r="AR129" s="1073"/>
      <c r="AS129" s="1073"/>
      <c r="AT129" s="1074"/>
      <c r="AU129" s="235"/>
      <c r="AV129" s="235"/>
      <c r="AW129" s="235"/>
      <c r="AX129" s="1063" t="s">
        <v>457</v>
      </c>
      <c r="AY129" s="959"/>
      <c r="AZ129" s="959"/>
      <c r="BA129" s="959"/>
      <c r="BB129" s="959"/>
      <c r="BC129" s="959"/>
      <c r="BD129" s="959"/>
      <c r="BE129" s="960"/>
      <c r="BF129" s="1064">
        <v>4.8</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9" t="s">
        <v>458</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459</v>
      </c>
      <c r="X130" s="1070"/>
      <c r="Y130" s="1070"/>
      <c r="Z130" s="1071"/>
      <c r="AA130" s="967">
        <v>5609892</v>
      </c>
      <c r="AB130" s="968"/>
      <c r="AC130" s="968"/>
      <c r="AD130" s="968"/>
      <c r="AE130" s="969"/>
      <c r="AF130" s="970">
        <v>5861823</v>
      </c>
      <c r="AG130" s="968"/>
      <c r="AH130" s="968"/>
      <c r="AI130" s="968"/>
      <c r="AJ130" s="969"/>
      <c r="AK130" s="970">
        <v>5812634</v>
      </c>
      <c r="AL130" s="968"/>
      <c r="AM130" s="968"/>
      <c r="AN130" s="968"/>
      <c r="AO130" s="969"/>
      <c r="AP130" s="1072"/>
      <c r="AQ130" s="1073"/>
      <c r="AR130" s="1073"/>
      <c r="AS130" s="1073"/>
      <c r="AT130" s="1074"/>
      <c r="AU130" s="235"/>
      <c r="AV130" s="235"/>
      <c r="AW130" s="235"/>
      <c r="AX130" s="1122" t="s">
        <v>460</v>
      </c>
      <c r="AY130" s="1054"/>
      <c r="AZ130" s="1054"/>
      <c r="BA130" s="1054"/>
      <c r="BB130" s="1054"/>
      <c r="BC130" s="1054"/>
      <c r="BD130" s="1054"/>
      <c r="BE130" s="1055"/>
      <c r="BF130" s="1084">
        <v>34.4</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461</v>
      </c>
      <c r="X131" s="1093"/>
      <c r="Y131" s="1093"/>
      <c r="Z131" s="1094"/>
      <c r="AA131" s="1006">
        <v>35166219</v>
      </c>
      <c r="AB131" s="1007"/>
      <c r="AC131" s="1007"/>
      <c r="AD131" s="1007"/>
      <c r="AE131" s="1008"/>
      <c r="AF131" s="1009">
        <v>35308171</v>
      </c>
      <c r="AG131" s="1007"/>
      <c r="AH131" s="1007"/>
      <c r="AI131" s="1007"/>
      <c r="AJ131" s="1008"/>
      <c r="AK131" s="1009">
        <v>35781839</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6" t="s">
        <v>462</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463</v>
      </c>
      <c r="W132" s="1110"/>
      <c r="X132" s="1110"/>
      <c r="Y132" s="1110"/>
      <c r="Z132" s="1111"/>
      <c r="AA132" s="1112">
        <v>4.6617294850000004</v>
      </c>
      <c r="AB132" s="1113"/>
      <c r="AC132" s="1113"/>
      <c r="AD132" s="1113"/>
      <c r="AE132" s="1114"/>
      <c r="AF132" s="1115">
        <v>5.6413372419999996</v>
      </c>
      <c r="AG132" s="1113"/>
      <c r="AH132" s="1113"/>
      <c r="AI132" s="1113"/>
      <c r="AJ132" s="1114"/>
      <c r="AK132" s="1115">
        <v>4.141895463</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464</v>
      </c>
      <c r="W133" s="1117"/>
      <c r="X133" s="1117"/>
      <c r="Y133" s="1117"/>
      <c r="Z133" s="1118"/>
      <c r="AA133" s="1119">
        <v>7.7</v>
      </c>
      <c r="AB133" s="1120"/>
      <c r="AC133" s="1120"/>
      <c r="AD133" s="1120"/>
      <c r="AE133" s="1121"/>
      <c r="AF133" s="1119">
        <v>6</v>
      </c>
      <c r="AG133" s="1120"/>
      <c r="AH133" s="1120"/>
      <c r="AI133" s="1120"/>
      <c r="AJ133" s="1121"/>
      <c r="AK133" s="1119">
        <v>4.8</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52" zoomScale="76" zoomScaleNormal="85" zoomScaleSheetLayoutView="76" workbookViewId="0">
      <selection activeCell="BN19" sqref="BN19:BU1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52" zoomScale="73" zoomScaleNormal="73" zoomScaleSheetLayoutView="55" workbookViewId="0">
      <selection activeCell="BN19" sqref="BN19:BU1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BN19" sqref="BN19:BU1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6" t="s">
        <v>467</v>
      </c>
      <c r="L7" s="254"/>
      <c r="M7" s="255" t="s">
        <v>468</v>
      </c>
      <c r="N7" s="256"/>
    </row>
    <row r="8" spans="1:16">
      <c r="A8" s="248"/>
      <c r="B8" s="244"/>
      <c r="C8" s="244"/>
      <c r="D8" s="244"/>
      <c r="E8" s="244"/>
      <c r="F8" s="244"/>
      <c r="G8" s="257"/>
      <c r="H8" s="258"/>
      <c r="I8" s="258"/>
      <c r="J8" s="259"/>
      <c r="K8" s="1127"/>
      <c r="L8" s="260" t="s">
        <v>469</v>
      </c>
      <c r="M8" s="261" t="s">
        <v>470</v>
      </c>
      <c r="N8" s="262" t="s">
        <v>471</v>
      </c>
    </row>
    <row r="9" spans="1:16">
      <c r="A9" s="248"/>
      <c r="B9" s="244"/>
      <c r="C9" s="244"/>
      <c r="D9" s="244"/>
      <c r="E9" s="244"/>
      <c r="F9" s="244"/>
      <c r="G9" s="1128" t="s">
        <v>472</v>
      </c>
      <c r="H9" s="1129"/>
      <c r="I9" s="1129"/>
      <c r="J9" s="1130"/>
      <c r="K9" s="263">
        <v>9873895</v>
      </c>
      <c r="L9" s="264">
        <v>40419</v>
      </c>
      <c r="M9" s="265">
        <v>55535</v>
      </c>
      <c r="N9" s="266">
        <v>-27.2</v>
      </c>
    </row>
    <row r="10" spans="1:16">
      <c r="A10" s="248"/>
      <c r="B10" s="244"/>
      <c r="C10" s="244"/>
      <c r="D10" s="244"/>
      <c r="E10" s="244"/>
      <c r="F10" s="244"/>
      <c r="G10" s="1128" t="s">
        <v>473</v>
      </c>
      <c r="H10" s="1129"/>
      <c r="I10" s="1129"/>
      <c r="J10" s="1130"/>
      <c r="K10" s="267">
        <v>1558255</v>
      </c>
      <c r="L10" s="268">
        <v>6379</v>
      </c>
      <c r="M10" s="269">
        <v>3368</v>
      </c>
      <c r="N10" s="270">
        <v>89.4</v>
      </c>
    </row>
    <row r="11" spans="1:16" ht="13.5" customHeight="1">
      <c r="A11" s="248"/>
      <c r="B11" s="244"/>
      <c r="C11" s="244"/>
      <c r="D11" s="244"/>
      <c r="E11" s="244"/>
      <c r="F11" s="244"/>
      <c r="G11" s="1128" t="s">
        <v>474</v>
      </c>
      <c r="H11" s="1129"/>
      <c r="I11" s="1129"/>
      <c r="J11" s="1130"/>
      <c r="K11" s="267">
        <v>92493</v>
      </c>
      <c r="L11" s="268">
        <v>379</v>
      </c>
      <c r="M11" s="269">
        <v>1911</v>
      </c>
      <c r="N11" s="270">
        <v>-80.2</v>
      </c>
    </row>
    <row r="12" spans="1:16" ht="13.5" customHeight="1">
      <c r="A12" s="248"/>
      <c r="B12" s="244"/>
      <c r="C12" s="244"/>
      <c r="D12" s="244"/>
      <c r="E12" s="244"/>
      <c r="F12" s="244"/>
      <c r="G12" s="1128" t="s">
        <v>475</v>
      </c>
      <c r="H12" s="1129"/>
      <c r="I12" s="1129"/>
      <c r="J12" s="1130"/>
      <c r="K12" s="267">
        <v>253855</v>
      </c>
      <c r="L12" s="268">
        <v>1039</v>
      </c>
      <c r="M12" s="269">
        <v>1237</v>
      </c>
      <c r="N12" s="270">
        <v>-16</v>
      </c>
    </row>
    <row r="13" spans="1:16" ht="13.5" customHeight="1">
      <c r="A13" s="248"/>
      <c r="B13" s="244"/>
      <c r="C13" s="244"/>
      <c r="D13" s="244"/>
      <c r="E13" s="244"/>
      <c r="F13" s="244"/>
      <c r="G13" s="1128" t="s">
        <v>476</v>
      </c>
      <c r="H13" s="1129"/>
      <c r="I13" s="1129"/>
      <c r="J13" s="1130"/>
      <c r="K13" s="267" t="s">
        <v>477</v>
      </c>
      <c r="L13" s="268" t="s">
        <v>477</v>
      </c>
      <c r="M13" s="269">
        <v>28</v>
      </c>
      <c r="N13" s="270" t="s">
        <v>477</v>
      </c>
    </row>
    <row r="14" spans="1:16" ht="13.5" customHeight="1">
      <c r="A14" s="248"/>
      <c r="B14" s="244"/>
      <c r="C14" s="244"/>
      <c r="D14" s="244"/>
      <c r="E14" s="244"/>
      <c r="F14" s="244"/>
      <c r="G14" s="1128" t="s">
        <v>478</v>
      </c>
      <c r="H14" s="1129"/>
      <c r="I14" s="1129"/>
      <c r="J14" s="1130"/>
      <c r="K14" s="267">
        <v>344717</v>
      </c>
      <c r="L14" s="268">
        <v>1411</v>
      </c>
      <c r="M14" s="269">
        <v>1900</v>
      </c>
      <c r="N14" s="270">
        <v>-25.7</v>
      </c>
    </row>
    <row r="15" spans="1:16" ht="13.5" customHeight="1">
      <c r="A15" s="248"/>
      <c r="B15" s="244"/>
      <c r="C15" s="244"/>
      <c r="D15" s="244"/>
      <c r="E15" s="244"/>
      <c r="F15" s="244"/>
      <c r="G15" s="1128" t="s">
        <v>479</v>
      </c>
      <c r="H15" s="1129"/>
      <c r="I15" s="1129"/>
      <c r="J15" s="1130"/>
      <c r="K15" s="267">
        <v>126880</v>
      </c>
      <c r="L15" s="268">
        <v>519</v>
      </c>
      <c r="M15" s="269">
        <v>1089</v>
      </c>
      <c r="N15" s="270">
        <v>-52.3</v>
      </c>
    </row>
    <row r="16" spans="1:16">
      <c r="A16" s="248"/>
      <c r="B16" s="244"/>
      <c r="C16" s="244"/>
      <c r="D16" s="244"/>
      <c r="E16" s="244"/>
      <c r="F16" s="244"/>
      <c r="G16" s="1131" t="s">
        <v>480</v>
      </c>
      <c r="H16" s="1132"/>
      <c r="I16" s="1132"/>
      <c r="J16" s="1133"/>
      <c r="K16" s="268">
        <v>-1174793</v>
      </c>
      <c r="L16" s="268">
        <v>-4809</v>
      </c>
      <c r="M16" s="269">
        <v>-5815</v>
      </c>
      <c r="N16" s="270">
        <v>-17.3</v>
      </c>
    </row>
    <row r="17" spans="1:16">
      <c r="A17" s="248"/>
      <c r="B17" s="244"/>
      <c r="C17" s="244"/>
      <c r="D17" s="244"/>
      <c r="E17" s="244"/>
      <c r="F17" s="244"/>
      <c r="G17" s="1131" t="s">
        <v>168</v>
      </c>
      <c r="H17" s="1132"/>
      <c r="I17" s="1132"/>
      <c r="J17" s="1133"/>
      <c r="K17" s="268">
        <v>11075302</v>
      </c>
      <c r="L17" s="268">
        <v>45337</v>
      </c>
      <c r="M17" s="269">
        <v>59252</v>
      </c>
      <c r="N17" s="270">
        <v>-23.5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3" t="s">
        <v>485</v>
      </c>
      <c r="H21" s="1124"/>
      <c r="I21" s="1124"/>
      <c r="J21" s="1125"/>
      <c r="K21" s="280">
        <v>5.0199999999999996</v>
      </c>
      <c r="L21" s="281">
        <v>6.1</v>
      </c>
      <c r="M21" s="282">
        <v>-1.08</v>
      </c>
      <c r="N21" s="249"/>
      <c r="O21" s="283"/>
      <c r="P21" s="279"/>
    </row>
    <row r="22" spans="1:16" s="284" customFormat="1">
      <c r="A22" s="279"/>
      <c r="B22" s="249"/>
      <c r="C22" s="249"/>
      <c r="D22" s="249"/>
      <c r="E22" s="249"/>
      <c r="F22" s="249"/>
      <c r="G22" s="1123" t="s">
        <v>486</v>
      </c>
      <c r="H22" s="1124"/>
      <c r="I22" s="1124"/>
      <c r="J22" s="1125"/>
      <c r="K22" s="285">
        <v>101.1</v>
      </c>
      <c r="L22" s="286">
        <v>99.9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6" t="s">
        <v>467</v>
      </c>
      <c r="L30" s="254"/>
      <c r="M30" s="255" t="s">
        <v>468</v>
      </c>
      <c r="N30" s="256"/>
    </row>
    <row r="31" spans="1:16">
      <c r="A31" s="248"/>
      <c r="B31" s="244"/>
      <c r="C31" s="244"/>
      <c r="D31" s="244"/>
      <c r="E31" s="244"/>
      <c r="F31" s="244"/>
      <c r="G31" s="257"/>
      <c r="H31" s="258"/>
      <c r="I31" s="258"/>
      <c r="J31" s="259"/>
      <c r="K31" s="1127"/>
      <c r="L31" s="260" t="s">
        <v>469</v>
      </c>
      <c r="M31" s="261" t="s">
        <v>470</v>
      </c>
      <c r="N31" s="262" t="s">
        <v>471</v>
      </c>
    </row>
    <row r="32" spans="1:16" ht="27" customHeight="1">
      <c r="A32" s="248"/>
      <c r="B32" s="244"/>
      <c r="C32" s="244"/>
      <c r="D32" s="244"/>
      <c r="E32" s="244"/>
      <c r="F32" s="244"/>
      <c r="G32" s="1139" t="s">
        <v>490</v>
      </c>
      <c r="H32" s="1140"/>
      <c r="I32" s="1140"/>
      <c r="J32" s="1141"/>
      <c r="K32" s="294">
        <v>5372835</v>
      </c>
      <c r="L32" s="294">
        <v>21994</v>
      </c>
      <c r="M32" s="295">
        <v>34486</v>
      </c>
      <c r="N32" s="296">
        <v>-36.200000000000003</v>
      </c>
    </row>
    <row r="33" spans="1:16" ht="13.5" customHeight="1">
      <c r="A33" s="248"/>
      <c r="B33" s="244"/>
      <c r="C33" s="244"/>
      <c r="D33" s="244"/>
      <c r="E33" s="244"/>
      <c r="F33" s="244"/>
      <c r="G33" s="1139" t="s">
        <v>491</v>
      </c>
      <c r="H33" s="1140"/>
      <c r="I33" s="1140"/>
      <c r="J33" s="1141"/>
      <c r="K33" s="294" t="s">
        <v>477</v>
      </c>
      <c r="L33" s="294" t="s">
        <v>477</v>
      </c>
      <c r="M33" s="295">
        <v>2</v>
      </c>
      <c r="N33" s="296" t="s">
        <v>477</v>
      </c>
    </row>
    <row r="34" spans="1:16" ht="27" customHeight="1">
      <c r="A34" s="248"/>
      <c r="B34" s="244"/>
      <c r="C34" s="244"/>
      <c r="D34" s="244"/>
      <c r="E34" s="244"/>
      <c r="F34" s="244"/>
      <c r="G34" s="1139" t="s">
        <v>492</v>
      </c>
      <c r="H34" s="1140"/>
      <c r="I34" s="1140"/>
      <c r="J34" s="1141"/>
      <c r="K34" s="294" t="s">
        <v>477</v>
      </c>
      <c r="L34" s="294" t="s">
        <v>477</v>
      </c>
      <c r="M34" s="295">
        <v>70</v>
      </c>
      <c r="N34" s="296" t="s">
        <v>477</v>
      </c>
    </row>
    <row r="35" spans="1:16" ht="27" customHeight="1">
      <c r="A35" s="248"/>
      <c r="B35" s="244"/>
      <c r="C35" s="244"/>
      <c r="D35" s="244"/>
      <c r="E35" s="244"/>
      <c r="F35" s="244"/>
      <c r="G35" s="1139" t="s">
        <v>493</v>
      </c>
      <c r="H35" s="1140"/>
      <c r="I35" s="1140"/>
      <c r="J35" s="1141"/>
      <c r="K35" s="294">
        <v>3546874</v>
      </c>
      <c r="L35" s="294">
        <v>14519</v>
      </c>
      <c r="M35" s="295">
        <v>11940</v>
      </c>
      <c r="N35" s="296">
        <v>21.6</v>
      </c>
    </row>
    <row r="36" spans="1:16" ht="27" customHeight="1">
      <c r="A36" s="248"/>
      <c r="B36" s="244"/>
      <c r="C36" s="244"/>
      <c r="D36" s="244"/>
      <c r="E36" s="244"/>
      <c r="F36" s="244"/>
      <c r="G36" s="1139" t="s">
        <v>494</v>
      </c>
      <c r="H36" s="1140"/>
      <c r="I36" s="1140"/>
      <c r="J36" s="1141"/>
      <c r="K36" s="294">
        <v>124451</v>
      </c>
      <c r="L36" s="294">
        <v>509</v>
      </c>
      <c r="M36" s="295">
        <v>512</v>
      </c>
      <c r="N36" s="296">
        <v>-0.6</v>
      </c>
    </row>
    <row r="37" spans="1:16" ht="13.5" customHeight="1">
      <c r="A37" s="248"/>
      <c r="B37" s="244"/>
      <c r="C37" s="244"/>
      <c r="D37" s="244"/>
      <c r="E37" s="244"/>
      <c r="F37" s="244"/>
      <c r="G37" s="1139" t="s">
        <v>495</v>
      </c>
      <c r="H37" s="1140"/>
      <c r="I37" s="1140"/>
      <c r="J37" s="1141"/>
      <c r="K37" s="294">
        <v>26763</v>
      </c>
      <c r="L37" s="294">
        <v>110</v>
      </c>
      <c r="M37" s="295">
        <v>1781</v>
      </c>
      <c r="N37" s="296">
        <v>-93.8</v>
      </c>
    </row>
    <row r="38" spans="1:16" ht="27" customHeight="1">
      <c r="A38" s="248"/>
      <c r="B38" s="244"/>
      <c r="C38" s="244"/>
      <c r="D38" s="244"/>
      <c r="E38" s="244"/>
      <c r="F38" s="244"/>
      <c r="G38" s="1142" t="s">
        <v>496</v>
      </c>
      <c r="H38" s="1143"/>
      <c r="I38" s="1143"/>
      <c r="J38" s="1144"/>
      <c r="K38" s="297" t="s">
        <v>477</v>
      </c>
      <c r="L38" s="297" t="s">
        <v>477</v>
      </c>
      <c r="M38" s="298">
        <v>5</v>
      </c>
      <c r="N38" s="299" t="s">
        <v>477</v>
      </c>
      <c r="O38" s="293"/>
    </row>
    <row r="39" spans="1:16">
      <c r="A39" s="248"/>
      <c r="B39" s="244"/>
      <c r="C39" s="244"/>
      <c r="D39" s="244"/>
      <c r="E39" s="244"/>
      <c r="F39" s="244"/>
      <c r="G39" s="1142" t="s">
        <v>497</v>
      </c>
      <c r="H39" s="1143"/>
      <c r="I39" s="1143"/>
      <c r="J39" s="1144"/>
      <c r="K39" s="300">
        <v>-1776243</v>
      </c>
      <c r="L39" s="300">
        <v>-7271</v>
      </c>
      <c r="M39" s="301">
        <v>-8044</v>
      </c>
      <c r="N39" s="302">
        <v>-9.6</v>
      </c>
      <c r="O39" s="293"/>
    </row>
    <row r="40" spans="1:16" ht="27" customHeight="1">
      <c r="A40" s="248"/>
      <c r="B40" s="244"/>
      <c r="C40" s="244"/>
      <c r="D40" s="244"/>
      <c r="E40" s="244"/>
      <c r="F40" s="244"/>
      <c r="G40" s="1139" t="s">
        <v>498</v>
      </c>
      <c r="H40" s="1140"/>
      <c r="I40" s="1140"/>
      <c r="J40" s="1141"/>
      <c r="K40" s="300">
        <v>-5812634</v>
      </c>
      <c r="L40" s="300">
        <v>-23794</v>
      </c>
      <c r="M40" s="301">
        <v>-28362</v>
      </c>
      <c r="N40" s="302">
        <v>-16.100000000000001</v>
      </c>
      <c r="O40" s="293"/>
    </row>
    <row r="41" spans="1:16">
      <c r="A41" s="248"/>
      <c r="B41" s="244"/>
      <c r="C41" s="244"/>
      <c r="D41" s="244"/>
      <c r="E41" s="244"/>
      <c r="F41" s="244"/>
      <c r="G41" s="1145" t="s">
        <v>278</v>
      </c>
      <c r="H41" s="1146"/>
      <c r="I41" s="1146"/>
      <c r="J41" s="1147"/>
      <c r="K41" s="294">
        <v>1482046</v>
      </c>
      <c r="L41" s="300">
        <v>6067</v>
      </c>
      <c r="M41" s="301">
        <v>12390</v>
      </c>
      <c r="N41" s="302">
        <v>-51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34" t="s">
        <v>467</v>
      </c>
      <c r="J49" s="1136" t="s">
        <v>502</v>
      </c>
      <c r="K49" s="1137"/>
      <c r="L49" s="1137"/>
      <c r="M49" s="1137"/>
      <c r="N49" s="1138"/>
    </row>
    <row r="50" spans="1:14">
      <c r="A50" s="248"/>
      <c r="B50" s="244"/>
      <c r="C50" s="244"/>
      <c r="D50" s="244"/>
      <c r="E50" s="244"/>
      <c r="F50" s="244"/>
      <c r="G50" s="312"/>
      <c r="H50" s="313"/>
      <c r="I50" s="1135"/>
      <c r="J50" s="314" t="s">
        <v>503</v>
      </c>
      <c r="K50" s="315" t="s">
        <v>504</v>
      </c>
      <c r="L50" s="316" t="s">
        <v>505</v>
      </c>
      <c r="M50" s="317" t="s">
        <v>506</v>
      </c>
      <c r="N50" s="318" t="s">
        <v>507</v>
      </c>
    </row>
    <row r="51" spans="1:14">
      <c r="A51" s="248"/>
      <c r="B51" s="244"/>
      <c r="C51" s="244"/>
      <c r="D51" s="244"/>
      <c r="E51" s="244"/>
      <c r="F51" s="244"/>
      <c r="G51" s="310" t="s">
        <v>508</v>
      </c>
      <c r="H51" s="311"/>
      <c r="I51" s="319">
        <v>10603556</v>
      </c>
      <c r="J51" s="320">
        <v>44577</v>
      </c>
      <c r="K51" s="321">
        <v>-10.5</v>
      </c>
      <c r="L51" s="322">
        <v>42247</v>
      </c>
      <c r="M51" s="323">
        <v>7.8</v>
      </c>
      <c r="N51" s="324">
        <v>-18.3</v>
      </c>
    </row>
    <row r="52" spans="1:14">
      <c r="A52" s="248"/>
      <c r="B52" s="244"/>
      <c r="C52" s="244"/>
      <c r="D52" s="244"/>
      <c r="E52" s="244"/>
      <c r="F52" s="244"/>
      <c r="G52" s="325"/>
      <c r="H52" s="326" t="s">
        <v>509</v>
      </c>
      <c r="I52" s="327">
        <v>4351393</v>
      </c>
      <c r="J52" s="328">
        <v>18293</v>
      </c>
      <c r="K52" s="329">
        <v>-28.7</v>
      </c>
      <c r="L52" s="330">
        <v>25497</v>
      </c>
      <c r="M52" s="331">
        <v>3.7</v>
      </c>
      <c r="N52" s="332">
        <v>-32.4</v>
      </c>
    </row>
    <row r="53" spans="1:14">
      <c r="A53" s="248"/>
      <c r="B53" s="244"/>
      <c r="C53" s="244"/>
      <c r="D53" s="244"/>
      <c r="E53" s="244"/>
      <c r="F53" s="244"/>
      <c r="G53" s="310" t="s">
        <v>510</v>
      </c>
      <c r="H53" s="311"/>
      <c r="I53" s="319">
        <v>10050514</v>
      </c>
      <c r="J53" s="320">
        <v>42033</v>
      </c>
      <c r="K53" s="321">
        <v>-5.7</v>
      </c>
      <c r="L53" s="322">
        <v>41739</v>
      </c>
      <c r="M53" s="323">
        <v>-1.2</v>
      </c>
      <c r="N53" s="324">
        <v>-4.5</v>
      </c>
    </row>
    <row r="54" spans="1:14">
      <c r="A54" s="248"/>
      <c r="B54" s="244"/>
      <c r="C54" s="244"/>
      <c r="D54" s="244"/>
      <c r="E54" s="244"/>
      <c r="F54" s="244"/>
      <c r="G54" s="325"/>
      <c r="H54" s="326" t="s">
        <v>509</v>
      </c>
      <c r="I54" s="327">
        <v>7256722</v>
      </c>
      <c r="J54" s="328">
        <v>30349</v>
      </c>
      <c r="K54" s="329">
        <v>65.900000000000006</v>
      </c>
      <c r="L54" s="330">
        <v>24625</v>
      </c>
      <c r="M54" s="331">
        <v>-3.4</v>
      </c>
      <c r="N54" s="332">
        <v>69.3</v>
      </c>
    </row>
    <row r="55" spans="1:14">
      <c r="A55" s="248"/>
      <c r="B55" s="244"/>
      <c r="C55" s="244"/>
      <c r="D55" s="244"/>
      <c r="E55" s="244"/>
      <c r="F55" s="244"/>
      <c r="G55" s="310" t="s">
        <v>511</v>
      </c>
      <c r="H55" s="311"/>
      <c r="I55" s="319">
        <v>4821073</v>
      </c>
      <c r="J55" s="320">
        <v>20157</v>
      </c>
      <c r="K55" s="321">
        <v>-52</v>
      </c>
      <c r="L55" s="322">
        <v>36765</v>
      </c>
      <c r="M55" s="323">
        <v>-11.9</v>
      </c>
      <c r="N55" s="324">
        <v>-40.1</v>
      </c>
    </row>
    <row r="56" spans="1:14">
      <c r="A56" s="248"/>
      <c r="B56" s="244"/>
      <c r="C56" s="244"/>
      <c r="D56" s="244"/>
      <c r="E56" s="244"/>
      <c r="F56" s="244"/>
      <c r="G56" s="325"/>
      <c r="H56" s="326" t="s">
        <v>509</v>
      </c>
      <c r="I56" s="327">
        <v>3575756</v>
      </c>
      <c r="J56" s="328">
        <v>14950</v>
      </c>
      <c r="K56" s="329">
        <v>-50.7</v>
      </c>
      <c r="L56" s="330">
        <v>20975</v>
      </c>
      <c r="M56" s="331">
        <v>-14.8</v>
      </c>
      <c r="N56" s="332">
        <v>-35.9</v>
      </c>
    </row>
    <row r="57" spans="1:14">
      <c r="A57" s="248"/>
      <c r="B57" s="244"/>
      <c r="C57" s="244"/>
      <c r="D57" s="244"/>
      <c r="E57" s="244"/>
      <c r="F57" s="244"/>
      <c r="G57" s="310" t="s">
        <v>512</v>
      </c>
      <c r="H57" s="311"/>
      <c r="I57" s="319">
        <v>10996647</v>
      </c>
      <c r="J57" s="320">
        <v>45072</v>
      </c>
      <c r="K57" s="321">
        <v>123.6</v>
      </c>
      <c r="L57" s="322">
        <v>39052</v>
      </c>
      <c r="M57" s="323">
        <v>6.2</v>
      </c>
      <c r="N57" s="324">
        <v>117.4</v>
      </c>
    </row>
    <row r="58" spans="1:14">
      <c r="A58" s="248"/>
      <c r="B58" s="244"/>
      <c r="C58" s="244"/>
      <c r="D58" s="244"/>
      <c r="E58" s="244"/>
      <c r="F58" s="244"/>
      <c r="G58" s="325"/>
      <c r="H58" s="326" t="s">
        <v>509</v>
      </c>
      <c r="I58" s="327">
        <v>9069719</v>
      </c>
      <c r="J58" s="328">
        <v>37174</v>
      </c>
      <c r="K58" s="329">
        <v>148.69999999999999</v>
      </c>
      <c r="L58" s="330">
        <v>21186</v>
      </c>
      <c r="M58" s="331">
        <v>1</v>
      </c>
      <c r="N58" s="332">
        <v>147.69999999999999</v>
      </c>
    </row>
    <row r="59" spans="1:14">
      <c r="A59" s="248"/>
      <c r="B59" s="244"/>
      <c r="C59" s="244"/>
      <c r="D59" s="244"/>
      <c r="E59" s="244"/>
      <c r="F59" s="244"/>
      <c r="G59" s="310" t="s">
        <v>513</v>
      </c>
      <c r="H59" s="311"/>
      <c r="I59" s="319">
        <v>9530773</v>
      </c>
      <c r="J59" s="320">
        <v>39014</v>
      </c>
      <c r="K59" s="321">
        <v>-13.4</v>
      </c>
      <c r="L59" s="322">
        <v>41235</v>
      </c>
      <c r="M59" s="323">
        <v>5.6</v>
      </c>
      <c r="N59" s="324">
        <v>-19</v>
      </c>
    </row>
    <row r="60" spans="1:14">
      <c r="A60" s="248"/>
      <c r="B60" s="244"/>
      <c r="C60" s="244"/>
      <c r="D60" s="244"/>
      <c r="E60" s="244"/>
      <c r="F60" s="244"/>
      <c r="G60" s="325"/>
      <c r="H60" s="326" t="s">
        <v>509</v>
      </c>
      <c r="I60" s="333">
        <v>7091096</v>
      </c>
      <c r="J60" s="328">
        <v>29027</v>
      </c>
      <c r="K60" s="329">
        <v>-21.9</v>
      </c>
      <c r="L60" s="330">
        <v>22086</v>
      </c>
      <c r="M60" s="331">
        <v>4.2</v>
      </c>
      <c r="N60" s="332">
        <v>-26.1</v>
      </c>
    </row>
    <row r="61" spans="1:14">
      <c r="A61" s="248"/>
      <c r="B61" s="244"/>
      <c r="C61" s="244"/>
      <c r="D61" s="244"/>
      <c r="E61" s="244"/>
      <c r="F61" s="244"/>
      <c r="G61" s="310" t="s">
        <v>514</v>
      </c>
      <c r="H61" s="334"/>
      <c r="I61" s="335">
        <v>9200513</v>
      </c>
      <c r="J61" s="336">
        <v>38171</v>
      </c>
      <c r="K61" s="337">
        <v>8.4</v>
      </c>
      <c r="L61" s="338">
        <v>40208</v>
      </c>
      <c r="M61" s="339">
        <v>1.3</v>
      </c>
      <c r="N61" s="324">
        <v>7.1</v>
      </c>
    </row>
    <row r="62" spans="1:14">
      <c r="A62" s="248"/>
      <c r="B62" s="244"/>
      <c r="C62" s="244"/>
      <c r="D62" s="244"/>
      <c r="E62" s="244"/>
      <c r="F62" s="244"/>
      <c r="G62" s="325"/>
      <c r="H62" s="326" t="s">
        <v>509</v>
      </c>
      <c r="I62" s="327">
        <v>6268937</v>
      </c>
      <c r="J62" s="328">
        <v>25959</v>
      </c>
      <c r="K62" s="329">
        <v>22.7</v>
      </c>
      <c r="L62" s="330">
        <v>22874</v>
      </c>
      <c r="M62" s="331">
        <v>-1.9</v>
      </c>
      <c r="N62" s="332">
        <v>24.6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62" zoomScaleNormal="62" zoomScaleSheetLayoutView="100" workbookViewId="0">
      <selection activeCell="BN19" sqref="BN19:BU1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8" t="s">
        <v>3</v>
      </c>
      <c r="D47" s="1148"/>
      <c r="E47" s="1149"/>
      <c r="F47" s="11">
        <v>6.14</v>
      </c>
      <c r="G47" s="12">
        <v>5.67</v>
      </c>
      <c r="H47" s="12">
        <v>8.08</v>
      </c>
      <c r="I47" s="12">
        <v>9.69</v>
      </c>
      <c r="J47" s="13">
        <v>10.89</v>
      </c>
    </row>
    <row r="48" spans="2:10" ht="57.75" customHeight="1">
      <c r="B48" s="14"/>
      <c r="C48" s="1150" t="s">
        <v>4</v>
      </c>
      <c r="D48" s="1150"/>
      <c r="E48" s="1151"/>
      <c r="F48" s="15">
        <v>4.7300000000000004</v>
      </c>
      <c r="G48" s="16">
        <v>6.16</v>
      </c>
      <c r="H48" s="16">
        <v>10.29</v>
      </c>
      <c r="I48" s="16">
        <v>8.69</v>
      </c>
      <c r="J48" s="17">
        <v>10.53</v>
      </c>
    </row>
    <row r="49" spans="2:10" ht="57.75" customHeight="1" thickBot="1">
      <c r="B49" s="18"/>
      <c r="C49" s="1152" t="s">
        <v>5</v>
      </c>
      <c r="D49" s="1152"/>
      <c r="E49" s="1153"/>
      <c r="F49" s="19" t="s">
        <v>521</v>
      </c>
      <c r="G49" s="20">
        <v>1.25</v>
      </c>
      <c r="H49" s="20">
        <v>6.84</v>
      </c>
      <c r="I49" s="20">
        <v>0.2</v>
      </c>
      <c r="J49" s="21">
        <v>3.22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1" zoomScaleNormal="71" zoomScaleSheetLayoutView="100" workbookViewId="0">
      <selection activeCell="BN19" sqref="BN19:BU1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60" t="s">
        <v>522</v>
      </c>
      <c r="D34" s="1160"/>
      <c r="E34" s="1161"/>
      <c r="F34" s="32">
        <v>10.55</v>
      </c>
      <c r="G34" s="33">
        <v>10.93</v>
      </c>
      <c r="H34" s="33">
        <v>13.34</v>
      </c>
      <c r="I34" s="33">
        <v>15.67</v>
      </c>
      <c r="J34" s="34">
        <v>18.22</v>
      </c>
      <c r="K34" s="22"/>
      <c r="L34" s="22"/>
      <c r="M34" s="22"/>
      <c r="N34" s="22"/>
      <c r="O34" s="22"/>
      <c r="P34" s="22"/>
    </row>
    <row r="35" spans="1:16" ht="39" customHeight="1">
      <c r="A35" s="22"/>
      <c r="B35" s="35"/>
      <c r="C35" s="1154" t="s">
        <v>523</v>
      </c>
      <c r="D35" s="1155"/>
      <c r="E35" s="1156"/>
      <c r="F35" s="36">
        <v>4.7300000000000004</v>
      </c>
      <c r="G35" s="37">
        <v>6.16</v>
      </c>
      <c r="H35" s="37">
        <v>10.29</v>
      </c>
      <c r="I35" s="37">
        <v>8.69</v>
      </c>
      <c r="J35" s="38">
        <v>10.53</v>
      </c>
      <c r="K35" s="22"/>
      <c r="L35" s="22"/>
      <c r="M35" s="22"/>
      <c r="N35" s="22"/>
      <c r="O35" s="22"/>
      <c r="P35" s="22"/>
    </row>
    <row r="36" spans="1:16" ht="39" customHeight="1">
      <c r="A36" s="22"/>
      <c r="B36" s="35"/>
      <c r="C36" s="1154" t="s">
        <v>524</v>
      </c>
      <c r="D36" s="1155"/>
      <c r="E36" s="1156"/>
      <c r="F36" s="36">
        <v>3.52</v>
      </c>
      <c r="G36" s="37">
        <v>5.13</v>
      </c>
      <c r="H36" s="37">
        <v>5.72</v>
      </c>
      <c r="I36" s="37">
        <v>6.34</v>
      </c>
      <c r="J36" s="38">
        <v>6.89</v>
      </c>
      <c r="K36" s="22"/>
      <c r="L36" s="22"/>
      <c r="M36" s="22"/>
      <c r="N36" s="22"/>
      <c r="O36" s="22"/>
      <c r="P36" s="22"/>
    </row>
    <row r="37" spans="1:16" ht="39" customHeight="1">
      <c r="A37" s="22"/>
      <c r="B37" s="35"/>
      <c r="C37" s="1154" t="s">
        <v>525</v>
      </c>
      <c r="D37" s="1155"/>
      <c r="E37" s="1156"/>
      <c r="F37" s="36">
        <v>1.84</v>
      </c>
      <c r="G37" s="37">
        <v>1.48</v>
      </c>
      <c r="H37" s="37">
        <v>3.36</v>
      </c>
      <c r="I37" s="37">
        <v>2.75</v>
      </c>
      <c r="J37" s="38">
        <v>2.17</v>
      </c>
      <c r="K37" s="22"/>
      <c r="L37" s="22"/>
      <c r="M37" s="22"/>
      <c r="N37" s="22"/>
      <c r="O37" s="22"/>
      <c r="P37" s="22"/>
    </row>
    <row r="38" spans="1:16" ht="39" customHeight="1">
      <c r="A38" s="22"/>
      <c r="B38" s="35"/>
      <c r="C38" s="1154" t="s">
        <v>526</v>
      </c>
      <c r="D38" s="1155"/>
      <c r="E38" s="1156"/>
      <c r="F38" s="36">
        <v>0.71</v>
      </c>
      <c r="G38" s="37">
        <v>0.99</v>
      </c>
      <c r="H38" s="37">
        <v>0.98</v>
      </c>
      <c r="I38" s="37">
        <v>0.79</v>
      </c>
      <c r="J38" s="38">
        <v>0.77</v>
      </c>
      <c r="K38" s="22"/>
      <c r="L38" s="22"/>
      <c r="M38" s="22"/>
      <c r="N38" s="22"/>
      <c r="O38" s="22"/>
      <c r="P38" s="22"/>
    </row>
    <row r="39" spans="1:16" ht="39" customHeight="1">
      <c r="A39" s="22"/>
      <c r="B39" s="35"/>
      <c r="C39" s="1154" t="s">
        <v>527</v>
      </c>
      <c r="D39" s="1155"/>
      <c r="E39" s="1156"/>
      <c r="F39" s="36">
        <v>0.32</v>
      </c>
      <c r="G39" s="37">
        <v>1.23</v>
      </c>
      <c r="H39" s="37">
        <v>0.66</v>
      </c>
      <c r="I39" s="37">
        <v>0.65</v>
      </c>
      <c r="J39" s="38">
        <v>0.66</v>
      </c>
      <c r="K39" s="22"/>
      <c r="L39" s="22"/>
      <c r="M39" s="22"/>
      <c r="N39" s="22"/>
      <c r="O39" s="22"/>
      <c r="P39" s="22"/>
    </row>
    <row r="40" spans="1:16" ht="39" customHeight="1">
      <c r="A40" s="22"/>
      <c r="B40" s="35"/>
      <c r="C40" s="1154" t="s">
        <v>528</v>
      </c>
      <c r="D40" s="1155"/>
      <c r="E40" s="1156"/>
      <c r="F40" s="36">
        <v>0.09</v>
      </c>
      <c r="G40" s="37">
        <v>0.1</v>
      </c>
      <c r="H40" s="37">
        <v>0.11</v>
      </c>
      <c r="I40" s="37">
        <v>0.12</v>
      </c>
      <c r="J40" s="38">
        <v>0.13</v>
      </c>
      <c r="K40" s="22"/>
      <c r="L40" s="22"/>
      <c r="M40" s="22"/>
      <c r="N40" s="22"/>
      <c r="O40" s="22"/>
      <c r="P40" s="22"/>
    </row>
    <row r="41" spans="1:16" ht="39" customHeight="1">
      <c r="A41" s="22"/>
      <c r="B41" s="35"/>
      <c r="C41" s="1154" t="s">
        <v>529</v>
      </c>
      <c r="D41" s="1155"/>
      <c r="E41" s="1156"/>
      <c r="F41" s="36">
        <v>0</v>
      </c>
      <c r="G41" s="37">
        <v>0</v>
      </c>
      <c r="H41" s="37">
        <v>0.06</v>
      </c>
      <c r="I41" s="37">
        <v>0.2</v>
      </c>
      <c r="J41" s="38">
        <v>0.06</v>
      </c>
      <c r="K41" s="22"/>
      <c r="L41" s="22"/>
      <c r="M41" s="22"/>
      <c r="N41" s="22"/>
      <c r="O41" s="22"/>
      <c r="P41" s="22"/>
    </row>
    <row r="42" spans="1:16" ht="39" customHeight="1">
      <c r="A42" s="22"/>
      <c r="B42" s="39"/>
      <c r="C42" s="1154" t="s">
        <v>530</v>
      </c>
      <c r="D42" s="1155"/>
      <c r="E42" s="1156"/>
      <c r="F42" s="36" t="s">
        <v>477</v>
      </c>
      <c r="G42" s="37" t="s">
        <v>477</v>
      </c>
      <c r="H42" s="37" t="s">
        <v>477</v>
      </c>
      <c r="I42" s="37" t="s">
        <v>477</v>
      </c>
      <c r="J42" s="38" t="s">
        <v>477</v>
      </c>
      <c r="K42" s="22"/>
      <c r="L42" s="22"/>
      <c r="M42" s="22"/>
      <c r="N42" s="22"/>
      <c r="O42" s="22"/>
      <c r="P42" s="22"/>
    </row>
    <row r="43" spans="1:16" ht="39" customHeight="1" thickBot="1">
      <c r="A43" s="22"/>
      <c r="B43" s="40"/>
      <c r="C43" s="1157" t="s">
        <v>531</v>
      </c>
      <c r="D43" s="1158"/>
      <c r="E43" s="1159"/>
      <c r="F43" s="41">
        <v>0.12</v>
      </c>
      <c r="G43" s="42">
        <v>0.08</v>
      </c>
      <c r="H43" s="42">
        <v>0.06</v>
      </c>
      <c r="I43" s="42">
        <v>0.08</v>
      </c>
      <c r="J43" s="43">
        <v>0.06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election activeCell="BN19" sqref="BN19:BU1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70" t="s">
        <v>10</v>
      </c>
      <c r="C45" s="1171"/>
      <c r="D45" s="58"/>
      <c r="E45" s="1176" t="s">
        <v>11</v>
      </c>
      <c r="F45" s="1176"/>
      <c r="G45" s="1176"/>
      <c r="H45" s="1176"/>
      <c r="I45" s="1176"/>
      <c r="J45" s="1177"/>
      <c r="K45" s="59">
        <v>5729</v>
      </c>
      <c r="L45" s="60">
        <v>5092</v>
      </c>
      <c r="M45" s="60">
        <v>5118</v>
      </c>
      <c r="N45" s="60">
        <v>5150</v>
      </c>
      <c r="O45" s="61">
        <v>5373</v>
      </c>
      <c r="P45" s="48"/>
      <c r="Q45" s="48"/>
      <c r="R45" s="48"/>
      <c r="S45" s="48"/>
      <c r="T45" s="48"/>
      <c r="U45" s="48"/>
    </row>
    <row r="46" spans="1:21" ht="30.75" customHeight="1">
      <c r="A46" s="48"/>
      <c r="B46" s="1172"/>
      <c r="C46" s="1173"/>
      <c r="D46" s="62"/>
      <c r="E46" s="1164" t="s">
        <v>12</v>
      </c>
      <c r="F46" s="1164"/>
      <c r="G46" s="1164"/>
      <c r="H46" s="1164"/>
      <c r="I46" s="1164"/>
      <c r="J46" s="1165"/>
      <c r="K46" s="63" t="s">
        <v>477</v>
      </c>
      <c r="L46" s="64" t="s">
        <v>477</v>
      </c>
      <c r="M46" s="64" t="s">
        <v>477</v>
      </c>
      <c r="N46" s="64" t="s">
        <v>477</v>
      </c>
      <c r="O46" s="65" t="s">
        <v>477</v>
      </c>
      <c r="P46" s="48"/>
      <c r="Q46" s="48"/>
      <c r="R46" s="48"/>
      <c r="S46" s="48"/>
      <c r="T46" s="48"/>
      <c r="U46" s="48"/>
    </row>
    <row r="47" spans="1:21" ht="30.75" customHeight="1">
      <c r="A47" s="48"/>
      <c r="B47" s="1172"/>
      <c r="C47" s="1173"/>
      <c r="D47" s="62"/>
      <c r="E47" s="1164" t="s">
        <v>13</v>
      </c>
      <c r="F47" s="1164"/>
      <c r="G47" s="1164"/>
      <c r="H47" s="1164"/>
      <c r="I47" s="1164"/>
      <c r="J47" s="1165"/>
      <c r="K47" s="63" t="s">
        <v>477</v>
      </c>
      <c r="L47" s="64" t="s">
        <v>477</v>
      </c>
      <c r="M47" s="64" t="s">
        <v>477</v>
      </c>
      <c r="N47" s="64" t="s">
        <v>477</v>
      </c>
      <c r="O47" s="65" t="s">
        <v>477</v>
      </c>
      <c r="P47" s="48"/>
      <c r="Q47" s="48"/>
      <c r="R47" s="48"/>
      <c r="S47" s="48"/>
      <c r="T47" s="48"/>
      <c r="U47" s="48"/>
    </row>
    <row r="48" spans="1:21" ht="30.75" customHeight="1">
      <c r="A48" s="48"/>
      <c r="B48" s="1172"/>
      <c r="C48" s="1173"/>
      <c r="D48" s="62"/>
      <c r="E48" s="1164" t="s">
        <v>14</v>
      </c>
      <c r="F48" s="1164"/>
      <c r="G48" s="1164"/>
      <c r="H48" s="1164"/>
      <c r="I48" s="1164"/>
      <c r="J48" s="1165"/>
      <c r="K48" s="63">
        <v>4608</v>
      </c>
      <c r="L48" s="64">
        <v>4665</v>
      </c>
      <c r="M48" s="64">
        <v>3631</v>
      </c>
      <c r="N48" s="64">
        <v>3479</v>
      </c>
      <c r="O48" s="65">
        <v>3547</v>
      </c>
      <c r="P48" s="48"/>
      <c r="Q48" s="48"/>
      <c r="R48" s="48"/>
      <c r="S48" s="48"/>
      <c r="T48" s="48"/>
      <c r="U48" s="48"/>
    </row>
    <row r="49" spans="1:21" ht="30.75" customHeight="1">
      <c r="A49" s="48"/>
      <c r="B49" s="1172"/>
      <c r="C49" s="1173"/>
      <c r="D49" s="62"/>
      <c r="E49" s="1164" t="s">
        <v>15</v>
      </c>
      <c r="F49" s="1164"/>
      <c r="G49" s="1164"/>
      <c r="H49" s="1164"/>
      <c r="I49" s="1164"/>
      <c r="J49" s="1165"/>
      <c r="K49" s="63">
        <v>336</v>
      </c>
      <c r="L49" s="64">
        <v>135</v>
      </c>
      <c r="M49" s="64">
        <v>112</v>
      </c>
      <c r="N49" s="64">
        <v>134</v>
      </c>
      <c r="O49" s="65">
        <v>124</v>
      </c>
      <c r="P49" s="48"/>
      <c r="Q49" s="48"/>
      <c r="R49" s="48"/>
      <c r="S49" s="48"/>
      <c r="T49" s="48"/>
      <c r="U49" s="48"/>
    </row>
    <row r="50" spans="1:21" ht="30.75" customHeight="1">
      <c r="A50" s="48"/>
      <c r="B50" s="1172"/>
      <c r="C50" s="1173"/>
      <c r="D50" s="62"/>
      <c r="E50" s="1164" t="s">
        <v>16</v>
      </c>
      <c r="F50" s="1164"/>
      <c r="G50" s="1164"/>
      <c r="H50" s="1164"/>
      <c r="I50" s="1164"/>
      <c r="J50" s="1165"/>
      <c r="K50" s="63">
        <v>127</v>
      </c>
      <c r="L50" s="64">
        <v>100</v>
      </c>
      <c r="M50" s="64">
        <v>128</v>
      </c>
      <c r="N50" s="64">
        <v>126</v>
      </c>
      <c r="O50" s="65">
        <v>27</v>
      </c>
      <c r="P50" s="48"/>
      <c r="Q50" s="48"/>
      <c r="R50" s="48"/>
      <c r="S50" s="48"/>
      <c r="T50" s="48"/>
      <c r="U50" s="48"/>
    </row>
    <row r="51" spans="1:21" ht="30.75" customHeight="1">
      <c r="A51" s="48"/>
      <c r="B51" s="1174"/>
      <c r="C51" s="1175"/>
      <c r="D51" s="66"/>
      <c r="E51" s="1164" t="s">
        <v>17</v>
      </c>
      <c r="F51" s="1164"/>
      <c r="G51" s="1164"/>
      <c r="H51" s="1164"/>
      <c r="I51" s="1164"/>
      <c r="J51" s="1165"/>
      <c r="K51" s="63" t="s">
        <v>477</v>
      </c>
      <c r="L51" s="64" t="s">
        <v>477</v>
      </c>
      <c r="M51" s="64" t="s">
        <v>477</v>
      </c>
      <c r="N51" s="64" t="s">
        <v>477</v>
      </c>
      <c r="O51" s="65" t="s">
        <v>477</v>
      </c>
      <c r="P51" s="48"/>
      <c r="Q51" s="48"/>
      <c r="R51" s="48"/>
      <c r="S51" s="48"/>
      <c r="T51" s="48"/>
      <c r="U51" s="48"/>
    </row>
    <row r="52" spans="1:21" ht="30.75" customHeight="1">
      <c r="A52" s="48"/>
      <c r="B52" s="1162" t="s">
        <v>18</v>
      </c>
      <c r="C52" s="1163"/>
      <c r="D52" s="66"/>
      <c r="E52" s="1164" t="s">
        <v>19</v>
      </c>
      <c r="F52" s="1164"/>
      <c r="G52" s="1164"/>
      <c r="H52" s="1164"/>
      <c r="I52" s="1164"/>
      <c r="J52" s="1165"/>
      <c r="K52" s="63">
        <v>7289</v>
      </c>
      <c r="L52" s="64">
        <v>7263</v>
      </c>
      <c r="M52" s="64">
        <v>7351</v>
      </c>
      <c r="N52" s="64">
        <v>6897</v>
      </c>
      <c r="O52" s="65">
        <v>7589</v>
      </c>
      <c r="P52" s="48"/>
      <c r="Q52" s="48"/>
      <c r="R52" s="48"/>
      <c r="S52" s="48"/>
      <c r="T52" s="48"/>
      <c r="U52" s="48"/>
    </row>
    <row r="53" spans="1:21" ht="30.75" customHeight="1" thickBot="1">
      <c r="A53" s="48"/>
      <c r="B53" s="1166" t="s">
        <v>20</v>
      </c>
      <c r="C53" s="1167"/>
      <c r="D53" s="67"/>
      <c r="E53" s="1168" t="s">
        <v>21</v>
      </c>
      <c r="F53" s="1168"/>
      <c r="G53" s="1168"/>
      <c r="H53" s="1168"/>
      <c r="I53" s="1168"/>
      <c r="J53" s="1169"/>
      <c r="K53" s="68">
        <v>3511</v>
      </c>
      <c r="L53" s="69">
        <v>2729</v>
      </c>
      <c r="M53" s="69">
        <v>1638</v>
      </c>
      <c r="N53" s="69">
        <v>1992</v>
      </c>
      <c r="O53" s="70">
        <v>1482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2015-04-21T02:50:11Z</cp:lastPrinted>
  <dcterms:created xsi:type="dcterms:W3CDTF">2015-02-17T06:23:27Z</dcterms:created>
  <dcterms:modified xsi:type="dcterms:W3CDTF">2015-05-07T02:26:52Z</dcterms:modified>
</cp:coreProperties>
</file>