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O38" i="9"/>
  <c r="BW38" i="9"/>
  <c r="BE38" i="9"/>
  <c r="AM38" i="9"/>
  <c r="U38" i="9"/>
  <c r="CO37" i="9"/>
  <c r="BW37" i="9"/>
  <c r="BE37" i="9"/>
  <c r="AM37" i="9"/>
  <c r="U37" i="9"/>
  <c r="CO36" i="9"/>
  <c r="BW36" i="9"/>
  <c r="BE36" i="9"/>
  <c r="AM36" i="9"/>
  <c r="CO35" i="9"/>
  <c r="BW35" i="9"/>
  <c r="BE35" i="9"/>
  <c r="AM35" i="9"/>
  <c r="CO34" i="9"/>
  <c r="BW34" i="9"/>
  <c r="BE34" i="9"/>
  <c r="AM34" i="9"/>
  <c r="C34" i="9"/>
  <c r="C35" i="9" s="1"/>
  <c r="U34" i="9" l="1"/>
  <c r="U35" i="9" s="1"/>
  <c r="U36" i="9" s="1"/>
  <c r="C36" i="9"/>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<sst xmlns="http://schemas.openxmlformats.org/spreadsheetml/2006/main" count="1030" uniqueCount="553">
  <si>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</si>
  <si>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</si>
  <si>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</si>
  <si>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</si>
  <si>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</si>
  <si>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</si>
  <si>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</si>
  <si>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</si>
  <si>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</si>
  <si>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</si>
  <si>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</si>
  <si>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</si>
  <si>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</si>
  <si>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</si>
  <si>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</si>
  <si>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</si>
  <si>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</si>
  <si>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</si>
  <si>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</si>
  <si>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</si>
  <si>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</si>
  <si>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</si>
  <si>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</si>
  <si>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</si>
  <si>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</si>
  <si>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</si>
  <si>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</si>
  <si>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</si>
  <si>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</si>
  <si>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</si>
  <si>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</si>
  <si>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</si>
  <si>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</si>
  <si>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</si>
  <si>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</si>
  <si>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</si>
  <si>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</si>
  <si>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</si>
  <si>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</si>
  <si>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</si>
  <si>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</si>
  <si>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</si>
  <si>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</si>
  <si>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</si>
  <si>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</si>
  <si>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</si>
  <si>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</si>
  <si>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</si>
  <si>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</si>
  <si>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</si>
  <si>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</si>
  <si>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</si>
  <si>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</si>
  <si>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</si>
  <si>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</si>
  <si>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</si>
  <si>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</si>
  <si>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</si>
  <si>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</si>
  <si>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</si>
  <si>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</si>
  <si>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</si>
  <si>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</si>
  <si>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</si>
  <si>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</si>
  <si>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</si>
  <si>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</si>
  <si>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</si>
  <si>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</si>
  <si>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</si>
  <si>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</si>
  <si>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</si>
  <si>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</si>
  <si>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</si>
  <si>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</si>
  <si>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</si>
  <si>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</si>
  <si>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</si>
  <si>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</si>
  <si>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</si>
  <si>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</si>
  <si>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坂戸市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</si>
  <si>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</si>
  <si>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</si>
  <si>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</si>
  <si>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</si>
  <si>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</si>
  <si>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</si>
  <si>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</si>
  <si>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</si>
  <si>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</si>
  <si>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</si>
  <si>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</si>
  <si>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</si>
  <si>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</si>
  <si>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</si>
  <si>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</si>
  <si>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</si>
  <si>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</si>
  <si>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</si>
  <si>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</si>
  <si>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</si>
  <si>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</si>
  <si>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</si>
  <si>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</si>
  <si>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</si>
  <si>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</si>
  <si>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</si>
  <si>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</si>
  <si>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</si>
  <si>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</si>
  <si>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</si>
  <si>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</si>
  <si>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</si>
  <si>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</si>
  <si>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</si>
  <si>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</si>
  <si>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</si>
  <si>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</si>
  <si>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</si>
  <si>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</si>
  <si>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</si>
  <si>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</si>
  <si>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</si>
  <si>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</si>
  <si>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</si>
  <si>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</si>
  <si>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</si>
  <si>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</si>
  <si>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</si>
  <si>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</si>
  <si>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</si>
  <si>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</si>
  <si>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</si>
  <si>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</si>
  <si>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</si>
  <si>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</si>
  <si>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</si>
  <si>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</si>
  <si>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</si>
  <si>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</si>
  <si>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</si>
  <si>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</si>
  <si>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</si>
  <si>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</si>
  <si>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</si>
  <si>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</si>
  <si>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</si>
  <si>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</si>
  <si>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</si>
  <si>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</si>
  <si>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</si>
  <si>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</si>
  <si>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</si>
  <si>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</si>
  <si>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</si>
  <si>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</si>
  <si>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</si>
  <si>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</si>
  <si>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</si>
  <si>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</si>
  <si>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</si>
  <si>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</si>
  <si>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</si>
  <si>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</si>
  <si>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</si>
  <si>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</si>
  <si>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</si>
  <si>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</si>
  <si>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</si>
  <si>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</si>
  <si>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</si>
  <si>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</si>
  <si>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</si>
  <si>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</si>
  <si>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</si>
  <si>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</si>
  <si>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</si>
  <si>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</si>
  <si>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</si>
  <si>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</si>
  <si>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</si>
  <si>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</si>
  <si>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</si>
  <si>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</si>
  <si>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</si>
  <si>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</si>
  <si>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</si>
  <si>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</si>
  <si>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</si>
  <si>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</si>
  <si>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</si>
  <si>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</si>
  <si>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</si>
  <si>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埼玉県坂戸市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</si>
  <si>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</si>
  <si>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</si>
  <si>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</si>
  <si>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</si>
  <si>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</si>
  <si>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</si>
  <si>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</si>
  <si>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</si>
  <si>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</si>
  <si>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</si>
  <si>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</si>
  <si>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</si>
  <si>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</si>
  <si>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</si>
  <si>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</si>
  <si>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</si>
  <si>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</si>
  <si>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</si>
  <si>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</si>
  <si>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</si>
  <si>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</si>
  <si>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</si>
  <si>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</si>
  <si>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</si>
  <si>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</si>
  <si>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</si>
  <si>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</si>
  <si>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</si>
  <si>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</si>
  <si>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</si>
  <si>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</si>
  <si>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</si>
  <si>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</si>
  <si>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</si>
  <si>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</si>
  <si>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</si>
  <si>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</si>
  <si>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</si>
  <si>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</si>
  <si>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</si>
  <si>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</si>
  <si>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</si>
  <si>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</si>
  <si>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</si>
  <si>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</si>
  <si>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</si>
  <si>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</si>
  <si>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</si>
  <si>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</si>
  <si>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</si>
  <si>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</si>
  <si>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</si>
  <si>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</si>
  <si>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</si>
  <si>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</si>
  <si>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</si>
  <si>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</si>
  <si>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</si>
  <si>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</si>
  <si>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</si>
  <si>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</si>
  <si>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</si>
  <si>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</si>
  <si>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</si>
  <si>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</si>
  <si>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</si>
  <si>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</si>
  <si>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</si>
  <si>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</si>
  <si>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</si>
  <si>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</si>
  <si>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</si>
  <si>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</si>
  <si>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</si>
  <si>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</si>
  <si>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</si>
  <si>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</si>
  <si>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</si>
  <si>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</si>
  <si>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</si>
  <si>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</si>
  <si>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</si>
  <si>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</si>
  <si>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</si>
  <si>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</si>
  <si>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</si>
  <si>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</si>
  <si>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</si>
  <si>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</si>
  <si>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</si>
  <si>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</si>
  <si>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</si>
  <si>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</si>
  <si>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</si>
  <si>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</si>
  <si>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</si>
  <si>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</si>
  <si>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</si>
  <si>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</si>
  <si>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</si>
  <si>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</si>
  <si>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</si>
  <si>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</si>
  <si>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</si>
  <si>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</si>
  <si>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</si>
  <si>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</si>
  <si>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</si>
  <si>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</si>
  <si>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</si>
  <si>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</si>
  <si>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</si>
  <si>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</si>
  <si>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</si>
  <si>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</si>
  <si>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</si>
  <si>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</si>
  <si>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</si>
  <si>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</si>
  <si>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</si>
  <si>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</si>
  <si>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</si>
  <si>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</si>
  <si>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</si>
  <si>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</si>
  <si>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</si>
  <si>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</si>
  <si>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</si>
  <si>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</si>
  <si>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</si>
  <si>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</si>
  <si>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</si>
  <si>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</si>
  <si>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</si>
  <si>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</si>
  <si>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</si>
  <si>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</si>
  <si>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</si>
  <si>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</si>
  <si>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</si>
  <si>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</si>
  <si>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</si>
  <si>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</si>
  <si>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</si>
  <si>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</si>
  <si>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</si>
  <si>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</si>
  <si>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</si>
  <si>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</si>
  <si>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埼玉県坂戸市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</si>
  <si>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</si>
  <si>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</si>
  <si>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</si>
  <si>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</si>
  <si>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</si>
  <si>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</si>
  <si>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</si>
  <si>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</si>
  <si>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</si>
  <si>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</si>
  <si>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</si>
  <si>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</si>
  <si>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</si>
  <si>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</si>
  <si>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</si>
  <si>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</si>
  <si>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</si>
  <si>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</si>
  <si>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</si>
  <si>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</si>
  <si>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石井土地区画整理事業特別会計</t>
    <phoneticPr fontId="5"/>
  </si>
  <si>
    <t>坂戸中央２日の出町土地区画整理事業特別会計</t>
    <phoneticPr fontId="5"/>
  </si>
  <si>
    <t>片柳土地区画整理事業特別会計</t>
    <phoneticPr fontId="5"/>
  </si>
  <si>
    <t>関間四丁目土地区画整理事業特別会計</t>
    <phoneticPr fontId="5"/>
  </si>
  <si>
    <t>坂戸市、鶴ヶ島市外三組合公平委員会特別会計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</si>
  <si>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</si>
  <si>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</si>
  <si>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</si>
  <si>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</si>
  <si>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</si>
  <si>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</si>
  <si>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</si>
  <si>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</si>
  <si>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</si>
  <si>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</si>
  <si>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</si>
  <si>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</si>
  <si>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</si>
  <si>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</si>
  <si>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</si>
  <si>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</si>
  <si>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</si>
  <si>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</si>
  <si>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</si>
  <si>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</si>
  <si>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</si>
  <si>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</si>
  <si>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</si>
  <si>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</si>
  <si>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</si>
  <si>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</si>
  <si>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</si>
  <si>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</si>
  <si>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</si>
  <si>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</si>
  <si>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</si>
  <si>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</si>
  <si>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</si>
  <si>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</si>
  <si>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</si>
  <si>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</si>
  <si>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</si>
  <si>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</si>
  <si>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</si>
  <si>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</si>
  <si>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</si>
  <si>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</si>
  <si>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</si>
  <si>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</si>
  <si>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</si>
  <si>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</si>
  <si>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</si>
  <si>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</si>
  <si>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</si>
  <si>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</si>
  <si>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</si>
  <si>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</si>
  <si>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</si>
  <si>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</si>
  <si>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</si>
  <si>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</si>
  <si>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</si>
  <si>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</si>
  <si>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</si>
  <si>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</si>
  <si>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</si>
  <si>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</si>
  <si>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</si>
  <si>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</si>
  <si>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</si>
  <si>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</si>
  <si>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</si>
  <si>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</si>
  <si>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</si>
  <si>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</si>
  <si>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</si>
  <si>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</si>
  <si>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</si>
  <si>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</si>
  <si>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</si>
  <si>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</si>
  <si>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</si>
  <si>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</si>
  <si>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</si>
  <si>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</si>
  <si>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</si>
  <si>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</si>
  <si>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</si>
  <si>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</si>
  <si>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</si>
  <si>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</si>
  <si>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</si>
  <si>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</si>
  <si>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</si>
  <si>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</si>
  <si>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</si>
  <si>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</si>
  <si>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</si>
  <si>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</si>
  <si>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</si>
  <si>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</si>
  <si>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</si>
  <si>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</si>
  <si>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</si>
  <si>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</si>
  <si>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</si>
  <si>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</si>
  <si>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</si>
  <si>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</si>
  <si>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</si>
  <si>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</si>
  <si>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</si>
  <si>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</si>
  <si>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</si>
  <si>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</si>
  <si>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</si>
  <si>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</si>
  <si>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</si>
  <si>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</si>
  <si>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</si>
  <si>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</si>
  <si>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</si>
  <si>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</si>
  <si>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</si>
  <si>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</si>
  <si>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</si>
  <si>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</si>
  <si>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</si>
  <si>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</si>
  <si>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</si>
  <si>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</si>
  <si>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</si>
  <si>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</si>
  <si>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</si>
  <si>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</si>
  <si>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</si>
  <si>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</si>
  <si>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</si>
  <si>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</si>
  <si>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</si>
  <si>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</si>
  <si>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</si>
  <si>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</si>
  <si>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</si>
  <si>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</si>
  <si>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</si>
  <si>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</si>
  <si>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</si>
  <si>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</si>
  <si>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</si>
  <si>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</si>
  <si>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</si>
  <si>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</si>
  <si>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</si>
  <si>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</si>
  <si>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介護保険特別会計</t>
  </si>
  <si>
    <t>石井土地区画整理事業特別会計</t>
  </si>
  <si>
    <t>片柳土地区画整理事業特別会計</t>
  </si>
  <si>
    <t>関間四丁目土地区画整理事業特別会計</t>
  </si>
  <si>
    <t>坂戸中央２日の出町土地区画整理事業特別会計</t>
  </si>
  <si>
    <t>後期高齢者医療特別会計</t>
  </si>
  <si>
    <t>その他会計（赤字）</t>
  </si>
  <si>
    <t>その他会計（黒字）</t>
  </si>
  <si>
    <t>坂戸・鶴ヶ島下水道組合</t>
    <rPh sb="0" eb="2">
      <t>サカド</t>
    </rPh>
    <rPh sb="3" eb="6">
      <t>ツルガシマ</t>
    </rPh>
    <rPh sb="6" eb="9">
      <t>ゲスイドウ</t>
    </rPh>
    <rPh sb="9" eb="11">
      <t>クミアイ</t>
    </rPh>
    <phoneticPr fontId="2"/>
  </si>
  <si>
    <t>坂戸・鶴ヶ島水道企業団</t>
    <rPh sb="0" eb="2">
      <t>サカド</t>
    </rPh>
    <rPh sb="3" eb="6">
      <t>ツルガシマ</t>
    </rPh>
    <rPh sb="6" eb="8">
      <t>スイドウ</t>
    </rPh>
    <rPh sb="8" eb="10">
      <t>キギョウ</t>
    </rPh>
    <rPh sb="10" eb="11">
      <t>ダン</t>
    </rPh>
    <phoneticPr fontId="2"/>
  </si>
  <si>
    <t>坂戸・鶴ヶ島消防組合</t>
    <rPh sb="0" eb="2">
      <t>サカド</t>
    </rPh>
    <rPh sb="3" eb="6">
      <t>ツルガシマ</t>
    </rPh>
    <rPh sb="6" eb="8">
      <t>ショウボウ</t>
    </rPh>
    <rPh sb="8" eb="10">
      <t>クミアイ</t>
    </rPh>
    <phoneticPr fontId="2"/>
  </si>
  <si>
    <t>坂戸地区衛生組合</t>
    <rPh sb="0" eb="2">
      <t>サカド</t>
    </rPh>
    <rPh sb="2" eb="4">
      <t>チク</t>
    </rPh>
    <rPh sb="4" eb="6">
      <t>エイセイ</t>
    </rPh>
    <rPh sb="6" eb="8">
      <t>クミアイ</t>
    </rPh>
    <phoneticPr fontId="2"/>
  </si>
  <si>
    <t>埼玉県後期高齢者医療広域連合</t>
    <rPh sb="0" eb="3">
      <t>サイタマケン</t>
    </rPh>
    <rPh sb="3" eb="5">
      <t>コウキ</t>
    </rPh>
    <rPh sb="5" eb="7">
      <t>コウレイ</t>
    </rPh>
    <rPh sb="7" eb="8">
      <t>シャ</t>
    </rPh>
    <rPh sb="8" eb="10">
      <t>イリョウ</t>
    </rPh>
    <rPh sb="10" eb="12">
      <t>コウイキ</t>
    </rPh>
    <rPh sb="12" eb="14">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</si>
  <si>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</si>
  <si>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</si>
  <si>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</si>
  <si>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公営企業会計</t>
    <rPh sb="0" eb="2">
      <t>コウエイ</t>
    </rPh>
    <rPh sb="2" eb="4">
      <t>キギョウ</t>
    </rPh>
    <rPh sb="4" eb="6">
      <t>カイケイ</t>
    </rPh>
    <phoneticPr fontId="2"/>
  </si>
  <si>
    <t>普通会計</t>
    <rPh sb="0" eb="2">
      <t>フツウ</t>
    </rPh>
    <rPh sb="2" eb="4">
      <t>カイケイ</t>
    </rPh>
    <phoneticPr fontId="2"/>
  </si>
  <si>
    <t>法適用企業</t>
    <rPh sb="0" eb="1">
      <t>ホウ</t>
    </rPh>
    <rPh sb="1" eb="3">
      <t>テキヨウ</t>
    </rPh>
    <rPh sb="3" eb="5">
      <t>キギョウ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</si>
  <si>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</si>
  <si>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</si>
  <si>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</si>
  <si>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坂戸市土地開発公社</t>
    <rPh sb="0" eb="3">
      <t>サカドシ</t>
    </rPh>
    <rPh sb="3" eb="5">
      <t>トチ</t>
    </rPh>
    <rPh sb="5" eb="7">
      <t>カイハツ</t>
    </rPh>
    <rPh sb="7" eb="9">
      <t>コウシャ</t>
    </rPh>
    <phoneticPr fontId="2"/>
  </si>
  <si>
    <t>川越総合卸売市場（株）</t>
    <rPh sb="0" eb="2">
      <t>カワゴエ</t>
    </rPh>
    <rPh sb="2" eb="4">
      <t>ソウゴウ</t>
    </rPh>
    <rPh sb="4" eb="6">
      <t>オロシウリ</t>
    </rPh>
    <rPh sb="6" eb="8">
      <t>イチバ</t>
    </rPh>
    <rPh sb="8" eb="11">
      <t>カブ</t>
    </rPh>
    <phoneticPr fontId="2"/>
  </si>
  <si>
    <t>-</t>
    <phoneticPr fontId="2"/>
  </si>
  <si>
    <t>-</t>
    <phoneticPr fontId="2"/>
  </si>
  <si>
    <t>-</t>
    <phoneticPr fontId="2"/>
  </si>
  <si>
    <t>-</t>
    <phoneticPr fontId="2"/>
  </si>
  <si>
    <t>-</t>
    <phoneticPr fontId="2"/>
  </si>
  <si>
    <t>-</t>
    <phoneticPr fontId="2"/>
  </si>
  <si>
    <t>-</t>
    <phoneticPr fontId="2"/>
  </si>
  <si>
    <t xml:space="preserve">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</si>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</sst>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38658</c:v>
                </c:pt>
                <c:pt idx="1">
                  <c:v>41037</c:v>
                </c:pt>
                <c:pt idx="2">
                  <c:v>36527</c:v>
                </c:pt>
                <c:pt idx="3">
                  <c:v>34183</c:v>
                </c:pt>
                <c:pt idx="4">
                  <c:v>46480</c:v>
                </c:pt>
              </c:numCache>
            </c:numRef>
          </c:val>
          <c:smooth val="0"/>
        </c:ser>
        <c:dLbls>
          <c:showLegendKey val="0"/>
          <c:showVal val="0"/>
          <c:showCatName val="0"/>
          <c:showSerName val="0"/>
          <c:showPercent val="0"/>
          <c:showBubbleSize val="0"/>
        </c:dLbls>
        <c:marker val="1"/>
        <c:smooth val="0"/>
        <c:axId val="46872448"/>
        <c:axId val="46873600"/>
      </c:lineChart>
      <c:catAx>
        <c:axId val="468724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873600"/>
        <c:crosses val="autoZero"/>
        <c:auto val="1"/>
        <c:lblAlgn val="ctr"/>
        <c:lblOffset val="100"/>
        <c:tickLblSkip val="1"/>
        <c:tickMarkSkip val="1"/>
        <c:noMultiLvlLbl val="0"/>
      </c:catAx>
      <c:valAx>
        <c:axId val="468736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872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5.81</c:v>
                </c:pt>
                <c:pt idx="1">
                  <c:v>6.43</c:v>
                </c:pt>
                <c:pt idx="2">
                  <c:v>5.7</c:v>
                </c:pt>
                <c:pt idx="3">
                  <c:v>6.24</c:v>
                </c:pt>
                <c:pt idx="4">
                  <c:v>6.66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4.16</c:v>
                </c:pt>
                <c:pt idx="1">
                  <c:v>9.82</c:v>
                </c:pt>
                <c:pt idx="2">
                  <c:v>10.83</c:v>
                </c:pt>
                <c:pt idx="3">
                  <c:v>15.39</c:v>
                </c:pt>
                <c:pt idx="4">
                  <c:v>19.28</c:v>
                </c:pt>
              </c:numCache>
            </c:numRef>
          </c:val>
        </c:ser>
        <c:dLbls>
          <c:showLegendKey val="0"/>
          <c:showVal val="0"/>
          <c:showCatName val="0"/>
          <c:showSerName val="0"/>
          <c:showPercent val="0"/>
          <c:showBubbleSize val="0"/>
        </c:dLbls>
        <c:gapWidth val="250"/>
        <c:overlap val="100"/>
        <c:axId val="47421696"/>
        <c:axId val="47436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4.92</c:v>
                </c:pt>
                <c:pt idx="1">
                  <c:v>6.51</c:v>
                </c:pt>
                <c:pt idx="2">
                  <c:v>0.45</c:v>
                </c:pt>
                <c:pt idx="3">
                  <c:v>4.92</c:v>
                </c:pt>
                <c:pt idx="4">
                  <c:v>4.53</c:v>
                </c:pt>
              </c:numCache>
            </c:numRef>
          </c:val>
          <c:smooth val="0"/>
        </c:ser>
        <c:dLbls>
          <c:showLegendKey val="0"/>
          <c:showVal val="0"/>
          <c:showCatName val="0"/>
          <c:showSerName val="0"/>
          <c:showPercent val="0"/>
          <c:showBubbleSize val="0"/>
        </c:dLbls>
        <c:marker val="1"/>
        <c:smooth val="0"/>
        <c:axId val="47421696"/>
        <c:axId val="47436160"/>
      </c:lineChart>
      <c:catAx>
        <c:axId val="4742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36160"/>
        <c:crosses val="autoZero"/>
        <c:auto val="1"/>
        <c:lblAlgn val="ctr"/>
        <c:lblOffset val="100"/>
        <c:tickLblSkip val="1"/>
        <c:tickMarkSkip val="1"/>
        <c:noMultiLvlLbl val="0"/>
      </c:catAx>
      <c:valAx>
        <c:axId val="4743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2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0.08</c:v>
                </c:pt>
                <c:pt idx="2">
                  <c:v>#N/A</c:v>
                </c:pt>
                <c:pt idx="3">
                  <c:v>0.02</c:v>
                </c:pt>
                <c:pt idx="4">
                  <c:v>#N/A</c:v>
                </c:pt>
                <c:pt idx="5">
                  <c:v>0.15</c:v>
                </c:pt>
                <c:pt idx="6">
                  <c:v>#N/A</c:v>
                </c:pt>
                <c:pt idx="7">
                  <c:v>0.11</c:v>
                </c:pt>
                <c:pt idx="8">
                  <c:v>#N/A</c:v>
                </c:pt>
                <c:pt idx="9">
                  <c:v>0.01</c:v>
                </c:pt>
              </c:numCache>
            </c:numRef>
          </c:val>
        </c:ser>
        <c:ser>
          <c:idx val="3"/>
          <c:order val="3"/>
          <c:tx>
            <c:strRef>
              <c:f>データシート!$A$30</c:f>
              <c:strCache>
                <c:ptCount val="1"/>
                <c:pt idx="0">
                  <c:v>坂戸中央２日の出町土地区画整理事業特別会計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c:v>
                </c:pt>
                <c:pt idx="4">
                  <c:v>#N/A</c:v>
                </c:pt>
                <c:pt idx="5">
                  <c:v>0.02</c:v>
                </c:pt>
                <c:pt idx="6">
                  <c:v>#N/A</c:v>
                </c:pt>
                <c:pt idx="7">
                  <c:v>0.05</c:v>
                </c:pt>
                <c:pt idx="8">
                  <c:v>#N/A</c:v>
                </c:pt>
                <c:pt idx="9">
                  <c:v>0.11</c:v>
                </c:pt>
              </c:numCache>
            </c:numRef>
          </c:val>
        </c:ser>
        <c:ser>
          <c:idx val="4"/>
          <c:order val="4"/>
          <c:tx>
            <c:strRef>
              <c:f>データシート!$A$31</c:f>
              <c:strCache>
                <c:ptCount val="1"/>
                <c:pt idx="0">
                  <c:v>関間四丁目土地区画整理事業特別会計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0.72</c:v>
                </c:pt>
                <c:pt idx="2">
                  <c:v>#N/A</c:v>
                </c:pt>
                <c:pt idx="3">
                  <c:v>0.82</c:v>
                </c:pt>
                <c:pt idx="4">
                  <c:v>#N/A</c:v>
                </c:pt>
                <c:pt idx="5">
                  <c:v>0.6</c:v>
                </c:pt>
                <c:pt idx="6">
                  <c:v>#N/A</c:v>
                </c:pt>
                <c:pt idx="7">
                  <c:v>0.26</c:v>
                </c:pt>
                <c:pt idx="8">
                  <c:v>#N/A</c:v>
                </c:pt>
                <c:pt idx="9">
                  <c:v>0.19</c:v>
                </c:pt>
              </c:numCache>
            </c:numRef>
          </c:val>
        </c:ser>
        <c:ser>
          <c:idx val="5"/>
          <c:order val="5"/>
          <c:tx>
            <c:strRef>
              <c:f>データシート!$A$32</c:f>
              <c:strCache>
                <c:ptCount val="1"/>
                <c:pt idx="0">
                  <c:v>片柳土地区画整理事業特別会計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0.34</c:v>
                </c:pt>
                <c:pt idx="2">
                  <c:v>#N/A</c:v>
                </c:pt>
                <c:pt idx="3">
                  <c:v>0.2</c:v>
                </c:pt>
                <c:pt idx="4">
                  <c:v>#N/A</c:v>
                </c:pt>
                <c:pt idx="5">
                  <c:v>0.44</c:v>
                </c:pt>
                <c:pt idx="6">
                  <c:v>#N/A</c:v>
                </c:pt>
                <c:pt idx="7">
                  <c:v>0.44</c:v>
                </c:pt>
                <c:pt idx="8">
                  <c:v>#N/A</c:v>
                </c:pt>
                <c:pt idx="9">
                  <c:v>0.55000000000000004</c:v>
                </c:pt>
              </c:numCache>
            </c:numRef>
          </c:val>
        </c:ser>
        <c:ser>
          <c:idx val="6"/>
          <c:order val="6"/>
          <c:tx>
            <c:strRef>
              <c:f>データシート!$A$33</c:f>
              <c:strCache>
                <c:ptCount val="1"/>
                <c:pt idx="0">
                  <c:v>石井土地区画整理事業特別会計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1.08</c:v>
                </c:pt>
                <c:pt idx="2">
                  <c:v>#N/A</c:v>
                </c:pt>
                <c:pt idx="3">
                  <c:v>1</c:v>
                </c:pt>
                <c:pt idx="4">
                  <c:v>#N/A</c:v>
                </c:pt>
                <c:pt idx="5">
                  <c:v>1.04</c:v>
                </c:pt>
                <c:pt idx="6">
                  <c:v>#N/A</c:v>
                </c:pt>
                <c:pt idx="7">
                  <c:v>1.35</c:v>
                </c:pt>
                <c:pt idx="8">
                  <c:v>#N/A</c:v>
                </c:pt>
                <c:pt idx="9">
                  <c:v>0.9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1.17</c:v>
                </c:pt>
                <c:pt idx="2">
                  <c:v>#N/A</c:v>
                </c:pt>
                <c:pt idx="3">
                  <c:v>1.05</c:v>
                </c:pt>
                <c:pt idx="4">
                  <c:v>#N/A</c:v>
                </c:pt>
                <c:pt idx="5">
                  <c:v>1.36</c:v>
                </c:pt>
                <c:pt idx="6">
                  <c:v>#N/A</c:v>
                </c:pt>
                <c:pt idx="7">
                  <c:v>1.32</c:v>
                </c:pt>
                <c:pt idx="8">
                  <c:v>#N/A</c:v>
                </c:pt>
                <c:pt idx="9">
                  <c:v>1.5</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1.68</c:v>
                </c:pt>
                <c:pt idx="2">
                  <c:v>#N/A</c:v>
                </c:pt>
                <c:pt idx="3">
                  <c:v>3.89</c:v>
                </c:pt>
                <c:pt idx="4">
                  <c:v>#N/A</c:v>
                </c:pt>
                <c:pt idx="5">
                  <c:v>3.11</c:v>
                </c:pt>
                <c:pt idx="6">
                  <c:v>#N/A</c:v>
                </c:pt>
                <c:pt idx="7">
                  <c:v>1.51</c:v>
                </c:pt>
                <c:pt idx="8">
                  <c:v>#N/A</c:v>
                </c:pt>
                <c:pt idx="9">
                  <c:v>2.02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4.6900000000000004</c:v>
                </c:pt>
                <c:pt idx="2">
                  <c:v>#N/A</c:v>
                </c:pt>
                <c:pt idx="3">
                  <c:v>5.4</c:v>
                </c:pt>
                <c:pt idx="4">
                  <c:v>#N/A</c:v>
                </c:pt>
                <c:pt idx="5">
                  <c:v>4.74</c:v>
                </c:pt>
                <c:pt idx="6">
                  <c:v>#N/A</c:v>
                </c:pt>
                <c:pt idx="7">
                  <c:v>5.5</c:v>
                </c:pt>
                <c:pt idx="8">
                  <c:v>#N/A</c:v>
                </c:pt>
                <c:pt idx="9">
                  <c:v>5.82</c:v>
                </c:pt>
              </c:numCache>
            </c:numRef>
          </c:val>
        </c:ser>
        <c:dLbls>
          <c:showLegendKey val="0"/>
          <c:showVal val="0"/>
          <c:showCatName val="0"/>
          <c:showSerName val="0"/>
          <c:showPercent val="0"/>
          <c:showBubbleSize val="0"/>
        </c:dLbls>
        <c:gapWidth val="150"/>
        <c:overlap val="100"/>
        <c:axId val="104337792"/>
        <c:axId val="104339328"/>
      </c:barChart>
      <c:catAx>
        <c:axId val="10433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339328"/>
        <c:crosses val="autoZero"/>
        <c:auto val="1"/>
        <c:lblAlgn val="ctr"/>
        <c:lblOffset val="100"/>
        <c:tickLblSkip val="1"/>
        <c:tickMarkSkip val="1"/>
        <c:noMultiLvlLbl val="0"/>
      </c:catAx>
      <c:valAx>
        <c:axId val="10433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37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2249</c:v>
                </c:pt>
                <c:pt idx="5">
                  <c:v>2296</c:v>
                </c:pt>
                <c:pt idx="8">
                  <c:v>2203</c:v>
                </c:pt>
                <c:pt idx="11">
                  <c:v>2238</c:v>
                </c:pt>
                <c:pt idx="14">
                  <c:v>2320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763</c:v>
                </c:pt>
                <c:pt idx="3">
                  <c:v>746</c:v>
                </c:pt>
                <c:pt idx="6">
                  <c:v>756</c:v>
                </c:pt>
                <c:pt idx="9">
                  <c:v>751</c:v>
                </c:pt>
                <c:pt idx="12">
                  <c:v>708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2650</c:v>
                </c:pt>
                <c:pt idx="3">
                  <c:v>2633</c:v>
                </c:pt>
                <c:pt idx="6">
                  <c:v>2367</c:v>
                </c:pt>
                <c:pt idx="9">
                  <c:v>2206</c:v>
                </c:pt>
                <c:pt idx="12">
                  <c:v>2293</c:v>
                </c:pt>
              </c:numCache>
            </c:numRef>
          </c:val>
        </c:ser>
        <c:dLbls>
          <c:showLegendKey val="0"/>
          <c:showVal val="0"/>
          <c:showCatName val="0"/>
          <c:showSerName val="0"/>
          <c:showPercent val="0"/>
          <c:showBubbleSize val="0"/>
        </c:dLbls>
        <c:gapWidth val="100"/>
        <c:overlap val="100"/>
        <c:axId val="90071040"/>
        <c:axId val="90072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1164</c:v>
                </c:pt>
                <c:pt idx="2">
                  <c:v>#N/A</c:v>
                </c:pt>
                <c:pt idx="3">
                  <c:v>#N/A</c:v>
                </c:pt>
                <c:pt idx="4">
                  <c:v>1083</c:v>
                </c:pt>
                <c:pt idx="5">
                  <c:v>#N/A</c:v>
                </c:pt>
                <c:pt idx="6">
                  <c:v>#N/A</c:v>
                </c:pt>
                <c:pt idx="7">
                  <c:v>920</c:v>
                </c:pt>
                <c:pt idx="8">
                  <c:v>#N/A</c:v>
                </c:pt>
                <c:pt idx="9">
                  <c:v>#N/A</c:v>
                </c:pt>
                <c:pt idx="10">
                  <c:v>719</c:v>
                </c:pt>
                <c:pt idx="11">
                  <c:v>#N/A</c:v>
                </c:pt>
                <c:pt idx="12">
                  <c:v>#N/A</c:v>
                </c:pt>
                <c:pt idx="13">
                  <c:v>681</c:v>
                </c:pt>
                <c:pt idx="14">
                  <c:v>#N/A</c:v>
                </c:pt>
              </c:numCache>
            </c:numRef>
          </c:val>
          <c:smooth val="0"/>
        </c:ser>
        <c:dLbls>
          <c:showLegendKey val="0"/>
          <c:showVal val="0"/>
          <c:showCatName val="0"/>
          <c:showSerName val="0"/>
          <c:showPercent val="0"/>
          <c:showBubbleSize val="0"/>
        </c:dLbls>
        <c:marker val="1"/>
        <c:smooth val="0"/>
        <c:axId val="90071040"/>
        <c:axId val="90072960"/>
      </c:lineChart>
      <c:catAx>
        <c:axId val="9007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072960"/>
        <c:crosses val="autoZero"/>
        <c:auto val="1"/>
        <c:lblAlgn val="ctr"/>
        <c:lblOffset val="100"/>
        <c:tickLblSkip val="1"/>
        <c:tickMarkSkip val="1"/>
        <c:noMultiLvlLbl val="0"/>
      </c:catAx>
      <c:valAx>
        <c:axId val="90072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07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20440</c:v>
                </c:pt>
                <c:pt idx="5">
                  <c:v>21074</c:v>
                </c:pt>
                <c:pt idx="8">
                  <c:v>22005</c:v>
                </c:pt>
                <c:pt idx="11">
                  <c:v>23276</c:v>
                </c:pt>
                <c:pt idx="14">
                  <c:v>23794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4317</c:v>
                </c:pt>
                <c:pt idx="5">
                  <c:v>4572</c:v>
                </c:pt>
                <c:pt idx="8">
                  <c:v>4670</c:v>
                </c:pt>
                <c:pt idx="11">
                  <c:v>4954</c:v>
                </c:pt>
                <c:pt idx="14">
                  <c:v>4830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2030</c:v>
                </c:pt>
                <c:pt idx="5">
                  <c:v>3073</c:v>
                </c:pt>
                <c:pt idx="8">
                  <c:v>4132</c:v>
                </c:pt>
                <c:pt idx="11">
                  <c:v>5178</c:v>
                </c:pt>
                <c:pt idx="14">
                  <c:v>7517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c:v>
                </c:pt>
                <c:pt idx="3">
                  <c:v>0</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5042</c:v>
                </c:pt>
                <c:pt idx="3">
                  <c:v>4836</c:v>
                </c:pt>
                <c:pt idx="6">
                  <c:v>4739</c:v>
                </c:pt>
                <c:pt idx="9">
                  <c:v>4392</c:v>
                </c:pt>
                <c:pt idx="12">
                  <c:v>4198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7981</c:v>
                </c:pt>
                <c:pt idx="3">
                  <c:v>8004</c:v>
                </c:pt>
                <c:pt idx="6">
                  <c:v>7758</c:v>
                </c:pt>
                <c:pt idx="9">
                  <c:v>7533</c:v>
                </c:pt>
                <c:pt idx="12">
                  <c:v>7125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3396</c:v>
                </c:pt>
                <c:pt idx="3">
                  <c:v>3494</c:v>
                </c:pt>
                <c:pt idx="6">
                  <c:v>3376</c:v>
                </c:pt>
                <c:pt idx="9">
                  <c:v>3368</c:v>
                </c:pt>
                <c:pt idx="12">
                  <c:v>3341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23814</c:v>
                </c:pt>
                <c:pt idx="3">
                  <c:v>25230</c:v>
                </c:pt>
                <c:pt idx="6">
                  <c:v>26350</c:v>
                </c:pt>
                <c:pt idx="9">
                  <c:v>27815</c:v>
                </c:pt>
                <c:pt idx="12">
                  <c:v>29378</c:v>
                </c:pt>
              </c:numCache>
            </c:numRef>
          </c:val>
        </c:ser>
        <c:dLbls>
          <c:showLegendKey val="0"/>
          <c:showVal val="0"/>
          <c:showCatName val="0"/>
          <c:showSerName val="0"/>
          <c:showPercent val="0"/>
          <c:showBubbleSize val="0"/>
        </c:dLbls>
        <c:gapWidth val="100"/>
        <c:overlap val="100"/>
        <c:axId val="92610560"/>
        <c:axId val="92612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13446</c:v>
                </c:pt>
                <c:pt idx="2">
                  <c:v>#N/A</c:v>
                </c:pt>
                <c:pt idx="3">
                  <c:v>#N/A</c:v>
                </c:pt>
                <c:pt idx="4">
                  <c:v>12846</c:v>
                </c:pt>
                <c:pt idx="5">
                  <c:v>#N/A</c:v>
                </c:pt>
                <c:pt idx="6">
                  <c:v>#N/A</c:v>
                </c:pt>
                <c:pt idx="7">
                  <c:v>11415</c:v>
                </c:pt>
                <c:pt idx="8">
                  <c:v>#N/A</c:v>
                </c:pt>
                <c:pt idx="9">
                  <c:v>#N/A</c:v>
                </c:pt>
                <c:pt idx="10">
                  <c:v>9699</c:v>
                </c:pt>
                <c:pt idx="11">
                  <c:v>#N/A</c:v>
                </c:pt>
                <c:pt idx="12">
                  <c:v>#N/A</c:v>
                </c:pt>
                <c:pt idx="13">
                  <c:v>7901</c:v>
                </c:pt>
                <c:pt idx="14">
                  <c:v>#N/A</c:v>
                </c:pt>
              </c:numCache>
            </c:numRef>
          </c:val>
          <c:smooth val="0"/>
        </c:ser>
        <c:dLbls>
          <c:showLegendKey val="0"/>
          <c:showVal val="0"/>
          <c:showCatName val="0"/>
          <c:showSerName val="0"/>
          <c:showPercent val="0"/>
          <c:showBubbleSize val="0"/>
        </c:dLbls>
        <c:marker val="1"/>
        <c:smooth val="0"/>
        <c:axId val="92610560"/>
        <c:axId val="92612480"/>
      </c:lineChart>
      <c:catAx>
        <c:axId val="9261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612480"/>
        <c:crosses val="autoZero"/>
        <c:auto val="1"/>
        <c:lblAlgn val="ctr"/>
        <c:lblOffset val="100"/>
        <c:tickLblSkip val="1"/>
        <c:tickMarkSkip val="1"/>
        <c:noMultiLvlLbl val="0"/>
      </c:catAx>
      <c:valAx>
        <c:axId val="9261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1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埼玉県坂戸市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101,098
99,246
40.97
31,237,851
30,042,082
1,169,072
17,549,877
29,378,090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50.6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昨年度と比較して、ほぼ横ばいとなっているが、今後、就業者人口の減少等に伴う個人住民税のさらなる減少が危惧されている中、市税の安定的な確保につながる施策を検討していく必要がある。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58965</xdr:rowOff>
    </xdr:from>
    <xdr:to>
      <xdr:col>7</xdr:col>
      <xdr:colOff>152400</xdr:colOff>
      <xdr:row>41</xdr:row>
      <xdr:rowOff>76200</xdr:rowOff>
    </xdr:to>
    <xdr:cxnSp macro="">
      <xdr:nvCxnSpPr>
        <xdr:cNvPr id="70" name="直線コネクタ 69"/>
        <xdr:cNvCxnSpPr/>
      </xdr:nvCxnSpPr>
      <xdr:spPr>
        <a:xfrm>
          <a:off x="4114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58965</xdr:rowOff>
    </xdr:to>
    <xdr:cxnSp macro="">
      <xdr:nvCxnSpPr>
        <xdr:cNvPr id="73" name="直線コネクタ 72"/>
        <xdr:cNvCxnSpPr/>
      </xdr:nvCxnSpPr>
      <xdr:spPr>
        <a:xfrm>
          <a:off x="3225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144235</xdr:rowOff>
    </xdr:from>
    <xdr:to>
      <xdr:col>4</xdr:col>
      <xdr:colOff>482600</xdr:colOff>
      <xdr:row>41</xdr:row>
      <xdr:rowOff>24493</xdr:rowOff>
    </xdr:to>
    <xdr:cxnSp macro="">
      <xdr:nvCxnSpPr>
        <xdr:cNvPr id="76" name="直線コネクタ 75"/>
        <xdr:cNvCxnSpPr/>
      </xdr:nvCxnSpPr>
      <xdr:spPr>
        <a:xfrm>
          <a:off x="2336800" y="700223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109765</xdr:rowOff>
    </xdr:from>
    <xdr:to>
      <xdr:col>3</xdr:col>
      <xdr:colOff>279400</xdr:colOff>
      <xdr:row>40</xdr:row>
      <xdr:rowOff>144235</xdr:rowOff>
    </xdr:to>
    <xdr:cxnSp macro="">
      <xdr:nvCxnSpPr>
        <xdr:cNvPr id="79" name="直線コネクタ 78"/>
        <xdr:cNvCxnSpPr/>
      </xdr:nvCxnSpPr>
      <xdr:spPr>
        <a:xfrm>
          <a:off x="1447800" y="69677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80" name="フローチャート :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82" name="フローチャート : 判断 81"/>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94542</xdr:rowOff>
    </xdr:from>
    <xdr:ext cx="762000" cy="259045"/>
    <xdr:sp macro="" textlink="">
      <xdr:nvSpPr>
        <xdr:cNvPr id="83" name="テキスト ボックス 82"/>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9" name="円/楕円 88"/>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90"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8165</xdr:rowOff>
    </xdr:from>
    <xdr:to>
      <xdr:col>6</xdr:col>
      <xdr:colOff>50800</xdr:colOff>
      <xdr:row>41</xdr:row>
      <xdr:rowOff>109765</xdr:rowOff>
    </xdr:to>
    <xdr:sp macro="" textlink="">
      <xdr:nvSpPr>
        <xdr:cNvPr id="91" name="円/楕円 90"/>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119942</xdr:rowOff>
    </xdr:from>
    <xdr:ext cx="736600" cy="259045"/>
    <xdr:sp macro="" textlink="">
      <xdr:nvSpPr>
        <xdr:cNvPr id="92" name="テキスト ボックス 91"/>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145143</xdr:rowOff>
    </xdr:from>
    <xdr:to>
      <xdr:col>4</xdr:col>
      <xdr:colOff>533400</xdr:colOff>
      <xdr:row>41</xdr:row>
      <xdr:rowOff>75293</xdr:rowOff>
    </xdr:to>
    <xdr:sp macro="" textlink="">
      <xdr:nvSpPr>
        <xdr:cNvPr id="93" name="円/楕円 92"/>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85470</xdr:rowOff>
    </xdr:from>
    <xdr:ext cx="762000" cy="259045"/>
    <xdr:sp macro="" textlink="">
      <xdr:nvSpPr>
        <xdr:cNvPr id="94" name="テキスト ボックス 93"/>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93435</xdr:rowOff>
    </xdr:from>
    <xdr:to>
      <xdr:col>3</xdr:col>
      <xdr:colOff>330200</xdr:colOff>
      <xdr:row>41</xdr:row>
      <xdr:rowOff>23585</xdr:rowOff>
    </xdr:to>
    <xdr:sp macro="" textlink="">
      <xdr:nvSpPr>
        <xdr:cNvPr id="95" name="円/楕円 94"/>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96" name="テキスト ボックス 95"/>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97" name="円/楕円 96"/>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98" name="テキスト ボックス 97"/>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投資的経費が増加してはいるが、義務的経費である人件費等が減少しているため</a:t>
          </a:r>
          <a:r>
            <a:rPr lang="ja-JP" altLang="ja-JP" sz="1100" b="0" i="0" baseline="0">
              <a:solidFill>
                <a:srgbClr val="FF0000"/>
              </a:solidFill>
              <a:effectLst/>
              <a:latin typeface="+mn-lt"/>
              <a:ea typeface="+mn-ea"/>
              <a:cs typeface="+mn-cs"/>
            </a:rPr>
            <a:t>、</a:t>
          </a:r>
          <a:r>
            <a:rPr lang="ja-JP" altLang="ja-JP" sz="1100" b="0" i="0" baseline="0">
              <a:solidFill>
                <a:sysClr val="windowText" lastClr="000000"/>
              </a:solidFill>
              <a:effectLst/>
              <a:latin typeface="+mn-lt"/>
              <a:ea typeface="+mn-ea"/>
              <a:cs typeface="+mn-cs"/>
            </a:rPr>
            <a:t>昨年度と比較して、</a:t>
          </a:r>
          <a:r>
            <a:rPr lang="ja-JP" altLang="en-US" sz="1100" b="0" i="0" baseline="0">
              <a:solidFill>
                <a:sysClr val="windowText" lastClr="000000"/>
              </a:solidFill>
              <a:effectLst/>
              <a:latin typeface="+mn-lt"/>
              <a:ea typeface="+mn-ea"/>
              <a:cs typeface="+mn-cs"/>
            </a:rPr>
            <a:t>０．８％改善している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今後、市税収入をはじめとした歳入の確保と歳出全般の見直しを進め、一層の財政構造の弾力性向上に努める。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62</xdr:row>
      <xdr:rowOff>92710</xdr:rowOff>
    </xdr:to>
    <xdr:cxnSp macro="">
      <xdr:nvCxnSpPr>
        <xdr:cNvPr id="129" name="直線コネクタ 128"/>
        <xdr:cNvCxnSpPr/>
      </xdr:nvCxnSpPr>
      <xdr:spPr>
        <a:xfrm flipV="1">
          <a:off x="4114800" y="106743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62</xdr:row>
      <xdr:rowOff>92710</xdr:rowOff>
    </xdr:to>
    <xdr:cxnSp macro="">
      <xdr:nvCxnSpPr>
        <xdr:cNvPr id="132" name="直線コネクタ 131"/>
        <xdr:cNvCxnSpPr/>
      </xdr:nvCxnSpPr>
      <xdr:spPr>
        <a:xfrm>
          <a:off x="3225800" y="1069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34" name="テキスト ボックス 133"/>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131445</xdr:rowOff>
    </xdr:from>
    <xdr:to>
      <xdr:col>4</xdr:col>
      <xdr:colOff>482600</xdr:colOff>
      <xdr:row>62</xdr:row>
      <xdr:rowOff>68580</xdr:rowOff>
    </xdr:to>
    <xdr:cxnSp macro="">
      <xdr:nvCxnSpPr>
        <xdr:cNvPr id="135" name="直線コネクタ 134"/>
        <xdr:cNvCxnSpPr/>
      </xdr:nvCxnSpPr>
      <xdr:spPr>
        <a:xfrm>
          <a:off x="2336800" y="1058989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131445</xdr:rowOff>
    </xdr:from>
    <xdr:to>
      <xdr:col>3</xdr:col>
      <xdr:colOff>279400</xdr:colOff>
      <xdr:row>62</xdr:row>
      <xdr:rowOff>74613</xdr:rowOff>
    </xdr:to>
    <xdr:cxnSp macro="">
      <xdr:nvCxnSpPr>
        <xdr:cNvPr id="138" name="直線コネクタ 137"/>
        <xdr:cNvCxnSpPr/>
      </xdr:nvCxnSpPr>
      <xdr:spPr>
        <a:xfrm flipV="1">
          <a:off x="1447800" y="1058989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57468</xdr:rowOff>
    </xdr:from>
    <xdr:to>
      <xdr:col>3</xdr:col>
      <xdr:colOff>330200</xdr:colOff>
      <xdr:row>63</xdr:row>
      <xdr:rowOff>159068</xdr:rowOff>
    </xdr:to>
    <xdr:sp macro="" textlink="">
      <xdr:nvSpPr>
        <xdr:cNvPr id="139" name="フローチャート : 判断 138"/>
        <xdr:cNvSpPr/>
      </xdr:nvSpPr>
      <xdr:spPr>
        <a:xfrm>
          <a:off x="2286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143845</xdr:rowOff>
    </xdr:from>
    <xdr:ext cx="762000" cy="259045"/>
    <xdr:sp macro="" textlink="">
      <xdr:nvSpPr>
        <xdr:cNvPr id="140" name="テキスト ボックス 139"/>
        <xdr:cNvSpPr txBox="1"/>
      </xdr:nvSpPr>
      <xdr:spPr>
        <a:xfrm>
          <a:off x="1955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41" name="フローチャート : 判断 140"/>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42" name="テキスト ボックス 141"/>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48" name="円/楕円 147"/>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49"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50" name="円/楕円 149"/>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153687</xdr:rowOff>
    </xdr:from>
    <xdr:ext cx="736600" cy="259045"/>
    <xdr:sp macro="" textlink="">
      <xdr:nvSpPr>
        <xdr:cNvPr id="151" name="テキスト ボックス 150"/>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2" name="円/楕円 151"/>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129557</xdr:rowOff>
    </xdr:from>
    <xdr:ext cx="762000" cy="259045"/>
    <xdr:sp macro="" textlink="">
      <xdr:nvSpPr>
        <xdr:cNvPr id="153" name="テキスト ボックス 152"/>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80645</xdr:rowOff>
    </xdr:from>
    <xdr:to>
      <xdr:col>3</xdr:col>
      <xdr:colOff>330200</xdr:colOff>
      <xdr:row>62</xdr:row>
      <xdr:rowOff>10795</xdr:rowOff>
    </xdr:to>
    <xdr:sp macro="" textlink="">
      <xdr:nvSpPr>
        <xdr:cNvPr id="154" name="円/楕円 153"/>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20972</xdr:rowOff>
    </xdr:from>
    <xdr:ext cx="762000" cy="259045"/>
    <xdr:sp macro="" textlink="">
      <xdr:nvSpPr>
        <xdr:cNvPr id="155" name="テキスト ボックス 154"/>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23813</xdr:rowOff>
    </xdr:from>
    <xdr:to>
      <xdr:col>2</xdr:col>
      <xdr:colOff>127000</xdr:colOff>
      <xdr:row>62</xdr:row>
      <xdr:rowOff>125413</xdr:rowOff>
    </xdr:to>
    <xdr:sp macro="" textlink="">
      <xdr:nvSpPr>
        <xdr:cNvPr id="156" name="円/楕円 155"/>
        <xdr:cNvSpPr/>
      </xdr:nvSpPr>
      <xdr:spPr>
        <a:xfrm>
          <a:off x="1397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135590</xdr:rowOff>
    </xdr:from>
    <xdr:ext cx="762000" cy="259045"/>
    <xdr:sp macro="" textlink="">
      <xdr:nvSpPr>
        <xdr:cNvPr id="157" name="テキスト ボックス 156"/>
        <xdr:cNvSpPr txBox="1"/>
      </xdr:nvSpPr>
      <xdr:spPr>
        <a:xfrm>
          <a:off x="1066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人口１人あたりの人件費・物件費等については</a:t>
          </a:r>
          <a:r>
            <a:rPr lang="ja-JP" altLang="en-US" sz="1100" b="0" i="0" baseline="0">
              <a:solidFill>
                <a:sysClr val="windowText" lastClr="000000"/>
              </a:solidFill>
              <a:effectLst/>
              <a:latin typeface="+mn-lt"/>
              <a:ea typeface="+mn-ea"/>
              <a:cs typeface="+mn-cs"/>
            </a:rPr>
            <a:t>、人件費等が減少した半面、維持補修費が増加したことにより、昨年度と同額となった。</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36778</xdr:rowOff>
    </xdr:from>
    <xdr:to>
      <xdr:col>7</xdr:col>
      <xdr:colOff>152400</xdr:colOff>
      <xdr:row>83</xdr:row>
      <xdr:rowOff>36778</xdr:rowOff>
    </xdr:to>
    <xdr:cxnSp macro="">
      <xdr:nvCxnSpPr>
        <xdr:cNvPr id="194" name="直線コネクタ 193"/>
        <xdr:cNvCxnSpPr/>
      </xdr:nvCxnSpPr>
      <xdr:spPr>
        <a:xfrm>
          <a:off x="4114800" y="14267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36778</xdr:rowOff>
    </xdr:from>
    <xdr:to>
      <xdr:col>6</xdr:col>
      <xdr:colOff>0</xdr:colOff>
      <xdr:row>83</xdr:row>
      <xdr:rowOff>82263</xdr:rowOff>
    </xdr:to>
    <xdr:cxnSp macro="">
      <xdr:nvCxnSpPr>
        <xdr:cNvPr id="197" name="直線コネクタ 196"/>
        <xdr:cNvCxnSpPr/>
      </xdr:nvCxnSpPr>
      <xdr:spPr>
        <a:xfrm flipV="1">
          <a:off x="3225800" y="14267128"/>
          <a:ext cx="889000" cy="4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4927</xdr:rowOff>
    </xdr:from>
    <xdr:to>
      <xdr:col>4</xdr:col>
      <xdr:colOff>482600</xdr:colOff>
      <xdr:row>83</xdr:row>
      <xdr:rowOff>82263</xdr:rowOff>
    </xdr:to>
    <xdr:cxnSp macro="">
      <xdr:nvCxnSpPr>
        <xdr:cNvPr id="200" name="直線コネクタ 199"/>
        <xdr:cNvCxnSpPr/>
      </xdr:nvCxnSpPr>
      <xdr:spPr>
        <a:xfrm>
          <a:off x="2336800" y="14235277"/>
          <a:ext cx="889000" cy="7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4927</xdr:rowOff>
    </xdr:from>
    <xdr:to>
      <xdr:col>3</xdr:col>
      <xdr:colOff>279400</xdr:colOff>
      <xdr:row>83</xdr:row>
      <xdr:rowOff>33917</xdr:rowOff>
    </xdr:to>
    <xdr:cxnSp macro="">
      <xdr:nvCxnSpPr>
        <xdr:cNvPr id="203" name="直線コネクタ 202"/>
        <xdr:cNvCxnSpPr/>
      </xdr:nvCxnSpPr>
      <xdr:spPr>
        <a:xfrm flipV="1">
          <a:off x="1447800" y="14235277"/>
          <a:ext cx="889000" cy="2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130363</xdr:rowOff>
    </xdr:from>
    <xdr:to>
      <xdr:col>3</xdr:col>
      <xdr:colOff>330200</xdr:colOff>
      <xdr:row>84</xdr:row>
      <xdr:rowOff>60513</xdr:rowOff>
    </xdr:to>
    <xdr:sp macro="" textlink="">
      <xdr:nvSpPr>
        <xdr:cNvPr id="204" name="フローチャート : 判断 203"/>
        <xdr:cNvSpPr/>
      </xdr:nvSpPr>
      <xdr:spPr>
        <a:xfrm>
          <a:off x="2286000" y="1436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45290</xdr:rowOff>
    </xdr:from>
    <xdr:ext cx="762000" cy="259045"/>
    <xdr:sp macro="" textlink="">
      <xdr:nvSpPr>
        <xdr:cNvPr id="205" name="テキスト ボックス 204"/>
        <xdr:cNvSpPr txBox="1"/>
      </xdr:nvSpPr>
      <xdr:spPr>
        <a:xfrm>
          <a:off x="1955800" y="1444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135291</xdr:rowOff>
    </xdr:from>
    <xdr:to>
      <xdr:col>2</xdr:col>
      <xdr:colOff>127000</xdr:colOff>
      <xdr:row>84</xdr:row>
      <xdr:rowOff>65441</xdr:rowOff>
    </xdr:to>
    <xdr:sp macro="" textlink="">
      <xdr:nvSpPr>
        <xdr:cNvPr id="206" name="フローチャート : 判断 205"/>
        <xdr:cNvSpPr/>
      </xdr:nvSpPr>
      <xdr:spPr>
        <a:xfrm>
          <a:off x="1397000" y="1436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50218</xdr:rowOff>
    </xdr:from>
    <xdr:ext cx="762000" cy="259045"/>
    <xdr:sp macro="" textlink="">
      <xdr:nvSpPr>
        <xdr:cNvPr id="207" name="テキスト ボックス 206"/>
        <xdr:cNvSpPr txBox="1"/>
      </xdr:nvSpPr>
      <xdr:spPr>
        <a:xfrm>
          <a:off x="1066800" y="1445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157428</xdr:rowOff>
    </xdr:from>
    <xdr:to>
      <xdr:col>7</xdr:col>
      <xdr:colOff>203200</xdr:colOff>
      <xdr:row>83</xdr:row>
      <xdr:rowOff>87578</xdr:rowOff>
    </xdr:to>
    <xdr:sp macro="" textlink="">
      <xdr:nvSpPr>
        <xdr:cNvPr id="213" name="円/楕円 212"/>
        <xdr:cNvSpPr/>
      </xdr:nvSpPr>
      <xdr:spPr>
        <a:xfrm>
          <a:off x="4902200" y="142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2505</xdr:rowOff>
    </xdr:from>
    <xdr:ext cx="762000" cy="259045"/>
    <xdr:sp macro="" textlink="">
      <xdr:nvSpPr>
        <xdr:cNvPr id="214" name="人件費・物件費等の状況該当値テキスト"/>
        <xdr:cNvSpPr txBox="1"/>
      </xdr:nvSpPr>
      <xdr:spPr>
        <a:xfrm>
          <a:off x="5041900" y="1406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90,397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157428</xdr:rowOff>
    </xdr:from>
    <xdr:to>
      <xdr:col>6</xdr:col>
      <xdr:colOff>50800</xdr:colOff>
      <xdr:row>83</xdr:row>
      <xdr:rowOff>87578</xdr:rowOff>
    </xdr:to>
    <xdr:sp macro="" textlink="">
      <xdr:nvSpPr>
        <xdr:cNvPr id="215" name="円/楕円 214"/>
        <xdr:cNvSpPr/>
      </xdr:nvSpPr>
      <xdr:spPr>
        <a:xfrm>
          <a:off x="4064000" y="142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97755</xdr:rowOff>
    </xdr:from>
    <xdr:ext cx="736600" cy="259045"/>
    <xdr:sp macro="" textlink="">
      <xdr:nvSpPr>
        <xdr:cNvPr id="216" name="テキスト ボックス 215"/>
        <xdr:cNvSpPr txBox="1"/>
      </xdr:nvSpPr>
      <xdr:spPr>
        <a:xfrm>
          <a:off x="3733800" y="13985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90,397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31463</xdr:rowOff>
    </xdr:from>
    <xdr:to>
      <xdr:col>4</xdr:col>
      <xdr:colOff>533400</xdr:colOff>
      <xdr:row>83</xdr:row>
      <xdr:rowOff>133063</xdr:rowOff>
    </xdr:to>
    <xdr:sp macro="" textlink="">
      <xdr:nvSpPr>
        <xdr:cNvPr id="217" name="円/楕円 216"/>
        <xdr:cNvSpPr/>
      </xdr:nvSpPr>
      <xdr:spPr>
        <a:xfrm>
          <a:off x="3175000" y="1426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143240</xdr:rowOff>
    </xdr:from>
    <xdr:ext cx="762000" cy="259045"/>
    <xdr:sp macro="" textlink="">
      <xdr:nvSpPr>
        <xdr:cNvPr id="218" name="テキスト ボックス 217"/>
        <xdr:cNvSpPr txBox="1"/>
      </xdr:nvSpPr>
      <xdr:spPr>
        <a:xfrm>
          <a:off x="2844800" y="1403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93,036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125577</xdr:rowOff>
    </xdr:from>
    <xdr:to>
      <xdr:col>3</xdr:col>
      <xdr:colOff>330200</xdr:colOff>
      <xdr:row>83</xdr:row>
      <xdr:rowOff>55727</xdr:rowOff>
    </xdr:to>
    <xdr:sp macro="" textlink="">
      <xdr:nvSpPr>
        <xdr:cNvPr id="219" name="円/楕円 218"/>
        <xdr:cNvSpPr/>
      </xdr:nvSpPr>
      <xdr:spPr>
        <a:xfrm>
          <a:off x="2286000" y="1418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65904</xdr:rowOff>
    </xdr:from>
    <xdr:ext cx="762000" cy="259045"/>
    <xdr:sp macro="" textlink="">
      <xdr:nvSpPr>
        <xdr:cNvPr id="220" name="テキスト ボックス 219"/>
        <xdr:cNvSpPr txBox="1"/>
      </xdr:nvSpPr>
      <xdr:spPr>
        <a:xfrm>
          <a:off x="1955800" y="1395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88,549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154567</xdr:rowOff>
    </xdr:from>
    <xdr:to>
      <xdr:col>2</xdr:col>
      <xdr:colOff>127000</xdr:colOff>
      <xdr:row>83</xdr:row>
      <xdr:rowOff>84717</xdr:rowOff>
    </xdr:to>
    <xdr:sp macro="" textlink="">
      <xdr:nvSpPr>
        <xdr:cNvPr id="221" name="円/楕円 220"/>
        <xdr:cNvSpPr/>
      </xdr:nvSpPr>
      <xdr:spPr>
        <a:xfrm>
          <a:off x="1397000" y="1421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94894</xdr:rowOff>
    </xdr:from>
    <xdr:ext cx="762000" cy="259045"/>
    <xdr:sp macro="" textlink="">
      <xdr:nvSpPr>
        <xdr:cNvPr id="222" name="テキスト ボックス 221"/>
        <xdr:cNvSpPr txBox="1"/>
      </xdr:nvSpPr>
      <xdr:spPr>
        <a:xfrm>
          <a:off x="1066800" y="1398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昨年度比で８．５％改善しているが、これは、国の給与減額に歩調を合わせたためである。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今後も継続的に、</a:t>
          </a:r>
          <a:r>
            <a:rPr lang="ja-JP" altLang="ja-JP" sz="1100" b="0" i="0" baseline="0">
              <a:solidFill>
                <a:schemeClr val="dk1"/>
              </a:solidFill>
              <a:effectLst/>
              <a:latin typeface="+mn-lt"/>
              <a:ea typeface="+mn-ea"/>
              <a:cs typeface="+mn-cs"/>
            </a:rPr>
            <a:t>定員管理の適正化とともに給与水準の適正化に努める。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11748</xdr:rowOff>
    </xdr:from>
    <xdr:to>
      <xdr:col>24</xdr:col>
      <xdr:colOff>558800</xdr:colOff>
      <xdr:row>86</xdr:row>
      <xdr:rowOff>77470</xdr:rowOff>
    </xdr:to>
    <xdr:cxnSp macro="">
      <xdr:nvCxnSpPr>
        <xdr:cNvPr id="247" name="直線コネクタ 246"/>
        <xdr:cNvCxnSpPr/>
      </xdr:nvCxnSpPr>
      <xdr:spPr>
        <a:xfrm flipV="1">
          <a:off x="17018000" y="13899198"/>
          <a:ext cx="0" cy="922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98125</xdr:rowOff>
    </xdr:from>
    <xdr:ext cx="762000" cy="259045"/>
    <xdr:sp macro="" textlink="">
      <xdr:nvSpPr>
        <xdr:cNvPr id="250" name="給与水準   （国との比較）最大値テキスト"/>
        <xdr:cNvSpPr txBox="1"/>
      </xdr:nvSpPr>
      <xdr:spPr>
        <a:xfrm>
          <a:off x="17106900" y="136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11748</xdr:rowOff>
    </xdr:from>
    <xdr:to>
      <xdr:col>24</xdr:col>
      <xdr:colOff>647700</xdr:colOff>
      <xdr:row>81</xdr:row>
      <xdr:rowOff>11748</xdr:rowOff>
    </xdr:to>
    <xdr:cxnSp macro="">
      <xdr:nvCxnSpPr>
        <xdr:cNvPr id="251" name="直線コネクタ 250"/>
        <xdr:cNvCxnSpPr/>
      </xdr:nvCxnSpPr>
      <xdr:spPr>
        <a:xfrm>
          <a:off x="16929100" y="1389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88</xdr:row>
      <xdr:rowOff>30163</xdr:rowOff>
    </xdr:to>
    <xdr:cxnSp macro="">
      <xdr:nvCxnSpPr>
        <xdr:cNvPr id="252" name="直線コネクタ 251"/>
        <xdr:cNvCxnSpPr/>
      </xdr:nvCxnSpPr>
      <xdr:spPr>
        <a:xfrm flipV="1">
          <a:off x="16179800" y="14605000"/>
          <a:ext cx="838200" cy="5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102570</xdr:rowOff>
    </xdr:from>
    <xdr:ext cx="762000" cy="259045"/>
    <xdr:sp macro="" textlink="">
      <xdr:nvSpPr>
        <xdr:cNvPr id="253" name="給与水準   （国との比較）平均値テキスト"/>
        <xdr:cNvSpPr txBox="1"/>
      </xdr:nvSpPr>
      <xdr:spPr>
        <a:xfrm>
          <a:off x="17106900" y="14332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86043</xdr:rowOff>
    </xdr:from>
    <xdr:to>
      <xdr:col>24</xdr:col>
      <xdr:colOff>609600</xdr:colOff>
      <xdr:row>85</xdr:row>
      <xdr:rowOff>16193</xdr:rowOff>
    </xdr:to>
    <xdr:sp macro="" textlink="">
      <xdr:nvSpPr>
        <xdr:cNvPr id="254" name="フローチャート : 判断 253"/>
        <xdr:cNvSpPr/>
      </xdr:nvSpPr>
      <xdr:spPr>
        <a:xfrm>
          <a:off x="169672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18098</xdr:rowOff>
    </xdr:from>
    <xdr:to>
      <xdr:col>23</xdr:col>
      <xdr:colOff>406400</xdr:colOff>
      <xdr:row>88</xdr:row>
      <xdr:rowOff>30163</xdr:rowOff>
    </xdr:to>
    <xdr:cxnSp macro="">
      <xdr:nvCxnSpPr>
        <xdr:cNvPr id="255" name="直線コネクタ 254"/>
        <xdr:cNvCxnSpPr/>
      </xdr:nvCxnSpPr>
      <xdr:spPr>
        <a:xfrm>
          <a:off x="15290800" y="1510569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66357</xdr:rowOff>
    </xdr:from>
    <xdr:to>
      <xdr:col>23</xdr:col>
      <xdr:colOff>457200</xdr:colOff>
      <xdr:row>87</xdr:row>
      <xdr:rowOff>167957</xdr:rowOff>
    </xdr:to>
    <xdr:sp macro="" textlink="">
      <xdr:nvSpPr>
        <xdr:cNvPr id="256" name="フローチャート : 判断 255"/>
        <xdr:cNvSpPr/>
      </xdr:nvSpPr>
      <xdr:spPr>
        <a:xfrm>
          <a:off x="16129000" y="1498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6684</xdr:rowOff>
    </xdr:from>
    <xdr:ext cx="736600" cy="259045"/>
    <xdr:sp macro="" textlink="">
      <xdr:nvSpPr>
        <xdr:cNvPr id="257" name="テキスト ボックス 256"/>
        <xdr:cNvSpPr txBox="1"/>
      </xdr:nvSpPr>
      <xdr:spPr>
        <a:xfrm>
          <a:off x="15798800" y="1475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13652</xdr:rowOff>
    </xdr:from>
    <xdr:to>
      <xdr:col>22</xdr:col>
      <xdr:colOff>203200</xdr:colOff>
      <xdr:row>88</xdr:row>
      <xdr:rowOff>18098</xdr:rowOff>
    </xdr:to>
    <xdr:cxnSp macro="">
      <xdr:nvCxnSpPr>
        <xdr:cNvPr id="258" name="直線コネクタ 257"/>
        <xdr:cNvCxnSpPr/>
      </xdr:nvCxnSpPr>
      <xdr:spPr>
        <a:xfrm>
          <a:off x="14401800" y="14586902"/>
          <a:ext cx="889000" cy="5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84455</xdr:rowOff>
    </xdr:from>
    <xdr:to>
      <xdr:col>22</xdr:col>
      <xdr:colOff>254000</xdr:colOff>
      <xdr:row>88</xdr:row>
      <xdr:rowOff>14605</xdr:rowOff>
    </xdr:to>
    <xdr:sp macro="" textlink="">
      <xdr:nvSpPr>
        <xdr:cNvPr id="259" name="フローチャート : 判断 258"/>
        <xdr:cNvSpPr/>
      </xdr:nvSpPr>
      <xdr:spPr>
        <a:xfrm>
          <a:off x="15240000" y="1500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24782</xdr:rowOff>
    </xdr:from>
    <xdr:ext cx="762000" cy="259045"/>
    <xdr:sp macro="" textlink="">
      <xdr:nvSpPr>
        <xdr:cNvPr id="260" name="テキスト ボックス 259"/>
        <xdr:cNvSpPr txBox="1"/>
      </xdr:nvSpPr>
      <xdr:spPr>
        <a:xfrm>
          <a:off x="14909800" y="147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85</xdr:row>
      <xdr:rowOff>13652</xdr:rowOff>
    </xdr:to>
    <xdr:cxnSp macro="">
      <xdr:nvCxnSpPr>
        <xdr:cNvPr id="261" name="直線コネクタ 260"/>
        <xdr:cNvCxnSpPr/>
      </xdr:nvCxnSpPr>
      <xdr:spPr>
        <a:xfrm>
          <a:off x="13512800" y="14532611"/>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86043</xdr:rowOff>
    </xdr:from>
    <xdr:to>
      <xdr:col>21</xdr:col>
      <xdr:colOff>50800</xdr:colOff>
      <xdr:row>85</xdr:row>
      <xdr:rowOff>16193</xdr:rowOff>
    </xdr:to>
    <xdr:sp macro="" textlink="">
      <xdr:nvSpPr>
        <xdr:cNvPr id="262" name="フローチャート : 判断 261"/>
        <xdr:cNvSpPr/>
      </xdr:nvSpPr>
      <xdr:spPr>
        <a:xfrm>
          <a:off x="143510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26370</xdr:rowOff>
    </xdr:from>
    <xdr:ext cx="762000" cy="259045"/>
    <xdr:sp macro="" textlink="">
      <xdr:nvSpPr>
        <xdr:cNvPr id="263" name="テキスト ボックス 262"/>
        <xdr:cNvSpPr txBox="1"/>
      </xdr:nvSpPr>
      <xdr:spPr>
        <a:xfrm>
          <a:off x="14020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98107</xdr:rowOff>
    </xdr:from>
    <xdr:to>
      <xdr:col>19</xdr:col>
      <xdr:colOff>533400</xdr:colOff>
      <xdr:row>85</xdr:row>
      <xdr:rowOff>28257</xdr:rowOff>
    </xdr:to>
    <xdr:sp macro="" textlink="">
      <xdr:nvSpPr>
        <xdr:cNvPr id="264" name="フローチャート : 判断 263"/>
        <xdr:cNvSpPr/>
      </xdr:nvSpPr>
      <xdr:spPr>
        <a:xfrm>
          <a:off x="13462000" y="1449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13034</xdr:rowOff>
    </xdr:from>
    <xdr:ext cx="762000" cy="259045"/>
    <xdr:sp macro="" textlink="">
      <xdr:nvSpPr>
        <xdr:cNvPr id="265" name="テキスト ボックス 264"/>
        <xdr:cNvSpPr txBox="1"/>
      </xdr:nvSpPr>
      <xdr:spPr>
        <a:xfrm>
          <a:off x="131318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1" name="円/楕円 270"/>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2"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150813</xdr:rowOff>
    </xdr:from>
    <xdr:to>
      <xdr:col>23</xdr:col>
      <xdr:colOff>457200</xdr:colOff>
      <xdr:row>88</xdr:row>
      <xdr:rowOff>80963</xdr:rowOff>
    </xdr:to>
    <xdr:sp macro="" textlink="">
      <xdr:nvSpPr>
        <xdr:cNvPr id="273" name="円/楕円 272"/>
        <xdr:cNvSpPr/>
      </xdr:nvSpPr>
      <xdr:spPr>
        <a:xfrm>
          <a:off x="16129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65740</xdr:rowOff>
    </xdr:from>
    <xdr:ext cx="736600" cy="259045"/>
    <xdr:sp macro="" textlink="">
      <xdr:nvSpPr>
        <xdr:cNvPr id="274" name="テキスト ボックス 273"/>
        <xdr:cNvSpPr txBox="1"/>
      </xdr:nvSpPr>
      <xdr:spPr>
        <a:xfrm>
          <a:off x="15798800" y="1515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138748</xdr:rowOff>
    </xdr:from>
    <xdr:to>
      <xdr:col>22</xdr:col>
      <xdr:colOff>254000</xdr:colOff>
      <xdr:row>88</xdr:row>
      <xdr:rowOff>68898</xdr:rowOff>
    </xdr:to>
    <xdr:sp macro="" textlink="">
      <xdr:nvSpPr>
        <xdr:cNvPr id="275" name="円/楕円 274"/>
        <xdr:cNvSpPr/>
      </xdr:nvSpPr>
      <xdr:spPr>
        <a:xfrm>
          <a:off x="15240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53675</xdr:rowOff>
    </xdr:from>
    <xdr:ext cx="762000" cy="259045"/>
    <xdr:sp macro="" textlink="">
      <xdr:nvSpPr>
        <xdr:cNvPr id="276" name="テキスト ボックス 275"/>
        <xdr:cNvSpPr txBox="1"/>
      </xdr:nvSpPr>
      <xdr:spPr>
        <a:xfrm>
          <a:off x="14909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134302</xdr:rowOff>
    </xdr:from>
    <xdr:to>
      <xdr:col>21</xdr:col>
      <xdr:colOff>50800</xdr:colOff>
      <xdr:row>85</xdr:row>
      <xdr:rowOff>64452</xdr:rowOff>
    </xdr:to>
    <xdr:sp macro="" textlink="">
      <xdr:nvSpPr>
        <xdr:cNvPr id="277" name="円/楕円 276"/>
        <xdr:cNvSpPr/>
      </xdr:nvSpPr>
      <xdr:spPr>
        <a:xfrm>
          <a:off x="14351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49229</xdr:rowOff>
    </xdr:from>
    <xdr:ext cx="762000" cy="259045"/>
    <xdr:sp macro="" textlink="">
      <xdr:nvSpPr>
        <xdr:cNvPr id="278" name="テキスト ボックス 277"/>
        <xdr:cNvSpPr txBox="1"/>
      </xdr:nvSpPr>
      <xdr:spPr>
        <a:xfrm>
          <a:off x="14020800" y="1462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79" name="円/楕円 278"/>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80" name="テキスト ボックス 279"/>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定数管理の適正化に努めているため、年々減少してきている。引き続き、職員数の適正化に努める。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2" name="直線コネクタ 311"/>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3"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14" name="直線コネクタ 313"/>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15"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16" name="直線コネクタ 315"/>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118473</xdr:rowOff>
    </xdr:from>
    <xdr:to>
      <xdr:col>24</xdr:col>
      <xdr:colOff>558800</xdr:colOff>
      <xdr:row>60</xdr:row>
      <xdr:rowOff>166733</xdr:rowOff>
    </xdr:to>
    <xdr:cxnSp macro="">
      <xdr:nvCxnSpPr>
        <xdr:cNvPr id="317" name="直線コネクタ 316"/>
        <xdr:cNvCxnSpPr/>
      </xdr:nvCxnSpPr>
      <xdr:spPr>
        <a:xfrm flipV="1">
          <a:off x="16179800" y="1040547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18"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19" name="フローチャート : 判断 318"/>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166733</xdr:rowOff>
    </xdr:from>
    <xdr:to>
      <xdr:col>23</xdr:col>
      <xdr:colOff>406400</xdr:colOff>
      <xdr:row>61</xdr:row>
      <xdr:rowOff>26307</xdr:rowOff>
    </xdr:to>
    <xdr:cxnSp macro="">
      <xdr:nvCxnSpPr>
        <xdr:cNvPr id="320" name="直線コネクタ 319"/>
        <xdr:cNvCxnSpPr/>
      </xdr:nvCxnSpPr>
      <xdr:spPr>
        <a:xfrm flipV="1">
          <a:off x="15290800" y="1045373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1" name="フローチャート : 判断 320"/>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2" name="テキスト ボックス 321"/>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26307</xdr:rowOff>
    </xdr:from>
    <xdr:to>
      <xdr:col>22</xdr:col>
      <xdr:colOff>203200</xdr:colOff>
      <xdr:row>61</xdr:row>
      <xdr:rowOff>67673</xdr:rowOff>
    </xdr:to>
    <xdr:cxnSp macro="">
      <xdr:nvCxnSpPr>
        <xdr:cNvPr id="323" name="直線コネクタ 322"/>
        <xdr:cNvCxnSpPr/>
      </xdr:nvCxnSpPr>
      <xdr:spPr>
        <a:xfrm flipV="1">
          <a:off x="14401800" y="104847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24" name="フローチャート : 判断 323"/>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25" name="テキスト ボックス 324"/>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64226</xdr:rowOff>
    </xdr:from>
    <xdr:to>
      <xdr:col>21</xdr:col>
      <xdr:colOff>0</xdr:colOff>
      <xdr:row>61</xdr:row>
      <xdr:rowOff>67673</xdr:rowOff>
    </xdr:to>
    <xdr:cxnSp macro="">
      <xdr:nvCxnSpPr>
        <xdr:cNvPr id="326" name="直線コネクタ 325"/>
        <xdr:cNvCxnSpPr/>
      </xdr:nvCxnSpPr>
      <xdr:spPr>
        <a:xfrm>
          <a:off x="13512800" y="1052267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27" name="フローチャート : 判断 326"/>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28" name="テキスト ボックス 327"/>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144417</xdr:rowOff>
    </xdr:from>
    <xdr:to>
      <xdr:col>19</xdr:col>
      <xdr:colOff>533400</xdr:colOff>
      <xdr:row>62</xdr:row>
      <xdr:rowOff>74567</xdr:rowOff>
    </xdr:to>
    <xdr:sp macro="" textlink="">
      <xdr:nvSpPr>
        <xdr:cNvPr id="329" name="フローチャート : 判断 328"/>
        <xdr:cNvSpPr/>
      </xdr:nvSpPr>
      <xdr:spPr>
        <a:xfrm>
          <a:off x="13462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59344</xdr:rowOff>
    </xdr:from>
    <xdr:ext cx="762000" cy="259045"/>
    <xdr:sp macro="" textlink="">
      <xdr:nvSpPr>
        <xdr:cNvPr id="330" name="テキスト ボックス 329"/>
        <xdr:cNvSpPr txBox="1"/>
      </xdr:nvSpPr>
      <xdr:spPr>
        <a:xfrm>
          <a:off x="13131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67673</xdr:rowOff>
    </xdr:from>
    <xdr:to>
      <xdr:col>24</xdr:col>
      <xdr:colOff>609600</xdr:colOff>
      <xdr:row>60</xdr:row>
      <xdr:rowOff>169273</xdr:rowOff>
    </xdr:to>
    <xdr:sp macro="" textlink="">
      <xdr:nvSpPr>
        <xdr:cNvPr id="336" name="円/楕円 335"/>
        <xdr:cNvSpPr/>
      </xdr:nvSpPr>
      <xdr:spPr>
        <a:xfrm>
          <a:off x="16967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84200</xdr:rowOff>
    </xdr:from>
    <xdr:ext cx="762000" cy="259045"/>
    <xdr:sp macro="" textlink="">
      <xdr:nvSpPr>
        <xdr:cNvPr id="337" name="定員管理の状況該当値テキスト"/>
        <xdr:cNvSpPr txBox="1"/>
      </xdr:nvSpPr>
      <xdr:spPr>
        <a:xfrm>
          <a:off x="17106900" y="101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115933</xdr:rowOff>
    </xdr:from>
    <xdr:to>
      <xdr:col>23</xdr:col>
      <xdr:colOff>457200</xdr:colOff>
      <xdr:row>61</xdr:row>
      <xdr:rowOff>46083</xdr:rowOff>
    </xdr:to>
    <xdr:sp macro="" textlink="">
      <xdr:nvSpPr>
        <xdr:cNvPr id="338" name="円/楕円 337"/>
        <xdr:cNvSpPr/>
      </xdr:nvSpPr>
      <xdr:spPr>
        <a:xfrm>
          <a:off x="16129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56260</xdr:rowOff>
    </xdr:from>
    <xdr:ext cx="736600" cy="259045"/>
    <xdr:sp macro="" textlink="">
      <xdr:nvSpPr>
        <xdr:cNvPr id="339" name="テキスト ボックス 338"/>
        <xdr:cNvSpPr txBox="1"/>
      </xdr:nvSpPr>
      <xdr:spPr>
        <a:xfrm>
          <a:off x="15798800" y="1017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146957</xdr:rowOff>
    </xdr:from>
    <xdr:to>
      <xdr:col>22</xdr:col>
      <xdr:colOff>254000</xdr:colOff>
      <xdr:row>61</xdr:row>
      <xdr:rowOff>77107</xdr:rowOff>
    </xdr:to>
    <xdr:sp macro="" textlink="">
      <xdr:nvSpPr>
        <xdr:cNvPr id="340" name="円/楕円 339"/>
        <xdr:cNvSpPr/>
      </xdr:nvSpPr>
      <xdr:spPr>
        <a:xfrm>
          <a:off x="1524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87284</xdr:rowOff>
    </xdr:from>
    <xdr:ext cx="762000" cy="259045"/>
    <xdr:sp macro="" textlink="">
      <xdr:nvSpPr>
        <xdr:cNvPr id="341" name="テキスト ボックス 340"/>
        <xdr:cNvSpPr txBox="1"/>
      </xdr:nvSpPr>
      <xdr:spPr>
        <a:xfrm>
          <a:off x="14909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16873</xdr:rowOff>
    </xdr:from>
    <xdr:to>
      <xdr:col>21</xdr:col>
      <xdr:colOff>50800</xdr:colOff>
      <xdr:row>61</xdr:row>
      <xdr:rowOff>118473</xdr:rowOff>
    </xdr:to>
    <xdr:sp macro="" textlink="">
      <xdr:nvSpPr>
        <xdr:cNvPr id="342" name="円/楕円 341"/>
        <xdr:cNvSpPr/>
      </xdr:nvSpPr>
      <xdr:spPr>
        <a:xfrm>
          <a:off x="14351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128650</xdr:rowOff>
    </xdr:from>
    <xdr:ext cx="762000" cy="259045"/>
    <xdr:sp macro="" textlink="">
      <xdr:nvSpPr>
        <xdr:cNvPr id="343" name="テキスト ボックス 342"/>
        <xdr:cNvSpPr txBox="1"/>
      </xdr:nvSpPr>
      <xdr:spPr>
        <a:xfrm>
          <a:off x="14020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44" name="円/楕円 343"/>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125203</xdr:rowOff>
    </xdr:from>
    <xdr:ext cx="762000" cy="259045"/>
    <xdr:sp macro="" textlink="">
      <xdr:nvSpPr>
        <xdr:cNvPr id="345" name="テキスト ボックス 344"/>
        <xdr:cNvSpPr txBox="1"/>
      </xdr:nvSpPr>
      <xdr:spPr>
        <a:xfrm>
          <a:off x="13131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年々減少傾向にあるが、今後大規模事業の償還が始まることから、新規事業の精査及び新規地方債の発行抑制に努める。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2" name="直線コネクタ 371"/>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3"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74" name="直線コネクタ 373"/>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153924</xdr:rowOff>
    </xdr:from>
    <xdr:to>
      <xdr:col>24</xdr:col>
      <xdr:colOff>558800</xdr:colOff>
      <xdr:row>38</xdr:row>
      <xdr:rowOff>25908</xdr:rowOff>
    </xdr:to>
    <xdr:cxnSp macro="">
      <xdr:nvCxnSpPr>
        <xdr:cNvPr id="377" name="直線コネクタ 376"/>
        <xdr:cNvCxnSpPr/>
      </xdr:nvCxnSpPr>
      <xdr:spPr>
        <a:xfrm flipV="1">
          <a:off x="16179800" y="649757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48531</xdr:rowOff>
    </xdr:from>
    <xdr:ext cx="762000" cy="259045"/>
    <xdr:sp macro="" textlink="">
      <xdr:nvSpPr>
        <xdr:cNvPr id="378" name="公債費負担の状況平均値テキスト"/>
        <xdr:cNvSpPr txBox="1"/>
      </xdr:nvSpPr>
      <xdr:spPr>
        <a:xfrm>
          <a:off x="17106900" y="656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79" name="フローチャート : 判断 378"/>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25908</xdr:rowOff>
    </xdr:from>
    <xdr:to>
      <xdr:col>23</xdr:col>
      <xdr:colOff>406400</xdr:colOff>
      <xdr:row>38</xdr:row>
      <xdr:rowOff>74168</xdr:rowOff>
    </xdr:to>
    <xdr:cxnSp macro="">
      <xdr:nvCxnSpPr>
        <xdr:cNvPr id="380" name="直線コネクタ 379"/>
        <xdr:cNvCxnSpPr/>
      </xdr:nvCxnSpPr>
      <xdr:spPr>
        <a:xfrm flipV="1">
          <a:off x="15290800" y="65410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1" name="フローチャート : 判断 380"/>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382" name="テキスト ボックス 381"/>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74168</xdr:rowOff>
    </xdr:from>
    <xdr:to>
      <xdr:col>22</xdr:col>
      <xdr:colOff>203200</xdr:colOff>
      <xdr:row>38</xdr:row>
      <xdr:rowOff>127254</xdr:rowOff>
    </xdr:to>
    <xdr:cxnSp macro="">
      <xdr:nvCxnSpPr>
        <xdr:cNvPr id="383" name="直線コネクタ 382"/>
        <xdr:cNvCxnSpPr/>
      </xdr:nvCxnSpPr>
      <xdr:spPr>
        <a:xfrm flipV="1">
          <a:off x="14401800" y="65892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84" name="フローチャート : 判断 383"/>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85" name="テキスト ボックス 384"/>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127254</xdr:rowOff>
    </xdr:from>
    <xdr:to>
      <xdr:col>21</xdr:col>
      <xdr:colOff>0</xdr:colOff>
      <xdr:row>39</xdr:row>
      <xdr:rowOff>8890</xdr:rowOff>
    </xdr:to>
    <xdr:cxnSp macro="">
      <xdr:nvCxnSpPr>
        <xdr:cNvPr id="386" name="直線コネクタ 385"/>
        <xdr:cNvCxnSpPr/>
      </xdr:nvCxnSpPr>
      <xdr:spPr>
        <a:xfrm flipV="1">
          <a:off x="13512800" y="66423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153670</xdr:rowOff>
    </xdr:from>
    <xdr:to>
      <xdr:col>21</xdr:col>
      <xdr:colOff>50800</xdr:colOff>
      <xdr:row>39</xdr:row>
      <xdr:rowOff>83820</xdr:rowOff>
    </xdr:to>
    <xdr:sp macro="" textlink="">
      <xdr:nvSpPr>
        <xdr:cNvPr id="387" name="フローチャート : 判断 386"/>
        <xdr:cNvSpPr/>
      </xdr:nvSpPr>
      <xdr:spPr>
        <a:xfrm>
          <a:off x="14351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68597</xdr:rowOff>
    </xdr:from>
    <xdr:ext cx="762000" cy="259045"/>
    <xdr:sp macro="" textlink="">
      <xdr:nvSpPr>
        <xdr:cNvPr id="388" name="テキスト ボックス 387"/>
        <xdr:cNvSpPr txBox="1"/>
      </xdr:nvSpPr>
      <xdr:spPr>
        <a:xfrm>
          <a:off x="14020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1524</xdr:rowOff>
    </xdr:from>
    <xdr:to>
      <xdr:col>19</xdr:col>
      <xdr:colOff>533400</xdr:colOff>
      <xdr:row>39</xdr:row>
      <xdr:rowOff>103124</xdr:rowOff>
    </xdr:to>
    <xdr:sp macro="" textlink="">
      <xdr:nvSpPr>
        <xdr:cNvPr id="389" name="フローチャート : 判断 388"/>
        <xdr:cNvSpPr/>
      </xdr:nvSpPr>
      <xdr:spPr>
        <a:xfrm>
          <a:off x="13462000" y="668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87901</xdr:rowOff>
    </xdr:from>
    <xdr:ext cx="762000" cy="259045"/>
    <xdr:sp macro="" textlink="">
      <xdr:nvSpPr>
        <xdr:cNvPr id="390" name="テキスト ボックス 389"/>
        <xdr:cNvSpPr txBox="1"/>
      </xdr:nvSpPr>
      <xdr:spPr>
        <a:xfrm>
          <a:off x="131318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103124</xdr:rowOff>
    </xdr:from>
    <xdr:to>
      <xdr:col>24</xdr:col>
      <xdr:colOff>609600</xdr:colOff>
      <xdr:row>38</xdr:row>
      <xdr:rowOff>33274</xdr:rowOff>
    </xdr:to>
    <xdr:sp macro="" textlink="">
      <xdr:nvSpPr>
        <xdr:cNvPr id="396" name="円/楕円 395"/>
        <xdr:cNvSpPr/>
      </xdr:nvSpPr>
      <xdr:spPr>
        <a:xfrm>
          <a:off x="169672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119651</xdr:rowOff>
    </xdr:from>
    <xdr:ext cx="762000" cy="259045"/>
    <xdr:sp macro="" textlink="">
      <xdr:nvSpPr>
        <xdr:cNvPr id="397" name="公債費負担の状況該当値テキスト"/>
        <xdr:cNvSpPr txBox="1"/>
      </xdr:nvSpPr>
      <xdr:spPr>
        <a:xfrm>
          <a:off x="17106900" y="629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146558</xdr:rowOff>
    </xdr:from>
    <xdr:to>
      <xdr:col>23</xdr:col>
      <xdr:colOff>457200</xdr:colOff>
      <xdr:row>38</xdr:row>
      <xdr:rowOff>76708</xdr:rowOff>
    </xdr:to>
    <xdr:sp macro="" textlink="">
      <xdr:nvSpPr>
        <xdr:cNvPr id="398" name="円/楕円 397"/>
        <xdr:cNvSpPr/>
      </xdr:nvSpPr>
      <xdr:spPr>
        <a:xfrm>
          <a:off x="16129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86885</xdr:rowOff>
    </xdr:from>
    <xdr:ext cx="736600" cy="259045"/>
    <xdr:sp macro="" textlink="">
      <xdr:nvSpPr>
        <xdr:cNvPr id="399" name="テキスト ボックス 398"/>
        <xdr:cNvSpPr txBox="1"/>
      </xdr:nvSpPr>
      <xdr:spPr>
        <a:xfrm>
          <a:off x="15798800" y="625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23368</xdr:rowOff>
    </xdr:from>
    <xdr:to>
      <xdr:col>22</xdr:col>
      <xdr:colOff>254000</xdr:colOff>
      <xdr:row>38</xdr:row>
      <xdr:rowOff>124968</xdr:rowOff>
    </xdr:to>
    <xdr:sp macro="" textlink="">
      <xdr:nvSpPr>
        <xdr:cNvPr id="400" name="円/楕円 399"/>
        <xdr:cNvSpPr/>
      </xdr:nvSpPr>
      <xdr:spPr>
        <a:xfrm>
          <a:off x="15240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135145</xdr:rowOff>
    </xdr:from>
    <xdr:ext cx="762000" cy="259045"/>
    <xdr:sp macro="" textlink="">
      <xdr:nvSpPr>
        <xdr:cNvPr id="401" name="テキスト ボックス 400"/>
        <xdr:cNvSpPr txBox="1"/>
      </xdr:nvSpPr>
      <xdr:spPr>
        <a:xfrm>
          <a:off x="1490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76454</xdr:rowOff>
    </xdr:from>
    <xdr:to>
      <xdr:col>21</xdr:col>
      <xdr:colOff>50800</xdr:colOff>
      <xdr:row>39</xdr:row>
      <xdr:rowOff>6604</xdr:rowOff>
    </xdr:to>
    <xdr:sp macro="" textlink="">
      <xdr:nvSpPr>
        <xdr:cNvPr id="402" name="円/楕円 401"/>
        <xdr:cNvSpPr/>
      </xdr:nvSpPr>
      <xdr:spPr>
        <a:xfrm>
          <a:off x="143510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16781</xdr:rowOff>
    </xdr:from>
    <xdr:ext cx="762000" cy="259045"/>
    <xdr:sp macro="" textlink="">
      <xdr:nvSpPr>
        <xdr:cNvPr id="403" name="テキスト ボックス 402"/>
        <xdr:cNvSpPr txBox="1"/>
      </xdr:nvSpPr>
      <xdr:spPr>
        <a:xfrm>
          <a:off x="14020800" y="636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129540</xdr:rowOff>
    </xdr:from>
    <xdr:to>
      <xdr:col>19</xdr:col>
      <xdr:colOff>533400</xdr:colOff>
      <xdr:row>39</xdr:row>
      <xdr:rowOff>59690</xdr:rowOff>
    </xdr:to>
    <xdr:sp macro="" textlink="">
      <xdr:nvSpPr>
        <xdr:cNvPr id="404" name="円/楕円 403"/>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69867</xdr:rowOff>
    </xdr:from>
    <xdr:ext cx="762000" cy="259045"/>
    <xdr:sp macro="" textlink="">
      <xdr:nvSpPr>
        <xdr:cNvPr id="405" name="テキスト ボックス 404"/>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地方債等の将来負担額は増加しているものの、比率を下げる要因である財政調整基金等の充当可能財源の増加により、昨年度比</a:t>
          </a:r>
          <a:r>
            <a:rPr lang="ja-JP" altLang="en-US" sz="1100" b="0" i="0" baseline="0">
              <a:solidFill>
                <a:schemeClr val="dk1"/>
              </a:solidFill>
              <a:effectLst/>
              <a:latin typeface="+mn-lt"/>
              <a:ea typeface="+mn-ea"/>
              <a:cs typeface="+mn-cs"/>
            </a:rPr>
            <a:t>１２．１</a:t>
          </a:r>
          <a:r>
            <a:rPr lang="ja-JP" altLang="ja-JP" sz="1100" b="0" i="0" baseline="0">
              <a:solidFill>
                <a:schemeClr val="dk1"/>
              </a:solidFill>
              <a:effectLst/>
              <a:latin typeface="+mn-lt"/>
              <a:ea typeface="+mn-ea"/>
              <a:cs typeface="+mn-cs"/>
            </a:rPr>
            <a:t>％の改善となった。起債や起債負担行為等将来にわたっての負担となるものについては、より一層注意を払い、将来負担の削減に努める。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2" name="直線コネクタ 431"/>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3"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34" name="直線コネクタ 433"/>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5"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6" name="直線コネクタ 435"/>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123546</xdr:rowOff>
    </xdr:from>
    <xdr:to>
      <xdr:col>24</xdr:col>
      <xdr:colOff>558800</xdr:colOff>
      <xdr:row>16</xdr:row>
      <xdr:rowOff>10490</xdr:rowOff>
    </xdr:to>
    <xdr:cxnSp macro="">
      <xdr:nvCxnSpPr>
        <xdr:cNvPr id="437" name="直線コネクタ 436"/>
        <xdr:cNvCxnSpPr/>
      </xdr:nvCxnSpPr>
      <xdr:spPr>
        <a:xfrm flipV="1">
          <a:off x="16179800" y="2695296"/>
          <a:ext cx="838200" cy="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38"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39" name="フローチャート : 判断 438"/>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10490</xdr:rowOff>
    </xdr:from>
    <xdr:to>
      <xdr:col>23</xdr:col>
      <xdr:colOff>406400</xdr:colOff>
      <xdr:row>16</xdr:row>
      <xdr:rowOff>61646</xdr:rowOff>
    </xdr:to>
    <xdr:cxnSp macro="">
      <xdr:nvCxnSpPr>
        <xdr:cNvPr id="440" name="直線コネクタ 439"/>
        <xdr:cNvCxnSpPr/>
      </xdr:nvCxnSpPr>
      <xdr:spPr>
        <a:xfrm flipV="1">
          <a:off x="15290800" y="2753690"/>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1" name="フローチャート : 判断 440"/>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2" name="テキスト ボックス 441"/>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61646</xdr:rowOff>
    </xdr:from>
    <xdr:to>
      <xdr:col>22</xdr:col>
      <xdr:colOff>203200</xdr:colOff>
      <xdr:row>16</xdr:row>
      <xdr:rowOff>111836</xdr:rowOff>
    </xdr:to>
    <xdr:cxnSp macro="">
      <xdr:nvCxnSpPr>
        <xdr:cNvPr id="443" name="直線コネクタ 442"/>
        <xdr:cNvCxnSpPr/>
      </xdr:nvCxnSpPr>
      <xdr:spPr>
        <a:xfrm flipV="1">
          <a:off x="14401800" y="2804846"/>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44" name="フローチャート : 判断 443"/>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45" name="テキスト ボックス 444"/>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111836</xdr:rowOff>
    </xdr:from>
    <xdr:to>
      <xdr:col>21</xdr:col>
      <xdr:colOff>0</xdr:colOff>
      <xdr:row>16</xdr:row>
      <xdr:rowOff>142723</xdr:rowOff>
    </xdr:to>
    <xdr:cxnSp macro="">
      <xdr:nvCxnSpPr>
        <xdr:cNvPr id="446" name="直線コネクタ 445"/>
        <xdr:cNvCxnSpPr/>
      </xdr:nvCxnSpPr>
      <xdr:spPr>
        <a:xfrm flipV="1">
          <a:off x="13512800" y="2855036"/>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6502</xdr:rowOff>
    </xdr:from>
    <xdr:to>
      <xdr:col>21</xdr:col>
      <xdr:colOff>50800</xdr:colOff>
      <xdr:row>16</xdr:row>
      <xdr:rowOff>108102</xdr:rowOff>
    </xdr:to>
    <xdr:sp macro="" textlink="">
      <xdr:nvSpPr>
        <xdr:cNvPr id="447" name="フローチャート : 判断 446"/>
        <xdr:cNvSpPr/>
      </xdr:nvSpPr>
      <xdr:spPr>
        <a:xfrm>
          <a:off x="14351000" y="274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118279</xdr:rowOff>
    </xdr:from>
    <xdr:ext cx="762000" cy="259045"/>
    <xdr:sp macro="" textlink="">
      <xdr:nvSpPr>
        <xdr:cNvPr id="448" name="テキスト ボックス 447"/>
        <xdr:cNvSpPr txBox="1"/>
      </xdr:nvSpPr>
      <xdr:spPr>
        <a:xfrm>
          <a:off x="14020800" y="251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61519</xdr:rowOff>
    </xdr:from>
    <xdr:to>
      <xdr:col>19</xdr:col>
      <xdr:colOff>533400</xdr:colOff>
      <xdr:row>16</xdr:row>
      <xdr:rowOff>163119</xdr:rowOff>
    </xdr:to>
    <xdr:sp macro="" textlink="">
      <xdr:nvSpPr>
        <xdr:cNvPr id="449" name="フローチャート : 判断 448"/>
        <xdr:cNvSpPr/>
      </xdr:nvSpPr>
      <xdr:spPr>
        <a:xfrm>
          <a:off x="13462000" y="280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1846</xdr:rowOff>
    </xdr:from>
    <xdr:ext cx="762000" cy="259045"/>
    <xdr:sp macro="" textlink="">
      <xdr:nvSpPr>
        <xdr:cNvPr id="450" name="テキスト ボックス 449"/>
        <xdr:cNvSpPr txBox="1"/>
      </xdr:nvSpPr>
      <xdr:spPr>
        <a:xfrm>
          <a:off x="13131800" y="257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72746</xdr:rowOff>
    </xdr:from>
    <xdr:to>
      <xdr:col>24</xdr:col>
      <xdr:colOff>609600</xdr:colOff>
      <xdr:row>16</xdr:row>
      <xdr:rowOff>2896</xdr:rowOff>
    </xdr:to>
    <xdr:sp macro="" textlink="">
      <xdr:nvSpPr>
        <xdr:cNvPr id="456" name="円/楕円 455"/>
        <xdr:cNvSpPr/>
      </xdr:nvSpPr>
      <xdr:spPr>
        <a:xfrm>
          <a:off x="16967200" y="26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44823</xdr:rowOff>
    </xdr:from>
    <xdr:ext cx="762000" cy="259045"/>
    <xdr:sp macro="" textlink="">
      <xdr:nvSpPr>
        <xdr:cNvPr id="457" name="将来負担の状況該当値テキスト"/>
        <xdr:cNvSpPr txBox="1"/>
      </xdr:nvSpPr>
      <xdr:spPr>
        <a:xfrm>
          <a:off x="17106900" y="261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131140</xdr:rowOff>
    </xdr:from>
    <xdr:to>
      <xdr:col>23</xdr:col>
      <xdr:colOff>457200</xdr:colOff>
      <xdr:row>16</xdr:row>
      <xdr:rowOff>61290</xdr:rowOff>
    </xdr:to>
    <xdr:sp macro="" textlink="">
      <xdr:nvSpPr>
        <xdr:cNvPr id="458" name="円/楕円 457"/>
        <xdr:cNvSpPr/>
      </xdr:nvSpPr>
      <xdr:spPr>
        <a:xfrm>
          <a:off x="16129000" y="27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46067</xdr:rowOff>
    </xdr:from>
    <xdr:ext cx="736600" cy="259045"/>
    <xdr:sp macro="" textlink="">
      <xdr:nvSpPr>
        <xdr:cNvPr id="459" name="テキスト ボックス 458"/>
        <xdr:cNvSpPr txBox="1"/>
      </xdr:nvSpPr>
      <xdr:spPr>
        <a:xfrm>
          <a:off x="15798800" y="2789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10846</xdr:rowOff>
    </xdr:from>
    <xdr:to>
      <xdr:col>22</xdr:col>
      <xdr:colOff>254000</xdr:colOff>
      <xdr:row>16</xdr:row>
      <xdr:rowOff>112446</xdr:rowOff>
    </xdr:to>
    <xdr:sp macro="" textlink="">
      <xdr:nvSpPr>
        <xdr:cNvPr id="460" name="円/楕円 459"/>
        <xdr:cNvSpPr/>
      </xdr:nvSpPr>
      <xdr:spPr>
        <a:xfrm>
          <a:off x="15240000" y="27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97223</xdr:rowOff>
    </xdr:from>
    <xdr:ext cx="762000" cy="259045"/>
    <xdr:sp macro="" textlink="">
      <xdr:nvSpPr>
        <xdr:cNvPr id="461" name="テキスト ボックス 460"/>
        <xdr:cNvSpPr txBox="1"/>
      </xdr:nvSpPr>
      <xdr:spPr>
        <a:xfrm>
          <a:off x="14909800" y="28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61036</xdr:rowOff>
    </xdr:from>
    <xdr:to>
      <xdr:col>21</xdr:col>
      <xdr:colOff>50800</xdr:colOff>
      <xdr:row>16</xdr:row>
      <xdr:rowOff>162636</xdr:rowOff>
    </xdr:to>
    <xdr:sp macro="" textlink="">
      <xdr:nvSpPr>
        <xdr:cNvPr id="462" name="円/楕円 461"/>
        <xdr:cNvSpPr/>
      </xdr:nvSpPr>
      <xdr:spPr>
        <a:xfrm>
          <a:off x="14351000" y="28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147413</xdr:rowOff>
    </xdr:from>
    <xdr:ext cx="762000" cy="259045"/>
    <xdr:sp macro="" textlink="">
      <xdr:nvSpPr>
        <xdr:cNvPr id="463" name="テキスト ボックス 462"/>
        <xdr:cNvSpPr txBox="1"/>
      </xdr:nvSpPr>
      <xdr:spPr>
        <a:xfrm>
          <a:off x="14020800" y="289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91923</xdr:rowOff>
    </xdr:from>
    <xdr:to>
      <xdr:col>19</xdr:col>
      <xdr:colOff>533400</xdr:colOff>
      <xdr:row>17</xdr:row>
      <xdr:rowOff>22073</xdr:rowOff>
    </xdr:to>
    <xdr:sp macro="" textlink="">
      <xdr:nvSpPr>
        <xdr:cNvPr id="464" name="円/楕円 463"/>
        <xdr:cNvSpPr/>
      </xdr:nvSpPr>
      <xdr:spPr>
        <a:xfrm>
          <a:off x="13462000" y="28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6850</xdr:rowOff>
    </xdr:from>
    <xdr:ext cx="762000" cy="259045"/>
    <xdr:sp macro="" textlink="">
      <xdr:nvSpPr>
        <xdr:cNvPr id="465" name="テキスト ボックス 464"/>
        <xdr:cNvSpPr txBox="1"/>
      </xdr:nvSpPr>
      <xdr:spPr>
        <a:xfrm>
          <a:off x="13131800" y="292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埼玉県坂戸市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101,098
99,246
40.97
31,237,851
30,042,082
1,169,072
17,549,877
29,378,090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50.6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類似団体</a:t>
          </a:r>
          <a:r>
            <a:rPr lang="ja-JP" altLang="en-US" sz="1100" b="0" i="0" baseline="0">
              <a:solidFill>
                <a:sysClr val="windowText" lastClr="000000"/>
              </a:solidFill>
              <a:effectLst/>
              <a:latin typeface="+mn-lt"/>
              <a:ea typeface="+mn-ea"/>
              <a:cs typeface="+mn-cs"/>
            </a:rPr>
            <a:t>平均</a:t>
          </a:r>
          <a:r>
            <a:rPr lang="ja-JP" altLang="ja-JP" sz="1100" b="0" i="0" baseline="0">
              <a:solidFill>
                <a:sysClr val="windowText" lastClr="000000"/>
              </a:solidFill>
              <a:effectLst/>
              <a:latin typeface="+mn-lt"/>
              <a:ea typeface="+mn-ea"/>
              <a:cs typeface="+mn-cs"/>
            </a:rPr>
            <a:t>を</a:t>
          </a:r>
          <a:r>
            <a:rPr lang="ja-JP" altLang="en-US" sz="1100" b="0" i="0" baseline="0">
              <a:solidFill>
                <a:sysClr val="windowText" lastClr="000000"/>
              </a:solidFill>
              <a:effectLst/>
              <a:latin typeface="+mn-lt"/>
              <a:ea typeface="+mn-ea"/>
              <a:cs typeface="+mn-cs"/>
            </a:rPr>
            <a:t>０．５</a:t>
          </a:r>
          <a:r>
            <a:rPr lang="ja-JP" altLang="ja-JP" sz="1100" b="0" i="0" baseline="0">
              <a:solidFill>
                <a:sysClr val="windowText" lastClr="000000"/>
              </a:solidFill>
              <a:effectLst/>
              <a:latin typeface="+mn-lt"/>
              <a:ea typeface="+mn-ea"/>
              <a:cs typeface="+mn-cs"/>
            </a:rPr>
            <a:t>％上回っているが、これは経験年数階層の高齢化によるもの</a:t>
          </a:r>
          <a:r>
            <a:rPr lang="ja-JP" altLang="en-US" sz="1100" b="0" i="0" baseline="0">
              <a:solidFill>
                <a:sysClr val="windowText" lastClr="000000"/>
              </a:solidFill>
              <a:effectLst/>
              <a:latin typeface="+mn-lt"/>
              <a:ea typeface="+mn-ea"/>
              <a:cs typeface="+mn-cs"/>
            </a:rPr>
            <a:t>によるものである。</a:t>
          </a:r>
          <a:endParaRPr lang="ja-JP" altLang="ja-JP" sz="1400">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また、昨年度比で２．２％改善はされているが、これは国の給与減額と歩調を合わせたためである。</a:t>
          </a:r>
          <a:endParaRPr lang="en-US" altLang="ja-JP" sz="1100" b="0" i="0" baseline="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今後も定員管理の適正化に努める</a:t>
          </a:r>
          <a:r>
            <a:rPr lang="ja-JP" altLang="en-US" sz="1100" b="0" i="0" baseline="0">
              <a:solidFill>
                <a:sysClr val="windowText" lastClr="000000"/>
              </a:solidFill>
              <a:effectLst/>
              <a:latin typeface="+mn-lt"/>
              <a:ea typeface="+mn-ea"/>
              <a:cs typeface="+mn-cs"/>
            </a:rPr>
            <a:t>必要がある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38</xdr:row>
      <xdr:rowOff>20320</xdr:rowOff>
    </xdr:to>
    <xdr:cxnSp macro="">
      <xdr:nvCxnSpPr>
        <xdr:cNvPr id="65" name="直線コネクタ 64"/>
        <xdr:cNvCxnSpPr/>
      </xdr:nvCxnSpPr>
      <xdr:spPr>
        <a:xfrm flipV="1">
          <a:off x="3987800" y="63677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20320</xdr:rowOff>
    </xdr:from>
    <xdr:to>
      <xdr:col>5</xdr:col>
      <xdr:colOff>549275</xdr:colOff>
      <xdr:row>38</xdr:row>
      <xdr:rowOff>88900</xdr:rowOff>
    </xdr:to>
    <xdr:cxnSp macro="">
      <xdr:nvCxnSpPr>
        <xdr:cNvPr id="68" name="直線コネクタ 67"/>
        <xdr:cNvCxnSpPr/>
      </xdr:nvCxnSpPr>
      <xdr:spPr>
        <a:xfrm flipV="1">
          <a:off x="3098800" y="6535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88900</xdr:rowOff>
    </xdr:to>
    <xdr:cxnSp macro="">
      <xdr:nvCxnSpPr>
        <xdr:cNvPr id="71" name="直線コネクタ 70"/>
        <xdr:cNvCxnSpPr/>
      </xdr:nvCxnSpPr>
      <xdr:spPr>
        <a:xfrm>
          <a:off x="2209800" y="656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50800</xdr:rowOff>
    </xdr:from>
    <xdr:to>
      <xdr:col>3</xdr:col>
      <xdr:colOff>142875</xdr:colOff>
      <xdr:row>38</xdr:row>
      <xdr:rowOff>66040</xdr:rowOff>
    </xdr:to>
    <xdr:cxnSp macro="">
      <xdr:nvCxnSpPr>
        <xdr:cNvPr id="74" name="直線コネクタ 73"/>
        <xdr:cNvCxnSpPr/>
      </xdr:nvCxnSpPr>
      <xdr:spPr>
        <a:xfrm flipV="1">
          <a:off x="1320800" y="656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27957</xdr:rowOff>
    </xdr:from>
    <xdr:ext cx="762000" cy="259045"/>
    <xdr:sp macro="" textlink="">
      <xdr:nvSpPr>
        <xdr:cNvPr id="76" name="テキスト ボックス 75"/>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78" name="テキスト ボックス 77"/>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4" name="円/楕円 83"/>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5"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140970</xdr:rowOff>
    </xdr:from>
    <xdr:to>
      <xdr:col>5</xdr:col>
      <xdr:colOff>600075</xdr:colOff>
      <xdr:row>38</xdr:row>
      <xdr:rowOff>71120</xdr:rowOff>
    </xdr:to>
    <xdr:sp macro="" textlink="">
      <xdr:nvSpPr>
        <xdr:cNvPr id="86" name="円/楕円 85"/>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55897</xdr:rowOff>
    </xdr:from>
    <xdr:ext cx="736600" cy="259045"/>
    <xdr:sp macro="" textlink="">
      <xdr:nvSpPr>
        <xdr:cNvPr id="87" name="テキスト ボックス 86"/>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38100</xdr:rowOff>
    </xdr:from>
    <xdr:to>
      <xdr:col>4</xdr:col>
      <xdr:colOff>396875</xdr:colOff>
      <xdr:row>38</xdr:row>
      <xdr:rowOff>139700</xdr:rowOff>
    </xdr:to>
    <xdr:sp macro="" textlink="">
      <xdr:nvSpPr>
        <xdr:cNvPr id="88" name="円/楕円 87"/>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124477</xdr:rowOff>
    </xdr:from>
    <xdr:ext cx="762000" cy="259045"/>
    <xdr:sp macro="" textlink="">
      <xdr:nvSpPr>
        <xdr:cNvPr id="89" name="テキスト ボックス 88"/>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90" name="円/楕円 89"/>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91" name="テキスト ボックス 90"/>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2" name="円/楕円 91"/>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127017</xdr:rowOff>
    </xdr:from>
    <xdr:ext cx="762000" cy="259045"/>
    <xdr:sp macro="" textlink="">
      <xdr:nvSpPr>
        <xdr:cNvPr id="93" name="テキスト ボックス 92"/>
        <xdr:cNvSpPr txBox="1"/>
      </xdr:nvSpPr>
      <xdr:spPr>
        <a:xfrm>
          <a:off x="9398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昨年度比からさらに</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％悪化しており、類似団体中において依然低位な順位である。今後においても更なる事務事業の徹底した見直しなど経費削減に努める。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134620</xdr:rowOff>
    </xdr:to>
    <xdr:cxnSp macro="">
      <xdr:nvCxnSpPr>
        <xdr:cNvPr id="126" name="直線コネクタ 125"/>
        <xdr:cNvCxnSpPr/>
      </xdr:nvCxnSpPr>
      <xdr:spPr>
        <a:xfrm>
          <a:off x="15671800" y="2824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7"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xdr:rowOff>
    </xdr:from>
    <xdr:to>
      <xdr:col>22</xdr:col>
      <xdr:colOff>565150</xdr:colOff>
      <xdr:row>16</xdr:row>
      <xdr:rowOff>81280</xdr:rowOff>
    </xdr:to>
    <xdr:cxnSp macro="">
      <xdr:nvCxnSpPr>
        <xdr:cNvPr id="129" name="直線コネクタ 128"/>
        <xdr:cNvCxnSpPr/>
      </xdr:nvCxnSpPr>
      <xdr:spPr>
        <a:xfrm>
          <a:off x="14782800" y="2748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31" name="テキスト ボックス 13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16</xdr:row>
      <xdr:rowOff>5080</xdr:rowOff>
    </xdr:to>
    <xdr:cxnSp macro="">
      <xdr:nvCxnSpPr>
        <xdr:cNvPr id="132" name="直線コネクタ 131"/>
        <xdr:cNvCxnSpPr/>
      </xdr:nvCxnSpPr>
      <xdr:spPr>
        <a:xfrm>
          <a:off x="13893800" y="271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34" name="テキスト ボックス 133"/>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27940</xdr:rowOff>
    </xdr:to>
    <xdr:cxnSp macro="">
      <xdr:nvCxnSpPr>
        <xdr:cNvPr id="135" name="直線コネクタ 134"/>
        <xdr:cNvCxnSpPr/>
      </xdr:nvCxnSpPr>
      <xdr:spPr>
        <a:xfrm flipV="1">
          <a:off x="13004800" y="2717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83820</xdr:rowOff>
    </xdr:from>
    <xdr:to>
      <xdr:col>20</xdr:col>
      <xdr:colOff>209550</xdr:colOff>
      <xdr:row>15</xdr:row>
      <xdr:rowOff>13970</xdr:rowOff>
    </xdr:to>
    <xdr:sp macro="" textlink="">
      <xdr:nvSpPr>
        <xdr:cNvPr id="136" name="フローチャート : 判断 135"/>
        <xdr:cNvSpPr/>
      </xdr:nvSpPr>
      <xdr:spPr>
        <a:xfrm>
          <a:off x="13843000" y="248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24147</xdr:rowOff>
    </xdr:from>
    <xdr:ext cx="762000" cy="259045"/>
    <xdr:sp macro="" textlink="">
      <xdr:nvSpPr>
        <xdr:cNvPr id="137" name="テキスト ボックス 136"/>
        <xdr:cNvSpPr txBox="1"/>
      </xdr:nvSpPr>
      <xdr:spPr>
        <a:xfrm>
          <a:off x="13512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83820</xdr:rowOff>
    </xdr:from>
    <xdr:to>
      <xdr:col>19</xdr:col>
      <xdr:colOff>6350</xdr:colOff>
      <xdr:row>15</xdr:row>
      <xdr:rowOff>13970</xdr:rowOff>
    </xdr:to>
    <xdr:sp macro="" textlink="">
      <xdr:nvSpPr>
        <xdr:cNvPr id="138" name="フローチャート : 判断 137"/>
        <xdr:cNvSpPr/>
      </xdr:nvSpPr>
      <xdr:spPr>
        <a:xfrm>
          <a:off x="12954000" y="248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24147</xdr:rowOff>
    </xdr:from>
    <xdr:ext cx="762000" cy="259045"/>
    <xdr:sp macro="" textlink="">
      <xdr:nvSpPr>
        <xdr:cNvPr id="139" name="テキスト ボックス 138"/>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45" name="円/楕円 144"/>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55897</xdr:rowOff>
    </xdr:from>
    <xdr:ext cx="762000" cy="259045"/>
    <xdr:sp macro="" textlink="">
      <xdr:nvSpPr>
        <xdr:cNvPr id="146" name="物件費該当値テキスト"/>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7" name="円/楕円 146"/>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48" name="テキスト ボックス 147"/>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125730</xdr:rowOff>
    </xdr:from>
    <xdr:to>
      <xdr:col>21</xdr:col>
      <xdr:colOff>412750</xdr:colOff>
      <xdr:row>16</xdr:row>
      <xdr:rowOff>55880</xdr:rowOff>
    </xdr:to>
    <xdr:sp macro="" textlink="">
      <xdr:nvSpPr>
        <xdr:cNvPr id="149" name="円/楕円 148"/>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40657</xdr:rowOff>
    </xdr:from>
    <xdr:ext cx="762000" cy="259045"/>
    <xdr:sp macro="" textlink="">
      <xdr:nvSpPr>
        <xdr:cNvPr id="150" name="テキスト ボックス 149"/>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1" name="円/楕円 150"/>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52" name="テキスト ボックス 151"/>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3" name="円/楕円 152"/>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54" name="テキスト ボックス 153"/>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類似団体平均を下回っているものの、今後も高齢化率の上昇等に伴い増加が見込まれることから、給付等に関する資格審査の適正化や単独事業の見直しによ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148772</xdr:rowOff>
    </xdr:to>
    <xdr:cxnSp macro="">
      <xdr:nvCxnSpPr>
        <xdr:cNvPr id="189" name="直線コネクタ 188"/>
        <xdr:cNvCxnSpPr/>
      </xdr:nvCxnSpPr>
      <xdr:spPr>
        <a:xfrm>
          <a:off x="3987800" y="93853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127000</xdr:rowOff>
    </xdr:to>
    <xdr:cxnSp macro="">
      <xdr:nvCxnSpPr>
        <xdr:cNvPr id="192" name="直線コネクタ 191"/>
        <xdr:cNvCxnSpPr/>
      </xdr:nvCxnSpPr>
      <xdr:spPr>
        <a:xfrm>
          <a:off x="3098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xdr:rowOff>
    </xdr:from>
    <xdr:to>
      <xdr:col>4</xdr:col>
      <xdr:colOff>346075</xdr:colOff>
      <xdr:row>54</xdr:row>
      <xdr:rowOff>50800</xdr:rowOff>
    </xdr:to>
    <xdr:cxnSp macro="">
      <xdr:nvCxnSpPr>
        <xdr:cNvPr id="195" name="直線コネクタ 194"/>
        <xdr:cNvCxnSpPr/>
      </xdr:nvCxnSpPr>
      <xdr:spPr>
        <a:xfrm>
          <a:off x="2209800" y="9265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48078</xdr:rowOff>
    </xdr:from>
    <xdr:to>
      <xdr:col>3</xdr:col>
      <xdr:colOff>142875</xdr:colOff>
      <xdr:row>54</xdr:row>
      <xdr:rowOff>7257</xdr:rowOff>
    </xdr:to>
    <xdr:cxnSp macro="">
      <xdr:nvCxnSpPr>
        <xdr:cNvPr id="198" name="直線コネクタ 197"/>
        <xdr:cNvCxnSpPr/>
      </xdr:nvCxnSpPr>
      <xdr:spPr>
        <a:xfrm>
          <a:off x="1320800" y="9134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57150</xdr:rowOff>
    </xdr:from>
    <xdr:to>
      <xdr:col>3</xdr:col>
      <xdr:colOff>193675</xdr:colOff>
      <xdr:row>55</xdr:row>
      <xdr:rowOff>158750</xdr:rowOff>
    </xdr:to>
    <xdr:sp macro="" textlink="">
      <xdr:nvSpPr>
        <xdr:cNvPr id="199" name="フローチャート : 判断 198"/>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00" name="テキスト ボックス 199"/>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01" name="フローチャート : 判断 200"/>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45555</xdr:rowOff>
    </xdr:from>
    <xdr:ext cx="762000" cy="259045"/>
    <xdr:sp macro="" textlink="">
      <xdr:nvSpPr>
        <xdr:cNvPr id="202" name="テキスト ボックス 201"/>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97972</xdr:rowOff>
    </xdr:from>
    <xdr:to>
      <xdr:col>7</xdr:col>
      <xdr:colOff>66675</xdr:colOff>
      <xdr:row>55</xdr:row>
      <xdr:rowOff>28122</xdr:rowOff>
    </xdr:to>
    <xdr:sp macro="" textlink="">
      <xdr:nvSpPr>
        <xdr:cNvPr id="208" name="円/楕円 207"/>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114499</xdr:rowOff>
    </xdr:from>
    <xdr:ext cx="762000" cy="259045"/>
    <xdr:sp macro="" textlink="">
      <xdr:nvSpPr>
        <xdr:cNvPr id="209"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0" name="円/楕円 209"/>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1" name="テキスト ボックス 210"/>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2" name="円/楕円 211"/>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3" name="テキスト ボックス 212"/>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127907</xdr:rowOff>
    </xdr:from>
    <xdr:to>
      <xdr:col>3</xdr:col>
      <xdr:colOff>193675</xdr:colOff>
      <xdr:row>54</xdr:row>
      <xdr:rowOff>58057</xdr:rowOff>
    </xdr:to>
    <xdr:sp macro="" textlink="">
      <xdr:nvSpPr>
        <xdr:cNvPr id="214" name="円/楕円 213"/>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68234</xdr:rowOff>
    </xdr:from>
    <xdr:ext cx="762000" cy="259045"/>
    <xdr:sp macro="" textlink="">
      <xdr:nvSpPr>
        <xdr:cNvPr id="215" name="テキスト ボックス 214"/>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168728</xdr:rowOff>
    </xdr:from>
    <xdr:to>
      <xdr:col>1</xdr:col>
      <xdr:colOff>676275</xdr:colOff>
      <xdr:row>53</xdr:row>
      <xdr:rowOff>98878</xdr:rowOff>
    </xdr:to>
    <xdr:sp macro="" textlink="">
      <xdr:nvSpPr>
        <xdr:cNvPr id="216" name="円/楕円 215"/>
        <xdr:cNvSpPr/>
      </xdr:nvSpPr>
      <xdr:spPr>
        <a:xfrm>
          <a:off x="1270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109055</xdr:rowOff>
    </xdr:from>
    <xdr:ext cx="762000" cy="259045"/>
    <xdr:sp macro="" textlink="">
      <xdr:nvSpPr>
        <xdr:cNvPr id="217" name="テキスト ボックス 216"/>
        <xdr:cNvSpPr txBox="1"/>
      </xdr:nvSpPr>
      <xdr:spPr>
        <a:xfrm>
          <a:off x="939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内訳をみると、維持補修費や繰出金は</a:t>
          </a:r>
          <a:r>
            <a:rPr lang="ja-JP" altLang="en-US" sz="1100" b="0" i="0" baseline="0">
              <a:solidFill>
                <a:sysClr val="windowText" lastClr="000000"/>
              </a:solidFill>
              <a:effectLst/>
              <a:latin typeface="+mn-lt"/>
              <a:ea typeface="+mn-ea"/>
              <a:cs typeface="+mn-cs"/>
            </a:rPr>
            <a:t>共に増加</a:t>
          </a:r>
          <a:r>
            <a:rPr lang="ja-JP" altLang="ja-JP" sz="1100" b="0" i="0" baseline="0">
              <a:solidFill>
                <a:sysClr val="windowText" lastClr="000000"/>
              </a:solidFill>
              <a:effectLst/>
              <a:latin typeface="+mn-lt"/>
              <a:ea typeface="+mn-ea"/>
              <a:cs typeface="+mn-cs"/>
            </a:rPr>
            <a:t>したが、歳入</a:t>
          </a:r>
          <a:r>
            <a:rPr lang="ja-JP" altLang="en-US" sz="1100" b="0" i="0" baseline="0">
              <a:solidFill>
                <a:sysClr val="windowText" lastClr="000000"/>
              </a:solidFill>
              <a:effectLst/>
              <a:latin typeface="+mn-lt"/>
              <a:ea typeface="+mn-ea"/>
              <a:cs typeface="+mn-cs"/>
            </a:rPr>
            <a:t>も増加したため</a:t>
          </a:r>
          <a:r>
            <a:rPr lang="ja-JP" altLang="ja-JP" sz="1100" b="0" i="0" baseline="0">
              <a:solidFill>
                <a:sysClr val="windowText" lastClr="000000"/>
              </a:solidFill>
              <a:effectLst/>
              <a:latin typeface="+mn-lt"/>
              <a:ea typeface="+mn-ea"/>
              <a:cs typeface="+mn-cs"/>
            </a:rPr>
            <a:t>、結果として昨年度と比較してほぼ横ばいとなっている。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維持補修費に関しては今後</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増額が見込まれることから、支出の更なる適正化を図る。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1815</xdr:rowOff>
    </xdr:from>
    <xdr:to>
      <xdr:col>24</xdr:col>
      <xdr:colOff>31750</xdr:colOff>
      <xdr:row>56</xdr:row>
      <xdr:rowOff>45357</xdr:rowOff>
    </xdr:to>
    <xdr:cxnSp macro="">
      <xdr:nvCxnSpPr>
        <xdr:cNvPr id="252" name="直線コネクタ 251"/>
        <xdr:cNvCxnSpPr/>
      </xdr:nvCxnSpPr>
      <xdr:spPr>
        <a:xfrm>
          <a:off x="15671800" y="96030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162378</xdr:rowOff>
    </xdr:from>
    <xdr:to>
      <xdr:col>22</xdr:col>
      <xdr:colOff>565150</xdr:colOff>
      <xdr:row>56</xdr:row>
      <xdr:rowOff>1815</xdr:rowOff>
    </xdr:to>
    <xdr:cxnSp macro="">
      <xdr:nvCxnSpPr>
        <xdr:cNvPr id="255" name="直線コネクタ 254"/>
        <xdr:cNvCxnSpPr/>
      </xdr:nvCxnSpPr>
      <xdr:spPr>
        <a:xfrm>
          <a:off x="14782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64407</xdr:rowOff>
    </xdr:from>
    <xdr:to>
      <xdr:col>21</xdr:col>
      <xdr:colOff>361950</xdr:colOff>
      <xdr:row>55</xdr:row>
      <xdr:rowOff>162378</xdr:rowOff>
    </xdr:to>
    <xdr:cxnSp macro="">
      <xdr:nvCxnSpPr>
        <xdr:cNvPr id="258" name="直線コネクタ 257"/>
        <xdr:cNvCxnSpPr/>
      </xdr:nvCxnSpPr>
      <xdr:spPr>
        <a:xfrm>
          <a:off x="13893800" y="9494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64407</xdr:rowOff>
    </xdr:from>
    <xdr:to>
      <xdr:col>20</xdr:col>
      <xdr:colOff>158750</xdr:colOff>
      <xdr:row>55</xdr:row>
      <xdr:rowOff>97065</xdr:rowOff>
    </xdr:to>
    <xdr:cxnSp macro="">
      <xdr:nvCxnSpPr>
        <xdr:cNvPr id="261" name="直線コネクタ 260"/>
        <xdr:cNvCxnSpPr/>
      </xdr:nvCxnSpPr>
      <xdr:spPr>
        <a:xfrm flipV="1">
          <a:off x="13004800" y="9494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2" name="フローチャート : 判断 261"/>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40112</xdr:rowOff>
    </xdr:from>
    <xdr:ext cx="762000" cy="259045"/>
    <xdr:sp macro="" textlink="">
      <xdr:nvSpPr>
        <xdr:cNvPr id="263" name="テキスト ボックス 262"/>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146957</xdr:rowOff>
    </xdr:from>
    <xdr:to>
      <xdr:col>19</xdr:col>
      <xdr:colOff>6350</xdr:colOff>
      <xdr:row>57</xdr:row>
      <xdr:rowOff>77107</xdr:rowOff>
    </xdr:to>
    <xdr:sp macro="" textlink="">
      <xdr:nvSpPr>
        <xdr:cNvPr id="264" name="フローチャート : 判断 263"/>
        <xdr:cNvSpPr/>
      </xdr:nvSpPr>
      <xdr:spPr>
        <a:xfrm>
          <a:off x="12954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61884</xdr:rowOff>
    </xdr:from>
    <xdr:ext cx="762000" cy="259045"/>
    <xdr:sp macro="" textlink="">
      <xdr:nvSpPr>
        <xdr:cNvPr id="265" name="テキスト ボックス 264"/>
        <xdr:cNvSpPr txBox="1"/>
      </xdr:nvSpPr>
      <xdr:spPr>
        <a:xfrm>
          <a:off x="12623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166007</xdr:rowOff>
    </xdr:from>
    <xdr:to>
      <xdr:col>24</xdr:col>
      <xdr:colOff>82550</xdr:colOff>
      <xdr:row>56</xdr:row>
      <xdr:rowOff>96157</xdr:rowOff>
    </xdr:to>
    <xdr:sp macro="" textlink="">
      <xdr:nvSpPr>
        <xdr:cNvPr id="271" name="円/楕円 270"/>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11084</xdr:rowOff>
    </xdr:from>
    <xdr:ext cx="762000" cy="259045"/>
    <xdr:sp macro="" textlink="">
      <xdr:nvSpPr>
        <xdr:cNvPr id="272"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122465</xdr:rowOff>
    </xdr:from>
    <xdr:to>
      <xdr:col>22</xdr:col>
      <xdr:colOff>615950</xdr:colOff>
      <xdr:row>56</xdr:row>
      <xdr:rowOff>52615</xdr:rowOff>
    </xdr:to>
    <xdr:sp macro="" textlink="">
      <xdr:nvSpPr>
        <xdr:cNvPr id="273" name="円/楕円 272"/>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62792</xdr:rowOff>
    </xdr:from>
    <xdr:ext cx="736600" cy="259045"/>
    <xdr:sp macro="" textlink="">
      <xdr:nvSpPr>
        <xdr:cNvPr id="274" name="テキスト ボックス 273"/>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111578</xdr:rowOff>
    </xdr:from>
    <xdr:to>
      <xdr:col>21</xdr:col>
      <xdr:colOff>412750</xdr:colOff>
      <xdr:row>56</xdr:row>
      <xdr:rowOff>41728</xdr:rowOff>
    </xdr:to>
    <xdr:sp macro="" textlink="">
      <xdr:nvSpPr>
        <xdr:cNvPr id="275" name="円/楕円 274"/>
        <xdr:cNvSpPr/>
      </xdr:nvSpPr>
      <xdr:spPr>
        <a:xfrm>
          <a:off x="14732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51905</xdr:rowOff>
    </xdr:from>
    <xdr:ext cx="762000" cy="259045"/>
    <xdr:sp macro="" textlink="">
      <xdr:nvSpPr>
        <xdr:cNvPr id="276" name="テキスト ボックス 275"/>
        <xdr:cNvSpPr txBox="1"/>
      </xdr:nvSpPr>
      <xdr:spPr>
        <a:xfrm>
          <a:off x="14401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13607</xdr:rowOff>
    </xdr:from>
    <xdr:to>
      <xdr:col>20</xdr:col>
      <xdr:colOff>209550</xdr:colOff>
      <xdr:row>55</xdr:row>
      <xdr:rowOff>115207</xdr:rowOff>
    </xdr:to>
    <xdr:sp macro="" textlink="">
      <xdr:nvSpPr>
        <xdr:cNvPr id="277" name="円/楕円 276"/>
        <xdr:cNvSpPr/>
      </xdr:nvSpPr>
      <xdr:spPr>
        <a:xfrm>
          <a:off x="13843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125384</xdr:rowOff>
    </xdr:from>
    <xdr:ext cx="762000" cy="259045"/>
    <xdr:sp macro="" textlink="">
      <xdr:nvSpPr>
        <xdr:cNvPr id="278" name="テキスト ボックス 277"/>
        <xdr:cNvSpPr txBox="1"/>
      </xdr:nvSpPr>
      <xdr:spPr>
        <a:xfrm>
          <a:off x="13512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46265</xdr:rowOff>
    </xdr:from>
    <xdr:to>
      <xdr:col>19</xdr:col>
      <xdr:colOff>6350</xdr:colOff>
      <xdr:row>55</xdr:row>
      <xdr:rowOff>147865</xdr:rowOff>
    </xdr:to>
    <xdr:sp macro="" textlink="">
      <xdr:nvSpPr>
        <xdr:cNvPr id="279" name="円/楕円 278"/>
        <xdr:cNvSpPr/>
      </xdr:nvSpPr>
      <xdr:spPr>
        <a:xfrm>
          <a:off x="12954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158042</xdr:rowOff>
    </xdr:from>
    <xdr:ext cx="762000" cy="259045"/>
    <xdr:sp macro="" textlink="">
      <xdr:nvSpPr>
        <xdr:cNvPr id="280" name="テキスト ボックス 279"/>
        <xdr:cNvSpPr txBox="1"/>
      </xdr:nvSpPr>
      <xdr:spPr>
        <a:xfrm>
          <a:off x="12623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類似団体平均値を</a:t>
          </a:r>
          <a:r>
            <a:rPr lang="ja-JP" altLang="ja-JP" sz="1100" b="0" i="0" baseline="0">
              <a:solidFill>
                <a:schemeClr val="dk1"/>
              </a:solidFill>
              <a:effectLst/>
              <a:latin typeface="+mn-lt"/>
              <a:ea typeface="+mn-ea"/>
              <a:cs typeface="+mn-cs"/>
            </a:rPr>
            <a:t>２％上回っているが、これは当市が消防事業や下水道事業等を一部事務組合で処理しているため、負担金を支出しているのが主な要因である。</a:t>
          </a:r>
          <a:endParaRPr lang="ja-JP" altLang="ja-JP" sz="1400">
            <a:effectLst/>
          </a:endParaRPr>
        </a:p>
        <a:p>
          <a:r>
            <a:rPr lang="ja-JP" altLang="ja-JP" sz="1100" b="0" i="0" baseline="0">
              <a:solidFill>
                <a:schemeClr val="dk1"/>
              </a:solidFill>
              <a:effectLst/>
              <a:latin typeface="+mn-lt"/>
              <a:ea typeface="+mn-ea"/>
              <a:cs typeface="+mn-cs"/>
            </a:rPr>
            <a:t>今後とも、更なる事業費補助の適正化を図る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138430</xdr:rowOff>
    </xdr:from>
    <xdr:to>
      <xdr:col>24</xdr:col>
      <xdr:colOff>31750</xdr:colOff>
      <xdr:row>37</xdr:row>
      <xdr:rowOff>161290</xdr:rowOff>
    </xdr:to>
    <xdr:cxnSp macro="">
      <xdr:nvCxnSpPr>
        <xdr:cNvPr id="312" name="直線コネクタ 311"/>
        <xdr:cNvCxnSpPr/>
      </xdr:nvCxnSpPr>
      <xdr:spPr>
        <a:xfrm flipV="1">
          <a:off x="15671800" y="6482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123207</xdr:rowOff>
    </xdr:from>
    <xdr:ext cx="762000" cy="259045"/>
    <xdr:sp macro="" textlink="">
      <xdr:nvSpPr>
        <xdr:cNvPr id="313"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130810</xdr:rowOff>
    </xdr:from>
    <xdr:to>
      <xdr:col>22</xdr:col>
      <xdr:colOff>565150</xdr:colOff>
      <xdr:row>37</xdr:row>
      <xdr:rowOff>161290</xdr:rowOff>
    </xdr:to>
    <xdr:cxnSp macro="">
      <xdr:nvCxnSpPr>
        <xdr:cNvPr id="315" name="直線コネクタ 314"/>
        <xdr:cNvCxnSpPr/>
      </xdr:nvCxnSpPr>
      <xdr:spPr>
        <a:xfrm>
          <a:off x="14782800" y="6474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77470</xdr:rowOff>
    </xdr:from>
    <xdr:to>
      <xdr:col>21</xdr:col>
      <xdr:colOff>361950</xdr:colOff>
      <xdr:row>37</xdr:row>
      <xdr:rowOff>130810</xdr:rowOff>
    </xdr:to>
    <xdr:cxnSp macro="">
      <xdr:nvCxnSpPr>
        <xdr:cNvPr id="318" name="直線コネクタ 317"/>
        <xdr:cNvCxnSpPr/>
      </xdr:nvCxnSpPr>
      <xdr:spPr>
        <a:xfrm>
          <a:off x="13893800" y="6421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77470</xdr:rowOff>
    </xdr:from>
    <xdr:to>
      <xdr:col>20</xdr:col>
      <xdr:colOff>158750</xdr:colOff>
      <xdr:row>37</xdr:row>
      <xdr:rowOff>107950</xdr:rowOff>
    </xdr:to>
    <xdr:cxnSp macro="">
      <xdr:nvCxnSpPr>
        <xdr:cNvPr id="321" name="直線コネクタ 320"/>
        <xdr:cNvCxnSpPr/>
      </xdr:nvCxnSpPr>
      <xdr:spPr>
        <a:xfrm flipV="1">
          <a:off x="13004800" y="642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95250</xdr:rowOff>
    </xdr:from>
    <xdr:to>
      <xdr:col>20</xdr:col>
      <xdr:colOff>209550</xdr:colOff>
      <xdr:row>38</xdr:row>
      <xdr:rowOff>25400</xdr:rowOff>
    </xdr:to>
    <xdr:sp macro="" textlink="">
      <xdr:nvSpPr>
        <xdr:cNvPr id="322" name="フローチャート : 判断 321"/>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10177</xdr:rowOff>
    </xdr:from>
    <xdr:ext cx="762000" cy="259045"/>
    <xdr:sp macro="" textlink="">
      <xdr:nvSpPr>
        <xdr:cNvPr id="323" name="テキスト ボックス 322"/>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140970</xdr:rowOff>
    </xdr:from>
    <xdr:to>
      <xdr:col>19</xdr:col>
      <xdr:colOff>6350</xdr:colOff>
      <xdr:row>38</xdr:row>
      <xdr:rowOff>71120</xdr:rowOff>
    </xdr:to>
    <xdr:sp macro="" textlink="">
      <xdr:nvSpPr>
        <xdr:cNvPr id="324" name="フローチャート : 判断 323"/>
        <xdr:cNvSpPr/>
      </xdr:nvSpPr>
      <xdr:spPr>
        <a:xfrm>
          <a:off x="12954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55897</xdr:rowOff>
    </xdr:from>
    <xdr:ext cx="762000" cy="259045"/>
    <xdr:sp macro="" textlink="">
      <xdr:nvSpPr>
        <xdr:cNvPr id="325" name="テキスト ボックス 324"/>
        <xdr:cNvSpPr txBox="1"/>
      </xdr:nvSpPr>
      <xdr:spPr>
        <a:xfrm>
          <a:off x="12623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31" name="円/楕円 330"/>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59707</xdr:rowOff>
    </xdr:from>
    <xdr:ext cx="762000" cy="259045"/>
    <xdr:sp macro="" textlink="">
      <xdr:nvSpPr>
        <xdr:cNvPr id="332"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110490</xdr:rowOff>
    </xdr:from>
    <xdr:to>
      <xdr:col>22</xdr:col>
      <xdr:colOff>615950</xdr:colOff>
      <xdr:row>38</xdr:row>
      <xdr:rowOff>40640</xdr:rowOff>
    </xdr:to>
    <xdr:sp macro="" textlink="">
      <xdr:nvSpPr>
        <xdr:cNvPr id="333" name="円/楕円 332"/>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25417</xdr:rowOff>
    </xdr:from>
    <xdr:ext cx="736600" cy="259045"/>
    <xdr:sp macro="" textlink="">
      <xdr:nvSpPr>
        <xdr:cNvPr id="334" name="テキスト ボックス 333"/>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80010</xdr:rowOff>
    </xdr:from>
    <xdr:to>
      <xdr:col>21</xdr:col>
      <xdr:colOff>412750</xdr:colOff>
      <xdr:row>38</xdr:row>
      <xdr:rowOff>10160</xdr:rowOff>
    </xdr:to>
    <xdr:sp macro="" textlink="">
      <xdr:nvSpPr>
        <xdr:cNvPr id="335" name="円/楕円 334"/>
        <xdr:cNvSpPr/>
      </xdr:nvSpPr>
      <xdr:spPr>
        <a:xfrm>
          <a:off x="14732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166387</xdr:rowOff>
    </xdr:from>
    <xdr:ext cx="762000" cy="259045"/>
    <xdr:sp macro="" textlink="">
      <xdr:nvSpPr>
        <xdr:cNvPr id="336" name="テキスト ボックス 335"/>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26670</xdr:rowOff>
    </xdr:from>
    <xdr:to>
      <xdr:col>20</xdr:col>
      <xdr:colOff>209550</xdr:colOff>
      <xdr:row>37</xdr:row>
      <xdr:rowOff>128270</xdr:rowOff>
    </xdr:to>
    <xdr:sp macro="" textlink="">
      <xdr:nvSpPr>
        <xdr:cNvPr id="337" name="円/楕円 336"/>
        <xdr:cNvSpPr/>
      </xdr:nvSpPr>
      <xdr:spPr>
        <a:xfrm>
          <a:off x="13843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138447</xdr:rowOff>
    </xdr:from>
    <xdr:ext cx="762000" cy="259045"/>
    <xdr:sp macro="" textlink="">
      <xdr:nvSpPr>
        <xdr:cNvPr id="338" name="テキスト ボックス 337"/>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57150</xdr:rowOff>
    </xdr:from>
    <xdr:to>
      <xdr:col>19</xdr:col>
      <xdr:colOff>6350</xdr:colOff>
      <xdr:row>37</xdr:row>
      <xdr:rowOff>158750</xdr:rowOff>
    </xdr:to>
    <xdr:sp macro="" textlink="">
      <xdr:nvSpPr>
        <xdr:cNvPr id="339" name="円/楕円 338"/>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168927</xdr:rowOff>
    </xdr:from>
    <xdr:ext cx="762000" cy="259045"/>
    <xdr:sp macro="" textlink="">
      <xdr:nvSpPr>
        <xdr:cNvPr id="340" name="テキスト ボックス 339"/>
        <xdr:cNvSpPr txBox="1"/>
      </xdr:nvSpPr>
      <xdr:spPr>
        <a:xfrm>
          <a:off x="12623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昨年度とからほぼ横ばいとなっている。</a:t>
          </a:r>
          <a:r>
            <a:rPr lang="ja-JP" altLang="ja-JP" sz="1100" b="0" i="0" baseline="0">
              <a:solidFill>
                <a:sysClr val="windowText" lastClr="000000"/>
              </a:solidFill>
              <a:effectLst/>
              <a:latin typeface="+mn-lt"/>
              <a:ea typeface="+mn-ea"/>
              <a:cs typeface="+mn-cs"/>
            </a:rPr>
            <a:t>今後見込まれる臨時財政対策債や計画される普通建設事業債の償還等を考慮し、これからも公債費負担の適正化を図る。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145287</xdr:rowOff>
    </xdr:to>
    <xdr:cxnSp macro="">
      <xdr:nvCxnSpPr>
        <xdr:cNvPr id="370" name="直線コネクタ 369"/>
        <xdr:cNvCxnSpPr/>
      </xdr:nvCxnSpPr>
      <xdr:spPr>
        <a:xfrm>
          <a:off x="3987800" y="131572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168148</xdr:rowOff>
    </xdr:to>
    <xdr:cxnSp macro="">
      <xdr:nvCxnSpPr>
        <xdr:cNvPr id="373" name="直線コネクタ 372"/>
        <xdr:cNvCxnSpPr/>
      </xdr:nvCxnSpPr>
      <xdr:spPr>
        <a:xfrm flipV="1">
          <a:off x="3098800" y="13157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168148</xdr:rowOff>
    </xdr:from>
    <xdr:to>
      <xdr:col>4</xdr:col>
      <xdr:colOff>346075</xdr:colOff>
      <xdr:row>77</xdr:row>
      <xdr:rowOff>46989</xdr:rowOff>
    </xdr:to>
    <xdr:cxnSp macro="">
      <xdr:nvCxnSpPr>
        <xdr:cNvPr id="376" name="直線コネクタ 375"/>
        <xdr:cNvCxnSpPr/>
      </xdr:nvCxnSpPr>
      <xdr:spPr>
        <a:xfrm flipV="1">
          <a:off x="2209800" y="131983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115570</xdr:rowOff>
    </xdr:to>
    <xdr:cxnSp macro="">
      <xdr:nvCxnSpPr>
        <xdr:cNvPr id="379" name="直線コネクタ 378"/>
        <xdr:cNvCxnSpPr/>
      </xdr:nvCxnSpPr>
      <xdr:spPr>
        <a:xfrm flipV="1">
          <a:off x="1320800" y="132486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80" name="フローチャート : 判断 379"/>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81" name="テキスト ボックス 380"/>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82" name="フローチャート : 判断 381"/>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83" name="テキスト ボックス 382"/>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94487</xdr:rowOff>
    </xdr:from>
    <xdr:to>
      <xdr:col>7</xdr:col>
      <xdr:colOff>66675</xdr:colOff>
      <xdr:row>77</xdr:row>
      <xdr:rowOff>24637</xdr:rowOff>
    </xdr:to>
    <xdr:sp macro="" textlink="">
      <xdr:nvSpPr>
        <xdr:cNvPr id="389" name="円/楕円 388"/>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111014</xdr:rowOff>
    </xdr:from>
    <xdr:ext cx="762000" cy="259045"/>
    <xdr:sp macro="" textlink="">
      <xdr:nvSpPr>
        <xdr:cNvPr id="390"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91" name="円/楕円 390"/>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92" name="テキスト ボックス 391"/>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117348</xdr:rowOff>
    </xdr:from>
    <xdr:to>
      <xdr:col>4</xdr:col>
      <xdr:colOff>396875</xdr:colOff>
      <xdr:row>77</xdr:row>
      <xdr:rowOff>47498</xdr:rowOff>
    </xdr:to>
    <xdr:sp macro="" textlink="">
      <xdr:nvSpPr>
        <xdr:cNvPr id="393" name="円/楕円 392"/>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57675</xdr:rowOff>
    </xdr:from>
    <xdr:ext cx="762000" cy="259045"/>
    <xdr:sp macro="" textlink="">
      <xdr:nvSpPr>
        <xdr:cNvPr id="394" name="テキスト ボックス 393"/>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95" name="円/楕円 394"/>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96" name="テキスト ボックス 395"/>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97" name="円/楕円 396"/>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98" name="テキスト ボックス 39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経常収支比率は８８．</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％から８８．</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％と０．</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今後超高齢社会へと進む中、納税義務者の減少などにより市税収入の減少が避けられない一方で、医療費・扶助費等の社会保障費の大幅な増加等が財政を圧迫することが懸念される。したがって、健全な財政運営を維持するためには、引き続き行財政改革等による歳入歳出の見直しを進めるとともに、未来にわたって安定した市税収入を確保するため、様々な方策を検討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74422</xdr:rowOff>
    </xdr:from>
    <xdr:to>
      <xdr:col>24</xdr:col>
      <xdr:colOff>31750</xdr:colOff>
      <xdr:row>77</xdr:row>
      <xdr:rowOff>129287</xdr:rowOff>
    </xdr:to>
    <xdr:cxnSp macro="">
      <xdr:nvCxnSpPr>
        <xdr:cNvPr id="429" name="直線コネクタ 428"/>
        <xdr:cNvCxnSpPr/>
      </xdr:nvCxnSpPr>
      <xdr:spPr>
        <a:xfrm flipV="1">
          <a:off x="15671800" y="1327607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77</xdr:row>
      <xdr:rowOff>129287</xdr:rowOff>
    </xdr:to>
    <xdr:cxnSp macro="">
      <xdr:nvCxnSpPr>
        <xdr:cNvPr id="432" name="直線コネクタ 431"/>
        <xdr:cNvCxnSpPr/>
      </xdr:nvCxnSpPr>
      <xdr:spPr>
        <a:xfrm>
          <a:off x="14782800" y="132715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108713</xdr:rowOff>
    </xdr:from>
    <xdr:to>
      <xdr:col>21</xdr:col>
      <xdr:colOff>361950</xdr:colOff>
      <xdr:row>77</xdr:row>
      <xdr:rowOff>69850</xdr:rowOff>
    </xdr:to>
    <xdr:cxnSp macro="">
      <xdr:nvCxnSpPr>
        <xdr:cNvPr id="435" name="直線コネクタ 434"/>
        <xdr:cNvCxnSpPr/>
      </xdr:nvCxnSpPr>
      <xdr:spPr>
        <a:xfrm>
          <a:off x="13893800" y="13138913"/>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108713</xdr:rowOff>
    </xdr:from>
    <xdr:to>
      <xdr:col>20</xdr:col>
      <xdr:colOff>158750</xdr:colOff>
      <xdr:row>76</xdr:row>
      <xdr:rowOff>127000</xdr:rowOff>
    </xdr:to>
    <xdr:cxnSp macro="">
      <xdr:nvCxnSpPr>
        <xdr:cNvPr id="438" name="直線コネクタ 437"/>
        <xdr:cNvCxnSpPr/>
      </xdr:nvCxnSpPr>
      <xdr:spPr>
        <a:xfrm flipV="1">
          <a:off x="13004800" y="131389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763</xdr:rowOff>
    </xdr:from>
    <xdr:to>
      <xdr:col>20</xdr:col>
      <xdr:colOff>209550</xdr:colOff>
      <xdr:row>77</xdr:row>
      <xdr:rowOff>102363</xdr:rowOff>
    </xdr:to>
    <xdr:sp macro="" textlink="">
      <xdr:nvSpPr>
        <xdr:cNvPr id="439" name="フローチャート : 判断 438"/>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87140</xdr:rowOff>
    </xdr:from>
    <xdr:ext cx="762000" cy="259045"/>
    <xdr:sp macro="" textlink="">
      <xdr:nvSpPr>
        <xdr:cNvPr id="440" name="テキスト ボックス 439"/>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69342</xdr:rowOff>
    </xdr:from>
    <xdr:to>
      <xdr:col>19</xdr:col>
      <xdr:colOff>6350</xdr:colOff>
      <xdr:row>77</xdr:row>
      <xdr:rowOff>170942</xdr:rowOff>
    </xdr:to>
    <xdr:sp macro="" textlink="">
      <xdr:nvSpPr>
        <xdr:cNvPr id="441" name="フローチャート : 判断 440"/>
        <xdr:cNvSpPr/>
      </xdr:nvSpPr>
      <xdr:spPr>
        <a:xfrm>
          <a:off x="12954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155719</xdr:rowOff>
    </xdr:from>
    <xdr:ext cx="762000" cy="259045"/>
    <xdr:sp macro="" textlink="">
      <xdr:nvSpPr>
        <xdr:cNvPr id="442" name="テキスト ボックス 441"/>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23622</xdr:rowOff>
    </xdr:from>
    <xdr:to>
      <xdr:col>24</xdr:col>
      <xdr:colOff>82550</xdr:colOff>
      <xdr:row>77</xdr:row>
      <xdr:rowOff>125222</xdr:rowOff>
    </xdr:to>
    <xdr:sp macro="" textlink="">
      <xdr:nvSpPr>
        <xdr:cNvPr id="448" name="円/楕円 447"/>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167149</xdr:rowOff>
    </xdr:from>
    <xdr:ext cx="762000" cy="259045"/>
    <xdr:sp macro="" textlink="">
      <xdr:nvSpPr>
        <xdr:cNvPr id="449" name="公債費以外該当値テキスト"/>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78487</xdr:rowOff>
    </xdr:from>
    <xdr:to>
      <xdr:col>22</xdr:col>
      <xdr:colOff>615950</xdr:colOff>
      <xdr:row>78</xdr:row>
      <xdr:rowOff>8637</xdr:rowOff>
    </xdr:to>
    <xdr:sp macro="" textlink="">
      <xdr:nvSpPr>
        <xdr:cNvPr id="450" name="円/楕円 449"/>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164864</xdr:rowOff>
    </xdr:from>
    <xdr:ext cx="736600" cy="259045"/>
    <xdr:sp macro="" textlink="">
      <xdr:nvSpPr>
        <xdr:cNvPr id="451" name="テキスト ボックス 450"/>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52" name="円/楕円 451"/>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105427</xdr:rowOff>
    </xdr:from>
    <xdr:ext cx="762000" cy="259045"/>
    <xdr:sp macro="" textlink="">
      <xdr:nvSpPr>
        <xdr:cNvPr id="453" name="テキスト ボックス 452"/>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57913</xdr:rowOff>
    </xdr:from>
    <xdr:to>
      <xdr:col>20</xdr:col>
      <xdr:colOff>209550</xdr:colOff>
      <xdr:row>76</xdr:row>
      <xdr:rowOff>159513</xdr:rowOff>
    </xdr:to>
    <xdr:sp macro="" textlink="">
      <xdr:nvSpPr>
        <xdr:cNvPr id="454" name="円/楕円 453"/>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169689</xdr:rowOff>
    </xdr:from>
    <xdr:ext cx="762000" cy="259045"/>
    <xdr:sp macro="" textlink="">
      <xdr:nvSpPr>
        <xdr:cNvPr id="455" name="テキスト ボックス 454"/>
        <xdr:cNvSpPr txBox="1"/>
      </xdr:nvSpPr>
      <xdr:spPr>
        <a:xfrm>
          <a:off x="13512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56" name="円/楕円 455"/>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57" name="テキスト ボックス 456"/>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埼玉県坂戸市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6571</xdr:rowOff>
    </xdr:from>
    <xdr:to>
      <xdr:col>4</xdr:col>
      <xdr:colOff>1117600</xdr:colOff>
      <xdr:row>17</xdr:row>
      <xdr:rowOff>10229</xdr:rowOff>
    </xdr:to>
    <xdr:cxnSp macro="">
      <xdr:nvCxnSpPr>
        <xdr:cNvPr id="52" name="直線コネクタ 51"/>
        <xdr:cNvCxnSpPr/>
      </xdr:nvCxnSpPr>
      <xdr:spPr bwMode="auto">
        <a:xfrm>
          <a:off x="5003800" y="2797396"/>
          <a:ext cx="647700" cy="175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73976</xdr:rowOff>
    </xdr:from>
    <xdr:to>
      <xdr:col>4</xdr:col>
      <xdr:colOff>469900</xdr:colOff>
      <xdr:row>16</xdr:row>
      <xdr:rowOff>6571</xdr:rowOff>
    </xdr:to>
    <xdr:cxnSp macro="">
      <xdr:nvCxnSpPr>
        <xdr:cNvPr id="55" name="直線コネクタ 54"/>
        <xdr:cNvCxnSpPr/>
      </xdr:nvCxnSpPr>
      <xdr:spPr bwMode="auto">
        <a:xfrm>
          <a:off x="4305300" y="2693351"/>
          <a:ext cx="698500" cy="104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69861</xdr:rowOff>
    </xdr:from>
    <xdr:to>
      <xdr:col>3</xdr:col>
      <xdr:colOff>904875</xdr:colOff>
      <xdr:row>15</xdr:row>
      <xdr:rowOff>73976</xdr:rowOff>
    </xdr:to>
    <xdr:cxnSp macro="">
      <xdr:nvCxnSpPr>
        <xdr:cNvPr id="58" name="直線コネクタ 57"/>
        <xdr:cNvCxnSpPr/>
      </xdr:nvCxnSpPr>
      <xdr:spPr bwMode="auto">
        <a:xfrm>
          <a:off x="3606800" y="2689236"/>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34983</xdr:rowOff>
    </xdr:from>
    <xdr:to>
      <xdr:col>3</xdr:col>
      <xdr:colOff>206375</xdr:colOff>
      <xdr:row>15</xdr:row>
      <xdr:rowOff>69861</xdr:rowOff>
    </xdr:to>
    <xdr:cxnSp macro="">
      <xdr:nvCxnSpPr>
        <xdr:cNvPr id="61" name="直線コネクタ 60"/>
        <xdr:cNvCxnSpPr/>
      </xdr:nvCxnSpPr>
      <xdr:spPr bwMode="auto">
        <a:xfrm>
          <a:off x="2908300" y="2654358"/>
          <a:ext cx="698500" cy="34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92833</xdr:rowOff>
    </xdr:from>
    <xdr:to>
      <xdr:col>3</xdr:col>
      <xdr:colOff>257175</xdr:colOff>
      <xdr:row>16</xdr:row>
      <xdr:rowOff>22983</xdr:rowOff>
    </xdr:to>
    <xdr:sp macro="" textlink="">
      <xdr:nvSpPr>
        <xdr:cNvPr id="62" name="フローチャート : 判断 61"/>
        <xdr:cNvSpPr/>
      </xdr:nvSpPr>
      <xdr:spPr bwMode="auto">
        <a:xfrm>
          <a:off x="3556000" y="27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7760</xdr:rowOff>
    </xdr:from>
    <xdr:ext cx="762000" cy="259045"/>
    <xdr:sp macro="" textlink="">
      <xdr:nvSpPr>
        <xdr:cNvPr id="63" name="テキスト ボックス 62"/>
        <xdr:cNvSpPr txBox="1"/>
      </xdr:nvSpPr>
      <xdr:spPr>
        <a:xfrm>
          <a:off x="3225800" y="27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46068</xdr:rowOff>
    </xdr:from>
    <xdr:to>
      <xdr:col>2</xdr:col>
      <xdr:colOff>692150</xdr:colOff>
      <xdr:row>15</xdr:row>
      <xdr:rowOff>147668</xdr:rowOff>
    </xdr:to>
    <xdr:sp macro="" textlink="">
      <xdr:nvSpPr>
        <xdr:cNvPr id="64" name="フローチャート : 判断 63"/>
        <xdr:cNvSpPr/>
      </xdr:nvSpPr>
      <xdr:spPr bwMode="auto">
        <a:xfrm>
          <a:off x="2857500" y="2665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132445</xdr:rowOff>
    </xdr:from>
    <xdr:ext cx="762000" cy="259045"/>
    <xdr:sp macro="" textlink="">
      <xdr:nvSpPr>
        <xdr:cNvPr id="65" name="テキスト ボックス 64"/>
        <xdr:cNvSpPr txBox="1"/>
      </xdr:nvSpPr>
      <xdr:spPr>
        <a:xfrm>
          <a:off x="2527300" y="275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130879</xdr:rowOff>
    </xdr:from>
    <xdr:to>
      <xdr:col>5</xdr:col>
      <xdr:colOff>34925</xdr:colOff>
      <xdr:row>17</xdr:row>
      <xdr:rowOff>61029</xdr:rowOff>
    </xdr:to>
    <xdr:sp macro="" textlink="">
      <xdr:nvSpPr>
        <xdr:cNvPr id="71" name="円/楕円 70"/>
        <xdr:cNvSpPr/>
      </xdr:nvSpPr>
      <xdr:spPr bwMode="auto">
        <a:xfrm>
          <a:off x="5600700" y="292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102956</xdr:rowOff>
    </xdr:from>
    <xdr:ext cx="762000" cy="259045"/>
    <xdr:sp macro="" textlink="">
      <xdr:nvSpPr>
        <xdr:cNvPr id="72" name="人口1人当たり決算額の推移該当値テキスト130"/>
        <xdr:cNvSpPr txBox="1"/>
      </xdr:nvSpPr>
      <xdr:spPr>
        <a:xfrm>
          <a:off x="5740400" y="28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59,534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127221</xdr:rowOff>
    </xdr:from>
    <xdr:to>
      <xdr:col>4</xdr:col>
      <xdr:colOff>520700</xdr:colOff>
      <xdr:row>16</xdr:row>
      <xdr:rowOff>57371</xdr:rowOff>
    </xdr:to>
    <xdr:sp macro="" textlink="">
      <xdr:nvSpPr>
        <xdr:cNvPr id="73" name="円/楕円 72"/>
        <xdr:cNvSpPr/>
      </xdr:nvSpPr>
      <xdr:spPr bwMode="auto">
        <a:xfrm>
          <a:off x="4953000" y="2746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42148</xdr:rowOff>
    </xdr:from>
    <xdr:ext cx="736600" cy="259045"/>
    <xdr:sp macro="" textlink="">
      <xdr:nvSpPr>
        <xdr:cNvPr id="74" name="テキスト ボックス 73"/>
        <xdr:cNvSpPr txBox="1"/>
      </xdr:nvSpPr>
      <xdr:spPr>
        <a:xfrm>
          <a:off x="4622800" y="28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64,896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23176</xdr:rowOff>
    </xdr:from>
    <xdr:to>
      <xdr:col>3</xdr:col>
      <xdr:colOff>955675</xdr:colOff>
      <xdr:row>15</xdr:row>
      <xdr:rowOff>124776</xdr:rowOff>
    </xdr:to>
    <xdr:sp macro="" textlink="">
      <xdr:nvSpPr>
        <xdr:cNvPr id="75" name="円/楕円 74"/>
        <xdr:cNvSpPr/>
      </xdr:nvSpPr>
      <xdr:spPr bwMode="auto">
        <a:xfrm>
          <a:off x="4254500" y="264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109553</xdr:rowOff>
    </xdr:from>
    <xdr:ext cx="762000" cy="259045"/>
    <xdr:sp macro="" textlink="">
      <xdr:nvSpPr>
        <xdr:cNvPr id="76" name="テキスト ボックス 75"/>
        <xdr:cNvSpPr txBox="1"/>
      </xdr:nvSpPr>
      <xdr:spPr>
        <a:xfrm>
          <a:off x="3924300" y="27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68,082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19061</xdr:rowOff>
    </xdr:from>
    <xdr:to>
      <xdr:col>3</xdr:col>
      <xdr:colOff>257175</xdr:colOff>
      <xdr:row>15</xdr:row>
      <xdr:rowOff>120661</xdr:rowOff>
    </xdr:to>
    <xdr:sp macro="" textlink="">
      <xdr:nvSpPr>
        <xdr:cNvPr id="77" name="円/楕円 76"/>
        <xdr:cNvSpPr/>
      </xdr:nvSpPr>
      <xdr:spPr bwMode="auto">
        <a:xfrm>
          <a:off x="3556000" y="2638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130838</xdr:rowOff>
    </xdr:from>
    <xdr:ext cx="762000" cy="259045"/>
    <xdr:sp macro="" textlink="">
      <xdr:nvSpPr>
        <xdr:cNvPr id="78" name="テキスト ボックス 77"/>
        <xdr:cNvSpPr txBox="1"/>
      </xdr:nvSpPr>
      <xdr:spPr>
        <a:xfrm>
          <a:off x="3225800" y="240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68,208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155633</xdr:rowOff>
    </xdr:from>
    <xdr:to>
      <xdr:col>2</xdr:col>
      <xdr:colOff>692150</xdr:colOff>
      <xdr:row>15</xdr:row>
      <xdr:rowOff>85783</xdr:rowOff>
    </xdr:to>
    <xdr:sp macro="" textlink="">
      <xdr:nvSpPr>
        <xdr:cNvPr id="79" name="円/楕円 78"/>
        <xdr:cNvSpPr/>
      </xdr:nvSpPr>
      <xdr:spPr bwMode="auto">
        <a:xfrm>
          <a:off x="2857500" y="2603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95960</xdr:rowOff>
    </xdr:from>
    <xdr:ext cx="762000" cy="259045"/>
    <xdr:sp macro="" textlink="">
      <xdr:nvSpPr>
        <xdr:cNvPr id="80" name="テキスト ボックス 79"/>
        <xdr:cNvSpPr txBox="1"/>
      </xdr:nvSpPr>
      <xdr:spPr>
        <a:xfrm>
          <a:off x="2527300" y="23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253547</xdr:rowOff>
    </xdr:from>
    <xdr:to>
      <xdr:col>4</xdr:col>
      <xdr:colOff>1117600</xdr:colOff>
      <xdr:row>37</xdr:row>
      <xdr:rowOff>266381</xdr:rowOff>
    </xdr:to>
    <xdr:cxnSp macro="">
      <xdr:nvCxnSpPr>
        <xdr:cNvPr id="116" name="直線コネクタ 115"/>
        <xdr:cNvCxnSpPr/>
      </xdr:nvCxnSpPr>
      <xdr:spPr bwMode="auto">
        <a:xfrm>
          <a:off x="5003800" y="7378247"/>
          <a:ext cx="647700" cy="12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183595</xdr:rowOff>
    </xdr:from>
    <xdr:to>
      <xdr:col>4</xdr:col>
      <xdr:colOff>469900</xdr:colOff>
      <xdr:row>37</xdr:row>
      <xdr:rowOff>253547</xdr:rowOff>
    </xdr:to>
    <xdr:cxnSp macro="">
      <xdr:nvCxnSpPr>
        <xdr:cNvPr id="119" name="直線コネクタ 118"/>
        <xdr:cNvCxnSpPr/>
      </xdr:nvCxnSpPr>
      <xdr:spPr bwMode="auto">
        <a:xfrm>
          <a:off x="4305300" y="7308295"/>
          <a:ext cx="698500" cy="69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130821</xdr:rowOff>
    </xdr:from>
    <xdr:to>
      <xdr:col>3</xdr:col>
      <xdr:colOff>904875</xdr:colOff>
      <xdr:row>37</xdr:row>
      <xdr:rowOff>183595</xdr:rowOff>
    </xdr:to>
    <xdr:cxnSp macro="">
      <xdr:nvCxnSpPr>
        <xdr:cNvPr id="122" name="直線コネクタ 121"/>
        <xdr:cNvCxnSpPr/>
      </xdr:nvCxnSpPr>
      <xdr:spPr bwMode="auto">
        <a:xfrm>
          <a:off x="3606800" y="7255521"/>
          <a:ext cx="698500" cy="52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103780</xdr:rowOff>
    </xdr:from>
    <xdr:to>
      <xdr:col>3</xdr:col>
      <xdr:colOff>206375</xdr:colOff>
      <xdr:row>37</xdr:row>
      <xdr:rowOff>130821</xdr:rowOff>
    </xdr:to>
    <xdr:cxnSp macro="">
      <xdr:nvCxnSpPr>
        <xdr:cNvPr id="125" name="直線コネクタ 124"/>
        <xdr:cNvCxnSpPr/>
      </xdr:nvCxnSpPr>
      <xdr:spPr bwMode="auto">
        <a:xfrm>
          <a:off x="2908300" y="7228480"/>
          <a:ext cx="698500" cy="27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84789</xdr:rowOff>
    </xdr:from>
    <xdr:to>
      <xdr:col>3</xdr:col>
      <xdr:colOff>257175</xdr:colOff>
      <xdr:row>37</xdr:row>
      <xdr:rowOff>14939</xdr:rowOff>
    </xdr:to>
    <xdr:sp macro="" textlink="">
      <xdr:nvSpPr>
        <xdr:cNvPr id="126" name="フローチャート : 判断 125"/>
        <xdr:cNvSpPr/>
      </xdr:nvSpPr>
      <xdr:spPr bwMode="auto">
        <a:xfrm>
          <a:off x="3556000" y="703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196566</xdr:rowOff>
    </xdr:from>
    <xdr:ext cx="762000" cy="259045"/>
    <xdr:sp macro="" textlink="">
      <xdr:nvSpPr>
        <xdr:cNvPr id="127" name="テキスト ボックス 126"/>
        <xdr:cNvSpPr txBox="1"/>
      </xdr:nvSpPr>
      <xdr:spPr>
        <a:xfrm>
          <a:off x="3225800" y="68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80314</xdr:rowOff>
    </xdr:from>
    <xdr:to>
      <xdr:col>2</xdr:col>
      <xdr:colOff>692150</xdr:colOff>
      <xdr:row>37</xdr:row>
      <xdr:rowOff>10464</xdr:rowOff>
    </xdr:to>
    <xdr:sp macro="" textlink="">
      <xdr:nvSpPr>
        <xdr:cNvPr id="128" name="フローチャート : 判断 127"/>
        <xdr:cNvSpPr/>
      </xdr:nvSpPr>
      <xdr:spPr bwMode="auto">
        <a:xfrm>
          <a:off x="2857500" y="703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192091</xdr:rowOff>
    </xdr:from>
    <xdr:ext cx="762000" cy="259045"/>
    <xdr:sp macro="" textlink="">
      <xdr:nvSpPr>
        <xdr:cNvPr id="129" name="テキスト ボックス 128"/>
        <xdr:cNvSpPr txBox="1"/>
      </xdr:nvSpPr>
      <xdr:spPr>
        <a:xfrm>
          <a:off x="2527300" y="680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215581</xdr:rowOff>
    </xdr:from>
    <xdr:to>
      <xdr:col>5</xdr:col>
      <xdr:colOff>34925</xdr:colOff>
      <xdr:row>37</xdr:row>
      <xdr:rowOff>317181</xdr:rowOff>
    </xdr:to>
    <xdr:sp macro="" textlink="">
      <xdr:nvSpPr>
        <xdr:cNvPr id="135" name="円/楕円 134"/>
        <xdr:cNvSpPr/>
      </xdr:nvSpPr>
      <xdr:spPr bwMode="auto">
        <a:xfrm>
          <a:off x="5600700" y="7340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187658</xdr:rowOff>
    </xdr:from>
    <xdr:ext cx="762000" cy="259045"/>
    <xdr:sp macro="" textlink="">
      <xdr:nvSpPr>
        <xdr:cNvPr id="136" name="人口1人当たり決算額の推移該当値テキスト445"/>
        <xdr:cNvSpPr txBox="1"/>
      </xdr:nvSpPr>
      <xdr:spPr>
        <a:xfrm>
          <a:off x="5740400" y="731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202747</xdr:rowOff>
    </xdr:from>
    <xdr:to>
      <xdr:col>4</xdr:col>
      <xdr:colOff>520700</xdr:colOff>
      <xdr:row>37</xdr:row>
      <xdr:rowOff>304347</xdr:rowOff>
    </xdr:to>
    <xdr:sp macro="" textlink="">
      <xdr:nvSpPr>
        <xdr:cNvPr id="137" name="円/楕円 136"/>
        <xdr:cNvSpPr/>
      </xdr:nvSpPr>
      <xdr:spPr bwMode="auto">
        <a:xfrm>
          <a:off x="4953000" y="7327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289124</xdr:rowOff>
    </xdr:from>
    <xdr:ext cx="736600" cy="259045"/>
    <xdr:sp macro="" textlink="">
      <xdr:nvSpPr>
        <xdr:cNvPr id="138" name="テキスト ボックス 137"/>
        <xdr:cNvSpPr txBox="1"/>
      </xdr:nvSpPr>
      <xdr:spPr>
        <a:xfrm>
          <a:off x="4622800" y="741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132795</xdr:rowOff>
    </xdr:from>
    <xdr:to>
      <xdr:col>3</xdr:col>
      <xdr:colOff>955675</xdr:colOff>
      <xdr:row>37</xdr:row>
      <xdr:rowOff>234395</xdr:rowOff>
    </xdr:to>
    <xdr:sp macro="" textlink="">
      <xdr:nvSpPr>
        <xdr:cNvPr id="139" name="円/楕円 138"/>
        <xdr:cNvSpPr/>
      </xdr:nvSpPr>
      <xdr:spPr bwMode="auto">
        <a:xfrm>
          <a:off x="4254500" y="7257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219172</xdr:rowOff>
    </xdr:from>
    <xdr:ext cx="762000" cy="259045"/>
    <xdr:sp macro="" textlink="">
      <xdr:nvSpPr>
        <xdr:cNvPr id="140" name="テキスト ボックス 139"/>
        <xdr:cNvSpPr txBox="1"/>
      </xdr:nvSpPr>
      <xdr:spPr>
        <a:xfrm>
          <a:off x="3924300" y="734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80021</xdr:rowOff>
    </xdr:from>
    <xdr:to>
      <xdr:col>3</xdr:col>
      <xdr:colOff>257175</xdr:colOff>
      <xdr:row>37</xdr:row>
      <xdr:rowOff>181621</xdr:rowOff>
    </xdr:to>
    <xdr:sp macro="" textlink="">
      <xdr:nvSpPr>
        <xdr:cNvPr id="141" name="円/楕円 140"/>
        <xdr:cNvSpPr/>
      </xdr:nvSpPr>
      <xdr:spPr bwMode="auto">
        <a:xfrm>
          <a:off x="3556000" y="7204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166398</xdr:rowOff>
    </xdr:from>
    <xdr:ext cx="762000" cy="259045"/>
    <xdr:sp macro="" textlink="">
      <xdr:nvSpPr>
        <xdr:cNvPr id="142" name="テキスト ボックス 141"/>
        <xdr:cNvSpPr txBox="1"/>
      </xdr:nvSpPr>
      <xdr:spPr>
        <a:xfrm>
          <a:off x="3225800" y="7291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52980</xdr:rowOff>
    </xdr:from>
    <xdr:to>
      <xdr:col>2</xdr:col>
      <xdr:colOff>692150</xdr:colOff>
      <xdr:row>37</xdr:row>
      <xdr:rowOff>154580</xdr:rowOff>
    </xdr:to>
    <xdr:sp macro="" textlink="">
      <xdr:nvSpPr>
        <xdr:cNvPr id="143" name="円/楕円 142"/>
        <xdr:cNvSpPr/>
      </xdr:nvSpPr>
      <xdr:spPr bwMode="auto">
        <a:xfrm>
          <a:off x="2857500" y="717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139357</xdr:rowOff>
    </xdr:from>
    <xdr:ext cx="762000" cy="259045"/>
    <xdr:sp macro="" textlink="">
      <xdr:nvSpPr>
        <xdr:cNvPr id="144" name="テキスト ボックス 143"/>
        <xdr:cNvSpPr txBox="1"/>
      </xdr:nvSpPr>
      <xdr:spPr>
        <a:xfrm>
          <a:off x="2527300" y="726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ysClr val="windowText" lastClr="000000"/>
              </a:solidFill>
              <a:effectLst/>
              <a:latin typeface="+mn-lt"/>
              <a:ea typeface="+mn-ea"/>
              <a:cs typeface="+mn-cs"/>
            </a:rPr>
            <a:t>地方税等の増加により、歳入は前年度増となったが、投資的経費等も増加したため、実質単年度収支の標準財政規模比が前年と横ばいとなっている。</a:t>
          </a:r>
          <a:endParaRPr lang="en-US" altLang="ja-JP" sz="1100" b="0" i="0" baseline="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今後、医療費・扶助費等の社会保障費が大幅に増加し、また納税義務者の減少などにより市税収入の減少が見込まれることから、事務事業の適正化等を図り、適切な黒字額の確保に努める。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一般会計の実質収支は、歳入歳出の見直しや</a:t>
          </a:r>
          <a:r>
            <a:rPr lang="ja-JP" altLang="en-US" sz="1100" b="0" i="0" baseline="0">
              <a:solidFill>
                <a:sysClr val="windowText" lastClr="000000"/>
              </a:solidFill>
              <a:effectLst/>
              <a:latin typeface="+mn-lt"/>
              <a:ea typeface="+mn-ea"/>
              <a:cs typeface="+mn-cs"/>
            </a:rPr>
            <a:t>、実質的な地方交付税の増加に伴い</a:t>
          </a:r>
          <a:r>
            <a:rPr lang="ja-JP" altLang="ja-JP" sz="1100" b="0" i="0" baseline="0">
              <a:solidFill>
                <a:sysClr val="windowText" lastClr="000000"/>
              </a:solidFill>
              <a:effectLst/>
              <a:latin typeface="+mn-lt"/>
              <a:ea typeface="+mn-ea"/>
              <a:cs typeface="+mn-cs"/>
            </a:rPr>
            <a:t>、黒字額が増加している。また、国民健康保険特別会計</a:t>
          </a:r>
          <a:r>
            <a:rPr lang="ja-JP" altLang="en-US" sz="1100" b="0" i="0" baseline="0">
              <a:solidFill>
                <a:sysClr val="windowText" lastClr="000000"/>
              </a:solidFill>
              <a:effectLst/>
              <a:latin typeface="+mn-lt"/>
              <a:ea typeface="+mn-ea"/>
              <a:cs typeface="+mn-cs"/>
            </a:rPr>
            <a:t>や介護保険特別会計</a:t>
          </a:r>
          <a:r>
            <a:rPr lang="ja-JP" altLang="ja-JP" sz="1100" b="0" i="0" baseline="0">
              <a:solidFill>
                <a:sysClr val="windowText" lastClr="000000"/>
              </a:solidFill>
              <a:effectLst/>
              <a:latin typeface="+mn-lt"/>
              <a:ea typeface="+mn-ea"/>
              <a:cs typeface="+mn-cs"/>
            </a:rPr>
            <a:t>においても歳入の増加等により黒字額が増加している。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今後、医療費・扶助費等の社会保障費が大幅に増加し、また納税義務者の減少などにより市税収入の減少が見込まれることから、事務事業の適正化等を図り、適切な黒字額の確保に努める。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ysClr val="windowText" lastClr="000000"/>
              </a:solidFill>
              <a:effectLst/>
              <a:latin typeface="+mn-lt"/>
              <a:ea typeface="+mn-ea"/>
              <a:cs typeface="+mn-cs"/>
            </a:rPr>
            <a:t>下水道組合等の起こした地方債に充てた補助金等の減少により</a:t>
          </a:r>
          <a:r>
            <a:rPr lang="ja-JP" altLang="ja-JP" sz="1100" b="0" i="0" baseline="0">
              <a:solidFill>
                <a:sysClr val="windowText" lastClr="000000"/>
              </a:solidFill>
              <a:effectLst/>
              <a:latin typeface="+mn-lt"/>
              <a:ea typeface="+mn-ea"/>
              <a:cs typeface="+mn-cs"/>
            </a:rPr>
            <a:t>、実質公債費比率の分子は減少している。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しかし、臨時財政対策債の大幅増等により市債残高は増加しており、また大規模事業の償還が平成２５年度より本格的に開始され</a:t>
          </a:r>
          <a:r>
            <a:rPr lang="ja-JP" altLang="en-US" sz="1100" b="0" i="0" baseline="0">
              <a:solidFill>
                <a:sysClr val="windowText" lastClr="000000"/>
              </a:solidFill>
              <a:effectLst/>
              <a:latin typeface="+mn-lt"/>
              <a:ea typeface="+mn-ea"/>
              <a:cs typeface="+mn-cs"/>
            </a:rPr>
            <a:t>た</a:t>
          </a:r>
          <a:r>
            <a:rPr lang="ja-JP" altLang="ja-JP" sz="1100" b="0" i="0" baseline="0">
              <a:solidFill>
                <a:sysClr val="windowText" lastClr="000000"/>
              </a:solidFill>
              <a:effectLst/>
              <a:latin typeface="+mn-lt"/>
              <a:ea typeface="+mn-ea"/>
              <a:cs typeface="+mn-cs"/>
            </a:rPr>
            <a:t>ことから、元利償還金の増額が見込まれている。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今後は新規事業の精査及び新規地方債の発行抑制に努める。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一般会計等に係る地方債の現在高については、バブル景気崩壊後に国の対策として実施された減税による財源不足を補てんするため借り入れた減税補てん債は借入額が大きく、返済期間も長いため、残高がなかなか減少しない状況にある。また、平成２１年度より臨時財政対策債の大幅増や普通建設事業債の伸びに伴い増加してい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平成２５年度は新たに基金を創設し、充当可能基金が増加したため、将来負担比率の分子は改善したが、</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新規事業の精査及び新規地方債の発行抑制に努めるとともに、引き続き充当可能基金の確保等も努める</a:t>
          </a:r>
          <a:r>
            <a:rPr lang="ja-JP" altLang="en-US" sz="1100" b="0" i="0" baseline="0">
              <a:solidFill>
                <a:sysClr val="windowText" lastClr="000000"/>
              </a:solidFill>
              <a:effectLst/>
              <a:latin typeface="+mn-lt"/>
              <a:ea typeface="+mn-ea"/>
              <a:cs typeface="+mn-cs"/>
            </a:rPr>
            <a:t>必要がある。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31237851</v>
      </c>
      <c r="BO4" s="349"/>
      <c r="BP4" s="349"/>
      <c r="BQ4" s="349"/>
      <c r="BR4" s="349"/>
      <c r="BS4" s="349"/>
      <c r="BT4" s="349"/>
      <c r="BU4" s="350"/>
      <c r="BV4" s="348">
        <v>28557208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6.7</v>
      </c>
      <c r="CU4" s="355"/>
      <c r="CV4" s="355"/>
      <c r="CW4" s="355"/>
      <c r="CX4" s="355"/>
      <c r="CY4" s="355"/>
      <c r="CZ4" s="355"/>
      <c r="DA4" s="356"/>
      <c r="DB4" s="354">
        <v>6.2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30042082</v>
      </c>
      <c r="BO5" s="386"/>
      <c r="BP5" s="386"/>
      <c r="BQ5" s="386"/>
      <c r="BR5" s="386"/>
      <c r="BS5" s="386"/>
      <c r="BT5" s="386"/>
      <c r="BU5" s="387"/>
      <c r="BV5" s="385">
        <v>27245832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v>
      </c>
      <c r="CU5" s="383"/>
      <c r="CV5" s="383"/>
      <c r="CW5" s="383"/>
      <c r="CX5" s="383"/>
      <c r="CY5" s="383"/>
      <c r="CZ5" s="383"/>
      <c r="DA5" s="384"/>
      <c r="DB5" s="382">
        <v>88.8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1195769</v>
      </c>
      <c r="BO6" s="386"/>
      <c r="BP6" s="386"/>
      <c r="BQ6" s="386"/>
      <c r="BR6" s="386"/>
      <c r="BS6" s="386"/>
      <c r="BT6" s="386"/>
      <c r="BU6" s="387"/>
      <c r="BV6" s="385">
        <v>1311376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97.4</v>
      </c>
      <c r="CU6" s="423"/>
      <c r="CV6" s="423"/>
      <c r="CW6" s="423"/>
      <c r="CX6" s="423"/>
      <c r="CY6" s="423"/>
      <c r="CZ6" s="423"/>
      <c r="DA6" s="424"/>
      <c r="DB6" s="422">
        <v>98.4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26697</v>
      </c>
      <c r="BO7" s="386"/>
      <c r="BP7" s="386"/>
      <c r="BQ7" s="386"/>
      <c r="BR7" s="386"/>
      <c r="BS7" s="386"/>
      <c r="BT7" s="386"/>
      <c r="BU7" s="387"/>
      <c r="BV7" s="385">
        <v>227176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17549877</v>
      </c>
      <c r="CU7" s="386"/>
      <c r="CV7" s="386"/>
      <c r="CW7" s="386"/>
      <c r="CX7" s="386"/>
      <c r="CY7" s="386"/>
      <c r="CZ7" s="386"/>
      <c r="DA7" s="387"/>
      <c r="DB7" s="385">
        <v>17367269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1169072</v>
      </c>
      <c r="BO8" s="386"/>
      <c r="BP8" s="386"/>
      <c r="BQ8" s="386"/>
      <c r="BR8" s="386"/>
      <c r="BS8" s="386"/>
      <c r="BT8" s="386"/>
      <c r="BU8" s="387"/>
      <c r="BV8" s="385">
        <v>1084200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0.83</v>
      </c>
      <c r="CU8" s="426"/>
      <c r="CV8" s="426"/>
      <c r="CW8" s="426"/>
      <c r="CX8" s="426"/>
      <c r="CY8" s="426"/>
      <c r="CZ8" s="426"/>
      <c r="DA8" s="427"/>
      <c r="DB8" s="425">
        <v>0.84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101700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84872</v>
      </c>
      <c r="BO9" s="386"/>
      <c r="BP9" s="386"/>
      <c r="BQ9" s="386"/>
      <c r="BR9" s="386"/>
      <c r="BS9" s="386"/>
      <c r="BT9" s="386"/>
      <c r="BU9" s="387"/>
      <c r="BV9" s="385">
        <v>71485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10.4</v>
      </c>
      <c r="CU9" s="383"/>
      <c r="CV9" s="383"/>
      <c r="CW9" s="383"/>
      <c r="CX9" s="383"/>
      <c r="CY9" s="383"/>
      <c r="CZ9" s="383"/>
      <c r="DA9" s="384"/>
      <c r="DB9" s="382">
        <v>10.5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98964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1018266</v>
      </c>
      <c r="BO10" s="386"/>
      <c r="BP10" s="386"/>
      <c r="BQ10" s="386"/>
      <c r="BR10" s="386"/>
      <c r="BS10" s="386"/>
      <c r="BT10" s="386"/>
      <c r="BU10" s="387"/>
      <c r="BV10" s="385">
        <v>1225657</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101098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307784</v>
      </c>
      <c r="BO12" s="386"/>
      <c r="BP12" s="386"/>
      <c r="BQ12" s="386"/>
      <c r="BR12" s="386"/>
      <c r="BS12" s="386"/>
      <c r="BT12" s="386"/>
      <c r="BU12" s="387"/>
      <c r="BV12" s="385">
        <v>441991</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99246</v>
      </c>
      <c r="S13" s="467"/>
      <c r="T13" s="467"/>
      <c r="U13" s="467"/>
      <c r="V13" s="468"/>
      <c r="W13" s="401" t="s">
        <v>122</v>
      </c>
      <c r="X13" s="402"/>
      <c r="Y13" s="402"/>
      <c r="Z13" s="402"/>
      <c r="AA13" s="402"/>
      <c r="AB13" s="392"/>
      <c r="AC13" s="436">
        <v>565</v>
      </c>
      <c r="AD13" s="437"/>
      <c r="AE13" s="437"/>
      <c r="AF13" s="437"/>
      <c r="AG13" s="476"/>
      <c r="AH13" s="436">
        <v>808</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795354</v>
      </c>
      <c r="BO13" s="386"/>
      <c r="BP13" s="386"/>
      <c r="BQ13" s="386"/>
      <c r="BR13" s="386"/>
      <c r="BS13" s="386"/>
      <c r="BT13" s="386"/>
      <c r="BU13" s="387"/>
      <c r="BV13" s="385">
        <v>855151</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4.9000000000000004</v>
      </c>
      <c r="CU13" s="383"/>
      <c r="CV13" s="383"/>
      <c r="CW13" s="383"/>
      <c r="CX13" s="383"/>
      <c r="CY13" s="383"/>
      <c r="CZ13" s="383"/>
      <c r="DA13" s="384"/>
      <c r="DB13" s="382">
        <v>5.8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100842</v>
      </c>
      <c r="S14" s="467"/>
      <c r="T14" s="467"/>
      <c r="U14" s="467"/>
      <c r="V14" s="468"/>
      <c r="W14" s="375"/>
      <c r="X14" s="376"/>
      <c r="Y14" s="376"/>
      <c r="Z14" s="376"/>
      <c r="AA14" s="376"/>
      <c r="AB14" s="365"/>
      <c r="AC14" s="469">
        <v>1.3</v>
      </c>
      <c r="AD14" s="470"/>
      <c r="AE14" s="470"/>
      <c r="AF14" s="470"/>
      <c r="AG14" s="471"/>
      <c r="AH14" s="469">
        <v>1.7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50.6</v>
      </c>
      <c r="CU14" s="481"/>
      <c r="CV14" s="481"/>
      <c r="CW14" s="481"/>
      <c r="CX14" s="481"/>
      <c r="CY14" s="481"/>
      <c r="CZ14" s="481"/>
      <c r="DA14" s="482"/>
      <c r="DB14" s="480">
        <v>62.7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99063</v>
      </c>
      <c r="S15" s="467"/>
      <c r="T15" s="467"/>
      <c r="U15" s="467"/>
      <c r="V15" s="468"/>
      <c r="W15" s="401" t="s">
        <v>129</v>
      </c>
      <c r="X15" s="402"/>
      <c r="Y15" s="402"/>
      <c r="Z15" s="402"/>
      <c r="AA15" s="402"/>
      <c r="AB15" s="392"/>
      <c r="AC15" s="436">
        <v>13008</v>
      </c>
      <c r="AD15" s="437"/>
      <c r="AE15" s="437"/>
      <c r="AF15" s="437"/>
      <c r="AG15" s="476"/>
      <c r="AH15" s="436">
        <v>14556</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10626877</v>
      </c>
      <c r="BO15" s="349"/>
      <c r="BP15" s="349"/>
      <c r="BQ15" s="349"/>
      <c r="BR15" s="349"/>
      <c r="BS15" s="349"/>
      <c r="BT15" s="349"/>
      <c r="BU15" s="350"/>
      <c r="BV15" s="348">
        <v>10392848</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29.4</v>
      </c>
      <c r="AD16" s="470"/>
      <c r="AE16" s="470"/>
      <c r="AF16" s="470"/>
      <c r="AG16" s="471"/>
      <c r="AH16" s="469">
        <v>30.1</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12738863</v>
      </c>
      <c r="BO16" s="386"/>
      <c r="BP16" s="386"/>
      <c r="BQ16" s="386"/>
      <c r="BR16" s="386"/>
      <c r="BS16" s="386"/>
      <c r="BT16" s="386"/>
      <c r="BU16" s="387"/>
      <c r="BV16" s="385">
        <v>12656521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30731</v>
      </c>
      <c r="AD17" s="437"/>
      <c r="AE17" s="437"/>
      <c r="AF17" s="437"/>
      <c r="AG17" s="476"/>
      <c r="AH17" s="436">
        <v>31961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13726637</v>
      </c>
      <c r="BO17" s="386"/>
      <c r="BP17" s="386"/>
      <c r="BQ17" s="386"/>
      <c r="BR17" s="386"/>
      <c r="BS17" s="386"/>
      <c r="BT17" s="386"/>
      <c r="BU17" s="387"/>
      <c r="BV17" s="385">
        <v>13405007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40.97</v>
      </c>
      <c r="M18" s="498"/>
      <c r="N18" s="498"/>
      <c r="O18" s="498"/>
      <c r="P18" s="498"/>
      <c r="Q18" s="498"/>
      <c r="R18" s="499"/>
      <c r="S18" s="499"/>
      <c r="T18" s="499"/>
      <c r="U18" s="499"/>
      <c r="V18" s="500"/>
      <c r="W18" s="403"/>
      <c r="X18" s="404"/>
      <c r="Y18" s="404"/>
      <c r="Z18" s="404"/>
      <c r="AA18" s="404"/>
      <c r="AB18" s="395"/>
      <c r="AC18" s="501">
        <v>69.400000000000006</v>
      </c>
      <c r="AD18" s="502"/>
      <c r="AE18" s="502"/>
      <c r="AF18" s="502"/>
      <c r="AG18" s="503"/>
      <c r="AH18" s="501">
        <v>66.2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15581497</v>
      </c>
      <c r="BO18" s="386"/>
      <c r="BP18" s="386"/>
      <c r="BQ18" s="386"/>
      <c r="BR18" s="386"/>
      <c r="BS18" s="386"/>
      <c r="BT18" s="386"/>
      <c r="BU18" s="387"/>
      <c r="BV18" s="385">
        <v>15627667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2482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22673626</v>
      </c>
      <c r="BO19" s="386"/>
      <c r="BP19" s="386"/>
      <c r="BQ19" s="386"/>
      <c r="BR19" s="386"/>
      <c r="BS19" s="386"/>
      <c r="BT19" s="386"/>
      <c r="BU19" s="387"/>
      <c r="BV19" s="385">
        <v>20905279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41508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29378090</v>
      </c>
      <c r="BO23" s="386"/>
      <c r="BP23" s="386"/>
      <c r="BQ23" s="386"/>
      <c r="BR23" s="386"/>
      <c r="BS23" s="386"/>
      <c r="BT23" s="386"/>
      <c r="BU23" s="387"/>
      <c r="BV23" s="385">
        <v>27815251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9250</v>
      </c>
      <c r="R24" s="437"/>
      <c r="S24" s="437"/>
      <c r="T24" s="437"/>
      <c r="U24" s="437"/>
      <c r="V24" s="476"/>
      <c r="W24" s="531"/>
      <c r="X24" s="519"/>
      <c r="Y24" s="520"/>
      <c r="Z24" s="435" t="s">
        <v>153</v>
      </c>
      <c r="AA24" s="415"/>
      <c r="AB24" s="415"/>
      <c r="AC24" s="415"/>
      <c r="AD24" s="415"/>
      <c r="AE24" s="415"/>
      <c r="AF24" s="415"/>
      <c r="AG24" s="416"/>
      <c r="AH24" s="436">
        <v>528</v>
      </c>
      <c r="AI24" s="437"/>
      <c r="AJ24" s="437"/>
      <c r="AK24" s="437"/>
      <c r="AL24" s="476"/>
      <c r="AM24" s="436">
        <v>1740816</v>
      </c>
      <c r="AN24" s="437"/>
      <c r="AO24" s="437"/>
      <c r="AP24" s="437"/>
      <c r="AQ24" s="437"/>
      <c r="AR24" s="476"/>
      <c r="AS24" s="436">
        <v>3297</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20611250</v>
      </c>
      <c r="BO24" s="386"/>
      <c r="BP24" s="386"/>
      <c r="BQ24" s="386"/>
      <c r="BR24" s="386"/>
      <c r="BS24" s="386"/>
      <c r="BT24" s="386"/>
      <c r="BU24" s="387"/>
      <c r="BV24" s="385">
        <v>20127111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7830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6672137</v>
      </c>
      <c r="BO25" s="349"/>
      <c r="BP25" s="349"/>
      <c r="BQ25" s="349"/>
      <c r="BR25" s="349"/>
      <c r="BS25" s="349"/>
      <c r="BT25" s="349"/>
      <c r="BU25" s="350"/>
      <c r="BV25" s="348">
        <v>6375342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7090</v>
      </c>
      <c r="R26" s="437"/>
      <c r="S26" s="437"/>
      <c r="T26" s="437"/>
      <c r="U26" s="437"/>
      <c r="V26" s="476"/>
      <c r="W26" s="531"/>
      <c r="X26" s="519"/>
      <c r="Y26" s="520"/>
      <c r="Z26" s="435" t="s">
        <v>159</v>
      </c>
      <c r="AA26" s="539"/>
      <c r="AB26" s="539"/>
      <c r="AC26" s="539"/>
      <c r="AD26" s="539"/>
      <c r="AE26" s="539"/>
      <c r="AF26" s="539"/>
      <c r="AG26" s="540"/>
      <c r="AH26" s="436">
        <v>10</v>
      </c>
      <c r="AI26" s="437"/>
      <c r="AJ26" s="437"/>
      <c r="AK26" s="437"/>
      <c r="AL26" s="476"/>
      <c r="AM26" s="436">
        <v>34860</v>
      </c>
      <c r="AN26" s="437"/>
      <c r="AO26" s="437"/>
      <c r="AP26" s="437"/>
      <c r="AQ26" s="437"/>
      <c r="AR26" s="476"/>
      <c r="AS26" s="436">
        <v>3486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4710</v>
      </c>
      <c r="R27" s="437"/>
      <c r="S27" s="437"/>
      <c r="T27" s="437"/>
      <c r="U27" s="437"/>
      <c r="V27" s="476"/>
      <c r="W27" s="531"/>
      <c r="X27" s="519"/>
      <c r="Y27" s="520"/>
      <c r="Z27" s="435" t="s">
        <v>162</v>
      </c>
      <c r="AA27" s="415"/>
      <c r="AB27" s="415"/>
      <c r="AC27" s="415"/>
      <c r="AD27" s="415"/>
      <c r="AE27" s="415"/>
      <c r="AF27" s="415"/>
      <c r="AG27" s="416"/>
      <c r="AH27" s="436">
        <v>15</v>
      </c>
      <c r="AI27" s="437"/>
      <c r="AJ27" s="437"/>
      <c r="AK27" s="437"/>
      <c r="AL27" s="476"/>
      <c r="AM27" s="436">
        <v>58455</v>
      </c>
      <c r="AN27" s="437"/>
      <c r="AO27" s="437"/>
      <c r="AP27" s="437"/>
      <c r="AQ27" s="437"/>
      <c r="AR27" s="476"/>
      <c r="AS27" s="436">
        <v>3897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200000</v>
      </c>
      <c r="BO27" s="553"/>
      <c r="BP27" s="553"/>
      <c r="BQ27" s="553"/>
      <c r="BR27" s="553"/>
      <c r="BS27" s="553"/>
      <c r="BT27" s="553"/>
      <c r="BU27" s="554"/>
      <c r="BV27" s="552">
        <v>200000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4130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3383611</v>
      </c>
      <c r="BO28" s="349"/>
      <c r="BP28" s="349"/>
      <c r="BQ28" s="349"/>
      <c r="BR28" s="349"/>
      <c r="BS28" s="349"/>
      <c r="BT28" s="349"/>
      <c r="BU28" s="350"/>
      <c r="BV28" s="348">
        <v>2673129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20</v>
      </c>
      <c r="M29" s="437"/>
      <c r="N29" s="437"/>
      <c r="O29" s="437"/>
      <c r="P29" s="476"/>
      <c r="Q29" s="436">
        <v>3900</v>
      </c>
      <c r="R29" s="437"/>
      <c r="S29" s="437"/>
      <c r="T29" s="437"/>
      <c r="U29" s="437"/>
      <c r="V29" s="476"/>
      <c r="W29" s="531"/>
      <c r="X29" s="519"/>
      <c r="Y29" s="520"/>
      <c r="Z29" s="435" t="s">
        <v>169</v>
      </c>
      <c r="AA29" s="415"/>
      <c r="AB29" s="415"/>
      <c r="AC29" s="415"/>
      <c r="AD29" s="415"/>
      <c r="AE29" s="415"/>
      <c r="AF29" s="415"/>
      <c r="AG29" s="416"/>
      <c r="AH29" s="436">
        <v>543</v>
      </c>
      <c r="AI29" s="437"/>
      <c r="AJ29" s="437"/>
      <c r="AK29" s="437"/>
      <c r="AL29" s="476"/>
      <c r="AM29" s="436">
        <v>1799271</v>
      </c>
      <c r="AN29" s="437"/>
      <c r="AO29" s="437"/>
      <c r="AP29" s="437"/>
      <c r="AQ29" s="437"/>
      <c r="AR29" s="476"/>
      <c r="AS29" s="436">
        <v>3314</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301950</v>
      </c>
      <c r="BO29" s="386"/>
      <c r="BP29" s="386"/>
      <c r="BQ29" s="386"/>
      <c r="BR29" s="386"/>
      <c r="BS29" s="386"/>
      <c r="BT29" s="386"/>
      <c r="BU29" s="387"/>
      <c r="BV29" s="385">
        <v>351761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100</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2794936</v>
      </c>
      <c r="BO30" s="553"/>
      <c r="BP30" s="553"/>
      <c r="BQ30" s="553"/>
      <c r="BR30" s="553"/>
      <c r="BS30" s="553"/>
      <c r="BT30" s="553"/>
      <c r="BU30" s="554"/>
      <c r="BV30" s="552">
        <v>1089945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7</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坂戸・鶴ヶ島下水道組合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坂戸市土地開発公社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石井土地区画整理事業特別会計</v>
      </c>
      <c r="F35" s="565"/>
      <c r="G35" s="565"/>
      <c r="H35" s="565"/>
      <c r="I35" s="565"/>
      <c r="J35" s="565"/>
      <c r="K35" s="565"/>
      <c r="L35" s="565"/>
      <c r="M35" s="565"/>
      <c r="N35" s="565"/>
      <c r="O35" s="565"/>
      <c r="P35" s="565"/>
      <c r="Q35" s="565"/>
      <c r="R35" s="565"/>
      <c r="S35" s="565"/>
      <c r="T35" s="165"/>
      <c r="U35" s="564">
        <f>IF(W35="","",U34+1)</f>
        <v>8</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坂戸・鶴ヶ島下水道組合</v>
      </c>
      <c r="BZ35" s="565"/>
      <c r="CA35" s="565"/>
      <c r="CB35" s="565"/>
      <c r="CC35" s="565"/>
      <c r="CD35" s="565"/>
      <c r="CE35" s="565"/>
      <c r="CF35" s="565"/>
      <c r="CG35" s="565"/>
      <c r="CH35" s="565"/>
      <c r="CI35" s="565"/>
      <c r="CJ35" s="565"/>
      <c r="CK35" s="565"/>
      <c r="CL35" s="565"/>
      <c r="CM35" s="565"/>
      <c r="CN35" s="165"/>
      <c r="CO35" s="564">
        <f t="shared" ref="CO35:CO43" si="3">IF(CQ35="","",CO34+1)</f>
        <v>21</v>
      </c>
      <c r="CP35" s="564"/>
      <c r="CQ35" s="565" t="str">
        <f>IF('各会計、関係団体の財政状況及び健全化判断比率'!BS8="","",'各会計、関係団体の財政状況及び健全化判断比率'!BS8)</f>
        <v>川越総合卸売市場（株）</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坂戸中央２日の出町土地区画整理事業特別会計</v>
      </c>
      <c r="F36" s="565"/>
      <c r="G36" s="565"/>
      <c r="H36" s="565"/>
      <c r="I36" s="565"/>
      <c r="J36" s="565"/>
      <c r="K36" s="565"/>
      <c r="L36" s="565"/>
      <c r="M36" s="565"/>
      <c r="N36" s="565"/>
      <c r="O36" s="565"/>
      <c r="P36" s="565"/>
      <c r="Q36" s="565"/>
      <c r="R36" s="565"/>
      <c r="S36" s="565"/>
      <c r="T36" s="165"/>
      <c r="U36" s="564">
        <f t="shared" ref="U36:U43" si="4">IF(W36="","",U35+1)</f>
        <v>9</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坂戸・鶴ヶ島水道企業団</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片柳土地区画整理事業特別会計</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坂戸・鶴ヶ島消防組合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関間四丁目土地区画整理事業特別会計</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坂戸地区衛生組合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f t="shared" si="5"/>
        <v>6</v>
      </c>
      <c r="D39" s="564"/>
      <c r="E39" s="565" t="str">
        <f>IF('各会計、関係団体の財政状況及び健全化判断比率'!B12="","",'各会計、関係団体の財政状況及び健全化判断比率'!B12)</f>
        <v>坂戸市、鶴ヶ島市外三組合公平委員会特別会計</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埼玉県後期高齢者医療広域連合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埼玉県後期高齢者医療広域連合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埼玉県市町村総合事務組合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埼玉県市町村総合事務組合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彩の国さいたま人づくり広域連合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SheetLayoutView="100" workbookViewId="0">
      <selection activeCell="AC6" sqref="AC6:AL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67" t="s">
        <v>23</v>
      </c>
      <c r="C41" s="1168"/>
      <c r="D41" s="81"/>
      <c r="E41" s="1173" t="s">
        <v>24</v>
      </c>
      <c r="F41" s="1173"/>
      <c r="G41" s="1173"/>
      <c r="H41" s="1174"/>
      <c r="I41" s="82">
        <v>23814</v>
      </c>
      <c r="J41" s="83">
        <v>25230</v>
      </c>
      <c r="K41" s="83">
        <v>26350</v>
      </c>
      <c r="L41" s="83">
        <v>27815</v>
      </c>
      <c r="M41" s="84">
        <v>29378</v>
      </c>
    </row>
    <row r="42" spans="2:13" ht="27.75" customHeight="1">
      <c r="B42" s="1169"/>
      <c r="C42" s="1170"/>
      <c r="D42" s="85"/>
      <c r="E42" s="1175" t="s">
        <v>25</v>
      </c>
      <c r="F42" s="1175"/>
      <c r="G42" s="1175"/>
      <c r="H42" s="1176"/>
      <c r="I42" s="86">
        <v>3396</v>
      </c>
      <c r="J42" s="87">
        <v>3494</v>
      </c>
      <c r="K42" s="87">
        <v>3376</v>
      </c>
      <c r="L42" s="87">
        <v>3368</v>
      </c>
      <c r="M42" s="88">
        <v>3341</v>
      </c>
    </row>
    <row r="43" spans="2:13" ht="27.75" customHeight="1">
      <c r="B43" s="1169"/>
      <c r="C43" s="1170"/>
      <c r="D43" s="85"/>
      <c r="E43" s="1175" t="s">
        <v>26</v>
      </c>
      <c r="F43" s="1175"/>
      <c r="G43" s="1175"/>
      <c r="H43" s="1176"/>
      <c r="I43" s="86" t="s">
        <v>473</v>
      </c>
      <c r="J43" s="87" t="s">
        <v>473</v>
      </c>
      <c r="K43" s="87" t="s">
        <v>473</v>
      </c>
      <c r="L43" s="87" t="s">
        <v>473</v>
      </c>
      <c r="M43" s="88" t="s">
        <v>473</v>
      </c>
    </row>
    <row r="44" spans="2:13" ht="27.75" customHeight="1">
      <c r="B44" s="1169"/>
      <c r="C44" s="1170"/>
      <c r="D44" s="85"/>
      <c r="E44" s="1175" t="s">
        <v>27</v>
      </c>
      <c r="F44" s="1175"/>
      <c r="G44" s="1175"/>
      <c r="H44" s="1176"/>
      <c r="I44" s="86">
        <v>7981</v>
      </c>
      <c r="J44" s="87">
        <v>8004</v>
      </c>
      <c r="K44" s="87">
        <v>7758</v>
      </c>
      <c r="L44" s="87">
        <v>7533</v>
      </c>
      <c r="M44" s="88">
        <v>7125</v>
      </c>
    </row>
    <row r="45" spans="2:13" ht="27.75" customHeight="1">
      <c r="B45" s="1169"/>
      <c r="C45" s="1170"/>
      <c r="D45" s="85"/>
      <c r="E45" s="1175" t="s">
        <v>28</v>
      </c>
      <c r="F45" s="1175"/>
      <c r="G45" s="1175"/>
      <c r="H45" s="1176"/>
      <c r="I45" s="86">
        <v>5042</v>
      </c>
      <c r="J45" s="87">
        <v>4836</v>
      </c>
      <c r="K45" s="87">
        <v>4739</v>
      </c>
      <c r="L45" s="87">
        <v>4392</v>
      </c>
      <c r="M45" s="88">
        <v>4198</v>
      </c>
    </row>
    <row r="46" spans="2:13" ht="27.75" customHeight="1">
      <c r="B46" s="1169"/>
      <c r="C46" s="1170"/>
      <c r="D46" s="85"/>
      <c r="E46" s="1175" t="s">
        <v>29</v>
      </c>
      <c r="F46" s="1175"/>
      <c r="G46" s="1175"/>
      <c r="H46" s="1176"/>
      <c r="I46" s="86">
        <v>1</v>
      </c>
      <c r="J46" s="87">
        <v>0</v>
      </c>
      <c r="K46" s="87">
        <v>1</v>
      </c>
      <c r="L46" s="87">
        <v>0</v>
      </c>
      <c r="M46" s="88">
        <v>0</v>
      </c>
    </row>
    <row r="47" spans="2:13" ht="27.75" customHeight="1">
      <c r="B47" s="1169"/>
      <c r="C47" s="1170"/>
      <c r="D47" s="85"/>
      <c r="E47" s="1175" t="s">
        <v>30</v>
      </c>
      <c r="F47" s="1175"/>
      <c r="G47" s="1175"/>
      <c r="H47" s="1176"/>
      <c r="I47" s="86" t="s">
        <v>473</v>
      </c>
      <c r="J47" s="87" t="s">
        <v>473</v>
      </c>
      <c r="K47" s="87" t="s">
        <v>473</v>
      </c>
      <c r="L47" s="87" t="s">
        <v>473</v>
      </c>
      <c r="M47" s="88" t="s">
        <v>473</v>
      </c>
    </row>
    <row r="48" spans="2:13" ht="27.75" customHeight="1">
      <c r="B48" s="1171"/>
      <c r="C48" s="1172"/>
      <c r="D48" s="85"/>
      <c r="E48" s="1175" t="s">
        <v>31</v>
      </c>
      <c r="F48" s="1175"/>
      <c r="G48" s="1175"/>
      <c r="H48" s="1176"/>
      <c r="I48" s="86" t="s">
        <v>473</v>
      </c>
      <c r="J48" s="87" t="s">
        <v>473</v>
      </c>
      <c r="K48" s="87" t="s">
        <v>473</v>
      </c>
      <c r="L48" s="87" t="s">
        <v>473</v>
      </c>
      <c r="M48" s="88" t="s">
        <v>473</v>
      </c>
    </row>
    <row r="49" spans="2:13" ht="27.75" customHeight="1">
      <c r="B49" s="1177" t="s">
        <v>32</v>
      </c>
      <c r="C49" s="1178"/>
      <c r="D49" s="89"/>
      <c r="E49" s="1175" t="s">
        <v>33</v>
      </c>
      <c r="F49" s="1175"/>
      <c r="G49" s="1175"/>
      <c r="H49" s="1176"/>
      <c r="I49" s="86">
        <v>2030</v>
      </c>
      <c r="J49" s="87">
        <v>3073</v>
      </c>
      <c r="K49" s="87">
        <v>4132</v>
      </c>
      <c r="L49" s="87">
        <v>5178</v>
      </c>
      <c r="M49" s="88">
        <v>7517</v>
      </c>
    </row>
    <row r="50" spans="2:13" ht="27.75" customHeight="1">
      <c r="B50" s="1169"/>
      <c r="C50" s="1170"/>
      <c r="D50" s="85"/>
      <c r="E50" s="1175" t="s">
        <v>34</v>
      </c>
      <c r="F50" s="1175"/>
      <c r="G50" s="1175"/>
      <c r="H50" s="1176"/>
      <c r="I50" s="86">
        <v>4317</v>
      </c>
      <c r="J50" s="87">
        <v>4572</v>
      </c>
      <c r="K50" s="87">
        <v>4670</v>
      </c>
      <c r="L50" s="87">
        <v>4954</v>
      </c>
      <c r="M50" s="88">
        <v>4830</v>
      </c>
    </row>
    <row r="51" spans="2:13" ht="27.75" customHeight="1">
      <c r="B51" s="1171"/>
      <c r="C51" s="1172"/>
      <c r="D51" s="85"/>
      <c r="E51" s="1175" t="s">
        <v>35</v>
      </c>
      <c r="F51" s="1175"/>
      <c r="G51" s="1175"/>
      <c r="H51" s="1176"/>
      <c r="I51" s="86">
        <v>20440</v>
      </c>
      <c r="J51" s="87">
        <v>21074</v>
      </c>
      <c r="K51" s="87">
        <v>22005</v>
      </c>
      <c r="L51" s="87">
        <v>23276</v>
      </c>
      <c r="M51" s="88">
        <v>23794</v>
      </c>
    </row>
    <row r="52" spans="2:13" ht="27.75" customHeight="1" thickBot="1">
      <c r="B52" s="1179" t="s">
        <v>36</v>
      </c>
      <c r="C52" s="1180"/>
      <c r="D52" s="90"/>
      <c r="E52" s="1181" t="s">
        <v>37</v>
      </c>
      <c r="F52" s="1181"/>
      <c r="G52" s="1181"/>
      <c r="H52" s="1182"/>
      <c r="I52" s="91">
        <v>13446</v>
      </c>
      <c r="J52" s="92">
        <v>12846</v>
      </c>
      <c r="K52" s="92">
        <v>11415</v>
      </c>
      <c r="L52" s="92">
        <v>9699</v>
      </c>
      <c r="M52" s="93">
        <v>7901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38658</v>
      </c>
      <c r="E3" s="116"/>
      <c r="F3" s="117">
        <v>38558</v>
      </c>
      <c r="G3" s="118"/>
      <c r="H3" s="119"/>
    </row>
    <row r="4" spans="1:8">
      <c r="A4" s="120"/>
      <c r="B4" s="121"/>
      <c r="C4" s="122"/>
      <c r="D4" s="123">
        <v>17136</v>
      </c>
      <c r="E4" s="124"/>
      <c r="F4" s="125">
        <v>24217</v>
      </c>
      <c r="G4" s="126"/>
      <c r="H4" s="127"/>
    </row>
    <row r="5" spans="1:8">
      <c r="A5" s="108" t="s">
        <v>507</v>
      </c>
      <c r="B5" s="113"/>
      <c r="C5" s="114"/>
      <c r="D5" s="115">
        <v>41037</v>
      </c>
      <c r="E5" s="116"/>
      <c r="F5" s="117">
        <v>40203</v>
      </c>
      <c r="G5" s="118"/>
      <c r="H5" s="119"/>
    </row>
    <row r="6" spans="1:8">
      <c r="A6" s="120"/>
      <c r="B6" s="121"/>
      <c r="C6" s="122"/>
      <c r="D6" s="123">
        <v>20919</v>
      </c>
      <c r="E6" s="124"/>
      <c r="F6" s="125">
        <v>23352</v>
      </c>
      <c r="G6" s="126"/>
      <c r="H6" s="127"/>
    </row>
    <row r="7" spans="1:8">
      <c r="A7" s="108" t="s">
        <v>508</v>
      </c>
      <c r="B7" s="113"/>
      <c r="C7" s="114"/>
      <c r="D7" s="115">
        <v>36527</v>
      </c>
      <c r="E7" s="116"/>
      <c r="F7" s="117">
        <v>41433</v>
      </c>
      <c r="G7" s="118"/>
      <c r="H7" s="119"/>
    </row>
    <row r="8" spans="1:8">
      <c r="A8" s="120"/>
      <c r="B8" s="121"/>
      <c r="C8" s="122"/>
      <c r="D8" s="123">
        <v>16311</v>
      </c>
      <c r="E8" s="124"/>
      <c r="F8" s="125">
        <v>22351</v>
      </c>
      <c r="G8" s="126"/>
      <c r="H8" s="127"/>
    </row>
    <row r="9" spans="1:8">
      <c r="A9" s="108" t="s">
        <v>509</v>
      </c>
      <c r="B9" s="113"/>
      <c r="C9" s="114"/>
      <c r="D9" s="115">
        <v>34183</v>
      </c>
      <c r="E9" s="116"/>
      <c r="F9" s="117">
        <v>43493</v>
      </c>
      <c r="G9" s="118"/>
      <c r="H9" s="119"/>
    </row>
    <row r="10" spans="1:8">
      <c r="A10" s="120"/>
      <c r="B10" s="121"/>
      <c r="C10" s="122"/>
      <c r="D10" s="123">
        <v>16543</v>
      </c>
      <c r="E10" s="124"/>
      <c r="F10" s="125">
        <v>23254</v>
      </c>
      <c r="G10" s="126"/>
      <c r="H10" s="127"/>
    </row>
    <row r="11" spans="1:8">
      <c r="A11" s="108" t="s">
        <v>510</v>
      </c>
      <c r="B11" s="113"/>
      <c r="C11" s="114"/>
      <c r="D11" s="115">
        <v>46480</v>
      </c>
      <c r="E11" s="116"/>
      <c r="F11" s="117">
        <v>50840</v>
      </c>
      <c r="G11" s="118"/>
      <c r="H11" s="119"/>
    </row>
    <row r="12" spans="1:8">
      <c r="A12" s="120"/>
      <c r="B12" s="121"/>
      <c r="C12" s="128"/>
      <c r="D12" s="123">
        <v>23408</v>
      </c>
      <c r="E12" s="124"/>
      <c r="F12" s="125">
        <v>25367</v>
      </c>
      <c r="G12" s="126"/>
      <c r="H12" s="127"/>
    </row>
    <row r="13" spans="1:8">
      <c r="A13" s="108"/>
      <c r="B13" s="113"/>
      <c r="C13" s="129"/>
      <c r="D13" s="130">
        <v>39377</v>
      </c>
      <c r="E13" s="131"/>
      <c r="F13" s="132">
        <v>42905</v>
      </c>
      <c r="G13" s="133"/>
      <c r="H13" s="119"/>
    </row>
    <row r="14" spans="1:8">
      <c r="A14" s="120"/>
      <c r="B14" s="121"/>
      <c r="C14" s="122"/>
      <c r="D14" s="123">
        <v>18863</v>
      </c>
      <c r="E14" s="124"/>
      <c r="F14" s="125">
        <v>23708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5.81</v>
      </c>
      <c r="C19" s="134">
        <f>ROUND(VALUE(SUBSTITUTE(実質収支比率等に係る経年分析!G$48,"▲","-")),2)</f>
        <v>6.43</v>
      </c>
      <c r="D19" s="134">
        <f>ROUND(VALUE(SUBSTITUTE(実質収支比率等に係る経年分析!H$48,"▲","-")),2)</f>
        <v>5.7</v>
      </c>
      <c r="E19" s="134">
        <f>ROUND(VALUE(SUBSTITUTE(実質収支比率等に係る経年分析!I$48,"▲","-")),2)</f>
        <v>6.24</v>
      </c>
      <c r="F19" s="134">
        <f>ROUND(VALUE(SUBSTITUTE(実質収支比率等に係る経年分析!J$48,"▲","-")),2)</f>
        <v>6.66</v>
      </c>
    </row>
    <row r="20" spans="1:11">
      <c r="A20" s="134" t="s">
        <v>42</v>
      </c>
      <c r="B20" s="134">
        <f>ROUND(VALUE(SUBSTITUTE(実質収支比率等に係る経年分析!F$47,"▲","-")),2)</f>
        <v>4.16</v>
      </c>
      <c r="C20" s="134">
        <f>ROUND(VALUE(SUBSTITUTE(実質収支比率等に係る経年分析!G$47,"▲","-")),2)</f>
        <v>9.82</v>
      </c>
      <c r="D20" s="134">
        <f>ROUND(VALUE(SUBSTITUTE(実質収支比率等に係る経年分析!H$47,"▲","-")),2)</f>
        <v>10.83</v>
      </c>
      <c r="E20" s="134">
        <f>ROUND(VALUE(SUBSTITUTE(実質収支比率等に係る経年分析!I$47,"▲","-")),2)</f>
        <v>15.39</v>
      </c>
      <c r="F20" s="134">
        <f>ROUND(VALUE(SUBSTITUTE(実質収支比率等に係る経年分析!J$47,"▲","-")),2)</f>
        <v>19.28</v>
      </c>
    </row>
    <row r="21" spans="1:11">
      <c r="A21" s="134" t="s">
        <v>43</v>
      </c>
      <c r="B21" s="134">
        <f>IF(ISNUMBER(VALUE(SUBSTITUTE(実質収支比率等に係る経年分析!F$49,"▲","-"))),ROUND(VALUE(SUBSTITUTE(実質収支比率等に係る経年分析!F$49,"▲","-")),2),NA())</f>
        <v>4.92</v>
      </c>
      <c r="C21" s="134">
        <f>IF(ISNUMBER(VALUE(SUBSTITUTE(実質収支比率等に係る経年分析!G$49,"▲","-"))),ROUND(VALUE(SUBSTITUTE(実質収支比率等に係る経年分析!G$49,"▲","-")),2),NA())</f>
        <v>6.51</v>
      </c>
      <c r="D21" s="134">
        <f>IF(ISNUMBER(VALUE(SUBSTITUTE(実質収支比率等に係る経年分析!H$49,"▲","-"))),ROUND(VALUE(SUBSTITUTE(実質収支比率等に係る経年分析!H$49,"▲","-")),2),NA())</f>
        <v>0.45</v>
      </c>
      <c r="E21" s="134">
        <f>IF(ISNUMBER(VALUE(SUBSTITUTE(実質収支比率等に係る経年分析!I$49,"▲","-"))),ROUND(VALUE(SUBSTITUTE(実質収支比率等に係る経年分析!I$49,"▲","-")),2),NA())</f>
        <v>4.92</v>
      </c>
      <c r="F21" s="134">
        <f>IF(ISNUMBER(VALUE(SUBSTITUTE(実質収支比率等に係る経年分析!J$49,"▲","-"))),ROUND(VALUE(SUBSTITUTE(実質収支比率等に係る経年分析!J$49,"▲","-")),2),NA())</f>
        <v>4.53</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坂戸中央２日の出町土地区画整理事業特別会計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関間四丁目土地区画整理事業特別会計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c r="A32" s="135" t="str">
        <f>IF(連結実質赤字比率に係る赤字・黒字の構成分析!C$38="",NA(),連結実質赤字比率に係る赤字・黒字の構成分析!C$38)</f>
        <v>片柳土地区画整理事業特別会計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0.55000000000000004</v>
      </c>
    </row>
    <row r="33" spans="1:16">
      <c r="A33" s="135" t="str">
        <f>IF(連結実質赤字比率に係る赤字・黒字の構成分析!C$37="",NA(),連結実質赤字比率に係る赤字・黒字の構成分析!C$37)</f>
        <v>石井土地区画整理事業特別会計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4.6900000000000004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5.82</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2249</v>
      </c>
      <c r="E42" s="136"/>
      <c r="F42" s="136"/>
      <c r="G42" s="136">
        <f>'実質公債費比率（分子）の構造'!L$52</f>
        <v>2296</v>
      </c>
      <c r="H42" s="136"/>
      <c r="I42" s="136"/>
      <c r="J42" s="136">
        <f>'実質公債費比率（分子）の構造'!M$52</f>
        <v>2203</v>
      </c>
      <c r="K42" s="136"/>
      <c r="L42" s="136"/>
      <c r="M42" s="136">
        <f>'実質公債費比率（分子）の構造'!N$52</f>
        <v>2238</v>
      </c>
      <c r="N42" s="136"/>
      <c r="O42" s="136"/>
      <c r="P42" s="136">
        <f>'実質公債費比率（分子）の構造'!O$52</f>
        <v>2320</v>
      </c>
    </row>
    <row r="43" spans="1:16">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763</v>
      </c>
      <c r="C45" s="136"/>
      <c r="D45" s="136"/>
      <c r="E45" s="136">
        <f>'実質公債費比率（分子）の構造'!L$49</f>
        <v>746</v>
      </c>
      <c r="F45" s="136"/>
      <c r="G45" s="136"/>
      <c r="H45" s="136">
        <f>'実質公債費比率（分子）の構造'!M$49</f>
        <v>756</v>
      </c>
      <c r="I45" s="136"/>
      <c r="J45" s="136"/>
      <c r="K45" s="136">
        <f>'実質公債費比率（分子）の構造'!N$49</f>
        <v>751</v>
      </c>
      <c r="L45" s="136"/>
      <c r="M45" s="136"/>
      <c r="N45" s="136">
        <f>'実質公債費比率（分子）の構造'!O$49</f>
        <v>708</v>
      </c>
      <c r="O45" s="136"/>
      <c r="P45" s="136"/>
    </row>
    <row r="46" spans="1:16">
      <c r="A46" s="136" t="s">
        <v>54</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2650</v>
      </c>
      <c r="C49" s="136"/>
      <c r="D49" s="136"/>
      <c r="E49" s="136">
        <f>'実質公債費比率（分子）の構造'!L$45</f>
        <v>2633</v>
      </c>
      <c r="F49" s="136"/>
      <c r="G49" s="136"/>
      <c r="H49" s="136">
        <f>'実質公債費比率（分子）の構造'!M$45</f>
        <v>2367</v>
      </c>
      <c r="I49" s="136"/>
      <c r="J49" s="136"/>
      <c r="K49" s="136">
        <f>'実質公債費比率（分子）の構造'!N$45</f>
        <v>2206</v>
      </c>
      <c r="L49" s="136"/>
      <c r="M49" s="136"/>
      <c r="N49" s="136">
        <f>'実質公債費比率（分子）の構造'!O$45</f>
        <v>2293</v>
      </c>
      <c r="O49" s="136"/>
      <c r="P49" s="136"/>
    </row>
    <row r="50" spans="1:16">
      <c r="A50" s="136" t="s">
        <v>58</v>
      </c>
      <c r="B50" s="136" t="e">
        <f>NA()</f>
        <v>#N/A</v>
      </c>
      <c r="C50" s="136">
        <f>IF(ISNUMBER('実質公債費比率（分子）の構造'!K$53),'実質公債費比率（分子）の構造'!K$53,NA())</f>
        <v>1164</v>
      </c>
      <c r="D50" s="136" t="e">
        <f>NA()</f>
        <v>#N/A</v>
      </c>
      <c r="E50" s="136" t="e">
        <f>NA()</f>
        <v>#N/A</v>
      </c>
      <c r="F50" s="136">
        <f>IF(ISNUMBER('実質公債費比率（分子）の構造'!L$53),'実質公債費比率（分子）の構造'!L$53,NA())</f>
        <v>1083</v>
      </c>
      <c r="G50" s="136" t="e">
        <f>NA()</f>
        <v>#N/A</v>
      </c>
      <c r="H50" s="136" t="e">
        <f>NA()</f>
        <v>#N/A</v>
      </c>
      <c r="I50" s="136">
        <f>IF(ISNUMBER('実質公債費比率（分子）の構造'!M$53),'実質公債費比率（分子）の構造'!M$53,NA())</f>
        <v>920</v>
      </c>
      <c r="J50" s="136" t="e">
        <f>NA()</f>
        <v>#N/A</v>
      </c>
      <c r="K50" s="136" t="e">
        <f>NA()</f>
        <v>#N/A</v>
      </c>
      <c r="L50" s="136">
        <f>IF(ISNUMBER('実質公債費比率（分子）の構造'!N$53),'実質公債費比率（分子）の構造'!N$53,NA())</f>
        <v>719</v>
      </c>
      <c r="M50" s="136" t="e">
        <f>NA()</f>
        <v>#N/A</v>
      </c>
      <c r="N50" s="136" t="e">
        <f>NA()</f>
        <v>#N/A</v>
      </c>
      <c r="O50" s="136">
        <f>IF(ISNUMBER('実質公債費比率（分子）の構造'!O$53),'実質公債費比率（分子）の構造'!O$53,NA())</f>
        <v>681</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20440</v>
      </c>
      <c r="E56" s="135"/>
      <c r="F56" s="135"/>
      <c r="G56" s="135">
        <f>'将来負担比率（分子）の構造'!J$51</f>
        <v>21074</v>
      </c>
      <c r="H56" s="135"/>
      <c r="I56" s="135"/>
      <c r="J56" s="135">
        <f>'将来負担比率（分子）の構造'!K$51</f>
        <v>22005</v>
      </c>
      <c r="K56" s="135"/>
      <c r="L56" s="135"/>
      <c r="M56" s="135">
        <f>'将来負担比率（分子）の構造'!L$51</f>
        <v>23276</v>
      </c>
      <c r="N56" s="135"/>
      <c r="O56" s="135"/>
      <c r="P56" s="135">
        <f>'将来負担比率（分子）の構造'!M$51</f>
        <v>23794</v>
      </c>
    </row>
    <row r="57" spans="1:16">
      <c r="A57" s="135" t="s">
        <v>34</v>
      </c>
      <c r="B57" s="135"/>
      <c r="C57" s="135"/>
      <c r="D57" s="135">
        <f>'将来負担比率（分子）の構造'!I$50</f>
        <v>4317</v>
      </c>
      <c r="E57" s="135"/>
      <c r="F57" s="135"/>
      <c r="G57" s="135">
        <f>'将来負担比率（分子）の構造'!J$50</f>
        <v>4572</v>
      </c>
      <c r="H57" s="135"/>
      <c r="I57" s="135"/>
      <c r="J57" s="135">
        <f>'将来負担比率（分子）の構造'!K$50</f>
        <v>4670</v>
      </c>
      <c r="K57" s="135"/>
      <c r="L57" s="135"/>
      <c r="M57" s="135">
        <f>'将来負担比率（分子）の構造'!L$50</f>
        <v>4954</v>
      </c>
      <c r="N57" s="135"/>
      <c r="O57" s="135"/>
      <c r="P57" s="135">
        <f>'将来負担比率（分子）の構造'!M$50</f>
        <v>4830</v>
      </c>
    </row>
    <row r="58" spans="1:16">
      <c r="A58" s="135" t="s">
        <v>33</v>
      </c>
      <c r="B58" s="135"/>
      <c r="C58" s="135"/>
      <c r="D58" s="135">
        <f>'将来負担比率（分子）の構造'!I$49</f>
        <v>2030</v>
      </c>
      <c r="E58" s="135"/>
      <c r="F58" s="135"/>
      <c r="G58" s="135">
        <f>'将来負担比率（分子）の構造'!J$49</f>
        <v>3073</v>
      </c>
      <c r="H58" s="135"/>
      <c r="I58" s="135"/>
      <c r="J58" s="135">
        <f>'将来負担比率（分子）の構造'!K$49</f>
        <v>4132</v>
      </c>
      <c r="K58" s="135"/>
      <c r="L58" s="135"/>
      <c r="M58" s="135">
        <f>'将来負担比率（分子）の構造'!L$49</f>
        <v>5178</v>
      </c>
      <c r="N58" s="135"/>
      <c r="O58" s="135"/>
      <c r="P58" s="135">
        <f>'将来負担比率（分子）の構造'!M$49</f>
        <v>7517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v>
      </c>
      <c r="C61" s="135"/>
      <c r="D61" s="135"/>
      <c r="E61" s="135">
        <f>'将来負担比率（分子）の構造'!J$46</f>
        <v>0</v>
      </c>
      <c r="F61" s="135"/>
      <c r="G61" s="135"/>
      <c r="H61" s="135">
        <f>'将来負担比率（分子）の構造'!K$46</f>
        <v>1</v>
      </c>
      <c r="I61" s="135"/>
      <c r="J61" s="135"/>
      <c r="K61" s="135">
        <f>'将来負担比率（分子）の構造'!L$46</f>
        <v>0</v>
      </c>
      <c r="L61" s="135"/>
      <c r="M61" s="135"/>
      <c r="N61" s="135">
        <f>'将来負担比率（分子）の構造'!M$46</f>
        <v>0</v>
      </c>
      <c r="O61" s="135"/>
      <c r="P61" s="135"/>
    </row>
    <row r="62" spans="1:16">
      <c r="A62" s="135" t="s">
        <v>28</v>
      </c>
      <c r="B62" s="135">
        <f>'将来負担比率（分子）の構造'!I$45</f>
        <v>5042</v>
      </c>
      <c r="C62" s="135"/>
      <c r="D62" s="135"/>
      <c r="E62" s="135">
        <f>'将来負担比率（分子）の構造'!J$45</f>
        <v>4836</v>
      </c>
      <c r="F62" s="135"/>
      <c r="G62" s="135"/>
      <c r="H62" s="135">
        <f>'将来負担比率（分子）の構造'!K$45</f>
        <v>4739</v>
      </c>
      <c r="I62" s="135"/>
      <c r="J62" s="135"/>
      <c r="K62" s="135">
        <f>'将来負担比率（分子）の構造'!L$45</f>
        <v>4392</v>
      </c>
      <c r="L62" s="135"/>
      <c r="M62" s="135"/>
      <c r="N62" s="135">
        <f>'将来負担比率（分子）の構造'!M$45</f>
        <v>4198</v>
      </c>
      <c r="O62" s="135"/>
      <c r="P62" s="135"/>
    </row>
    <row r="63" spans="1:16">
      <c r="A63" s="135" t="s">
        <v>27</v>
      </c>
      <c r="B63" s="135">
        <f>'将来負担比率（分子）の構造'!I$44</f>
        <v>7981</v>
      </c>
      <c r="C63" s="135"/>
      <c r="D63" s="135"/>
      <c r="E63" s="135">
        <f>'将来負担比率（分子）の構造'!J$44</f>
        <v>8004</v>
      </c>
      <c r="F63" s="135"/>
      <c r="G63" s="135"/>
      <c r="H63" s="135">
        <f>'将来負担比率（分子）の構造'!K$44</f>
        <v>7758</v>
      </c>
      <c r="I63" s="135"/>
      <c r="J63" s="135"/>
      <c r="K63" s="135">
        <f>'将来負担比率（分子）の構造'!L$44</f>
        <v>7533</v>
      </c>
      <c r="L63" s="135"/>
      <c r="M63" s="135"/>
      <c r="N63" s="135">
        <f>'将来負担比率（分子）の構造'!M$44</f>
        <v>7125</v>
      </c>
      <c r="O63" s="135"/>
      <c r="P63" s="135"/>
    </row>
    <row r="64" spans="1:16">
      <c r="A64" s="135" t="s">
        <v>26</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25</v>
      </c>
      <c r="B65" s="135">
        <f>'将来負担比率（分子）の構造'!I$42</f>
        <v>3396</v>
      </c>
      <c r="C65" s="135"/>
      <c r="D65" s="135"/>
      <c r="E65" s="135">
        <f>'将来負担比率（分子）の構造'!J$42</f>
        <v>3494</v>
      </c>
      <c r="F65" s="135"/>
      <c r="G65" s="135"/>
      <c r="H65" s="135">
        <f>'将来負担比率（分子）の構造'!K$42</f>
        <v>3376</v>
      </c>
      <c r="I65" s="135"/>
      <c r="J65" s="135"/>
      <c r="K65" s="135">
        <f>'将来負担比率（分子）の構造'!L$42</f>
        <v>3368</v>
      </c>
      <c r="L65" s="135"/>
      <c r="M65" s="135"/>
      <c r="N65" s="135">
        <f>'将来負担比率（分子）の構造'!M$42</f>
        <v>3341</v>
      </c>
      <c r="O65" s="135"/>
      <c r="P65" s="135"/>
    </row>
    <row r="66" spans="1:16">
      <c r="A66" s="135" t="s">
        <v>24</v>
      </c>
      <c r="B66" s="135">
        <f>'将来負担比率（分子）の構造'!I$41</f>
        <v>23814</v>
      </c>
      <c r="C66" s="135"/>
      <c r="D66" s="135"/>
      <c r="E66" s="135">
        <f>'将来負担比率（分子）の構造'!J$41</f>
        <v>25230</v>
      </c>
      <c r="F66" s="135"/>
      <c r="G66" s="135"/>
      <c r="H66" s="135">
        <f>'将来負担比率（分子）の構造'!K$41</f>
        <v>26350</v>
      </c>
      <c r="I66" s="135"/>
      <c r="J66" s="135"/>
      <c r="K66" s="135">
        <f>'将来負担比率（分子）の構造'!L$41</f>
        <v>27815</v>
      </c>
      <c r="L66" s="135"/>
      <c r="M66" s="135"/>
      <c r="N66" s="135">
        <f>'将来負担比率（分子）の構造'!M$41</f>
        <v>29378</v>
      </c>
      <c r="O66" s="135"/>
      <c r="P66" s="135"/>
    </row>
    <row r="67" spans="1:16">
      <c r="A67" s="135" t="s">
        <v>62</v>
      </c>
      <c r="B67" s="135" t="e">
        <f>NA()</f>
        <v>#N/A</v>
      </c>
      <c r="C67" s="135">
        <f>IF(ISNUMBER('将来負担比率（分子）の構造'!I$52), IF('将来負担比率（分子）の構造'!I$52 &lt; 0, 0, '将来負担比率（分子）の構造'!I$52), NA())</f>
        <v>13446</v>
      </c>
      <c r="D67" s="135" t="e">
        <f>NA()</f>
        <v>#N/A</v>
      </c>
      <c r="E67" s="135" t="e">
        <f>NA()</f>
        <v>#N/A</v>
      </c>
      <c r="F67" s="135">
        <f>IF(ISNUMBER('将来負担比率（分子）の構造'!J$52), IF('将来負担比率（分子）の構造'!J$52 &lt; 0, 0, '将来負担比率（分子）の構造'!J$52), NA())</f>
        <v>12846</v>
      </c>
      <c r="G67" s="135" t="e">
        <f>NA()</f>
        <v>#N/A</v>
      </c>
      <c r="H67" s="135" t="e">
        <f>NA()</f>
        <v>#N/A</v>
      </c>
      <c r="I67" s="135">
        <f>IF(ISNUMBER('将来負担比率（分子）の構造'!K$52), IF('将来負担比率（分子）の構造'!K$52 &lt; 0, 0, '将来負担比率（分子）の構造'!K$52), NA())</f>
        <v>11415</v>
      </c>
      <c r="J67" s="135" t="e">
        <f>NA()</f>
        <v>#N/A</v>
      </c>
      <c r="K67" s="135" t="e">
        <f>NA()</f>
        <v>#N/A</v>
      </c>
      <c r="L67" s="135">
        <f>IF(ISNUMBER('将来負担比率（分子）の構造'!L$52), IF('将来負担比率（分子）の構造'!L$52 &lt; 0, 0, '将来負担比率（分子）の構造'!L$52), NA())</f>
        <v>9699</v>
      </c>
      <c r="M67" s="135" t="e">
        <f>NA()</f>
        <v>#N/A</v>
      </c>
      <c r="N67" s="135" t="e">
        <f>NA()</f>
        <v>#N/A</v>
      </c>
      <c r="O67" s="135">
        <f>IF(ISNUMBER('将来負担比率（分子）の構造'!M$52), IF('将来負担比率（分子）の構造'!M$52 &lt; 0, 0, '将来負担比率（分子）の構造'!M$52), NA())</f>
        <v>7901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2" workbookViewId="0">
      <selection activeCell="AC6" sqref="AC6:AL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13074870</v>
      </c>
      <c r="S5" s="581"/>
      <c r="T5" s="581"/>
      <c r="U5" s="581"/>
      <c r="V5" s="581"/>
      <c r="W5" s="581"/>
      <c r="X5" s="581"/>
      <c r="Y5" s="582"/>
      <c r="Z5" s="583">
        <v>41.9</v>
      </c>
      <c r="AA5" s="583"/>
      <c r="AB5" s="583"/>
      <c r="AC5" s="583"/>
      <c r="AD5" s="584">
        <v>12417971</v>
      </c>
      <c r="AE5" s="584"/>
      <c r="AF5" s="584"/>
      <c r="AG5" s="584"/>
      <c r="AH5" s="584"/>
      <c r="AI5" s="584"/>
      <c r="AJ5" s="584"/>
      <c r="AK5" s="584"/>
      <c r="AL5" s="585">
        <v>77.7</v>
      </c>
      <c r="AM5" s="586"/>
      <c r="AN5" s="586"/>
      <c r="AO5" s="587"/>
      <c r="AP5" s="577" t="s">
        <v>207</v>
      </c>
      <c r="AQ5" s="578"/>
      <c r="AR5" s="578"/>
      <c r="AS5" s="578"/>
      <c r="AT5" s="578"/>
      <c r="AU5" s="578"/>
      <c r="AV5" s="578"/>
      <c r="AW5" s="578"/>
      <c r="AX5" s="578"/>
      <c r="AY5" s="578"/>
      <c r="AZ5" s="578"/>
      <c r="BA5" s="578"/>
      <c r="BB5" s="578"/>
      <c r="BC5" s="578"/>
      <c r="BD5" s="578"/>
      <c r="BE5" s="578"/>
      <c r="BF5" s="579"/>
      <c r="BG5" s="591">
        <v>12417971</v>
      </c>
      <c r="BH5" s="592"/>
      <c r="BI5" s="592"/>
      <c r="BJ5" s="592"/>
      <c r="BK5" s="592"/>
      <c r="BL5" s="592"/>
      <c r="BM5" s="592"/>
      <c r="BN5" s="593"/>
      <c r="BO5" s="594">
        <v>95</v>
      </c>
      <c r="BP5" s="594"/>
      <c r="BQ5" s="594"/>
      <c r="BR5" s="594"/>
      <c r="BS5" s="595">
        <v>91573</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262742</v>
      </c>
      <c r="S6" s="592"/>
      <c r="T6" s="592"/>
      <c r="U6" s="592"/>
      <c r="V6" s="592"/>
      <c r="W6" s="592"/>
      <c r="X6" s="592"/>
      <c r="Y6" s="593"/>
      <c r="Z6" s="594">
        <v>0.8</v>
      </c>
      <c r="AA6" s="594"/>
      <c r="AB6" s="594"/>
      <c r="AC6" s="594"/>
      <c r="AD6" s="595">
        <v>262742</v>
      </c>
      <c r="AE6" s="595"/>
      <c r="AF6" s="595"/>
      <c r="AG6" s="595"/>
      <c r="AH6" s="595"/>
      <c r="AI6" s="595"/>
      <c r="AJ6" s="595"/>
      <c r="AK6" s="595"/>
      <c r="AL6" s="596">
        <v>1.6</v>
      </c>
      <c r="AM6" s="597"/>
      <c r="AN6" s="597"/>
      <c r="AO6" s="598"/>
      <c r="AP6" s="588" t="s">
        <v>212</v>
      </c>
      <c r="AQ6" s="589"/>
      <c r="AR6" s="589"/>
      <c r="AS6" s="589"/>
      <c r="AT6" s="589"/>
      <c r="AU6" s="589"/>
      <c r="AV6" s="589"/>
      <c r="AW6" s="589"/>
      <c r="AX6" s="589"/>
      <c r="AY6" s="589"/>
      <c r="AZ6" s="589"/>
      <c r="BA6" s="589"/>
      <c r="BB6" s="589"/>
      <c r="BC6" s="589"/>
      <c r="BD6" s="589"/>
      <c r="BE6" s="589"/>
      <c r="BF6" s="590"/>
      <c r="BG6" s="591">
        <v>12417971</v>
      </c>
      <c r="BH6" s="592"/>
      <c r="BI6" s="592"/>
      <c r="BJ6" s="592"/>
      <c r="BK6" s="592"/>
      <c r="BL6" s="592"/>
      <c r="BM6" s="592"/>
      <c r="BN6" s="593"/>
      <c r="BO6" s="594">
        <v>95</v>
      </c>
      <c r="BP6" s="594"/>
      <c r="BQ6" s="594"/>
      <c r="BR6" s="594"/>
      <c r="BS6" s="595">
        <v>91573</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249246</v>
      </c>
      <c r="CS6" s="592"/>
      <c r="CT6" s="592"/>
      <c r="CU6" s="592"/>
      <c r="CV6" s="592"/>
      <c r="CW6" s="592"/>
      <c r="CX6" s="592"/>
      <c r="CY6" s="593"/>
      <c r="CZ6" s="594">
        <v>0.8</v>
      </c>
      <c r="DA6" s="594"/>
      <c r="DB6" s="594"/>
      <c r="DC6" s="594"/>
      <c r="DD6" s="600" t="s">
        <v>214</v>
      </c>
      <c r="DE6" s="592"/>
      <c r="DF6" s="592"/>
      <c r="DG6" s="592"/>
      <c r="DH6" s="592"/>
      <c r="DI6" s="592"/>
      <c r="DJ6" s="592"/>
      <c r="DK6" s="592"/>
      <c r="DL6" s="592"/>
      <c r="DM6" s="592"/>
      <c r="DN6" s="592"/>
      <c r="DO6" s="592"/>
      <c r="DP6" s="593"/>
      <c r="DQ6" s="600">
        <v>249168</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24343</v>
      </c>
      <c r="S7" s="592"/>
      <c r="T7" s="592"/>
      <c r="U7" s="592"/>
      <c r="V7" s="592"/>
      <c r="W7" s="592"/>
      <c r="X7" s="592"/>
      <c r="Y7" s="593"/>
      <c r="Z7" s="594">
        <v>0.1</v>
      </c>
      <c r="AA7" s="594"/>
      <c r="AB7" s="594"/>
      <c r="AC7" s="594"/>
      <c r="AD7" s="595">
        <v>24343</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6008160</v>
      </c>
      <c r="BH7" s="592"/>
      <c r="BI7" s="592"/>
      <c r="BJ7" s="592"/>
      <c r="BK7" s="592"/>
      <c r="BL7" s="592"/>
      <c r="BM7" s="592"/>
      <c r="BN7" s="593"/>
      <c r="BO7" s="594">
        <v>46</v>
      </c>
      <c r="BP7" s="594"/>
      <c r="BQ7" s="594"/>
      <c r="BR7" s="594"/>
      <c r="BS7" s="595">
        <v>91573</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7118304</v>
      </c>
      <c r="CS7" s="592"/>
      <c r="CT7" s="592"/>
      <c r="CU7" s="592"/>
      <c r="CV7" s="592"/>
      <c r="CW7" s="592"/>
      <c r="CX7" s="592"/>
      <c r="CY7" s="593"/>
      <c r="CZ7" s="594">
        <v>23.7</v>
      </c>
      <c r="DA7" s="594"/>
      <c r="DB7" s="594"/>
      <c r="DC7" s="594"/>
      <c r="DD7" s="600">
        <v>1375767</v>
      </c>
      <c r="DE7" s="592"/>
      <c r="DF7" s="592"/>
      <c r="DG7" s="592"/>
      <c r="DH7" s="592"/>
      <c r="DI7" s="592"/>
      <c r="DJ7" s="592"/>
      <c r="DK7" s="592"/>
      <c r="DL7" s="592"/>
      <c r="DM7" s="592"/>
      <c r="DN7" s="592"/>
      <c r="DO7" s="592"/>
      <c r="DP7" s="593"/>
      <c r="DQ7" s="600">
        <v>5638650</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51468</v>
      </c>
      <c r="S8" s="592"/>
      <c r="T8" s="592"/>
      <c r="U8" s="592"/>
      <c r="V8" s="592"/>
      <c r="W8" s="592"/>
      <c r="X8" s="592"/>
      <c r="Y8" s="593"/>
      <c r="Z8" s="594">
        <v>0.2</v>
      </c>
      <c r="AA8" s="594"/>
      <c r="AB8" s="594"/>
      <c r="AC8" s="594"/>
      <c r="AD8" s="595">
        <v>51468</v>
      </c>
      <c r="AE8" s="595"/>
      <c r="AF8" s="595"/>
      <c r="AG8" s="595"/>
      <c r="AH8" s="595"/>
      <c r="AI8" s="595"/>
      <c r="AJ8" s="595"/>
      <c r="AK8" s="595"/>
      <c r="AL8" s="596">
        <v>0.3</v>
      </c>
      <c r="AM8" s="597"/>
      <c r="AN8" s="597"/>
      <c r="AO8" s="598"/>
      <c r="AP8" s="588" t="s">
        <v>219</v>
      </c>
      <c r="AQ8" s="589"/>
      <c r="AR8" s="589"/>
      <c r="AS8" s="589"/>
      <c r="AT8" s="589"/>
      <c r="AU8" s="589"/>
      <c r="AV8" s="589"/>
      <c r="AW8" s="589"/>
      <c r="AX8" s="589"/>
      <c r="AY8" s="589"/>
      <c r="AZ8" s="589"/>
      <c r="BA8" s="589"/>
      <c r="BB8" s="589"/>
      <c r="BC8" s="589"/>
      <c r="BD8" s="589"/>
      <c r="BE8" s="589"/>
      <c r="BF8" s="590"/>
      <c r="BG8" s="591">
        <v>146568</v>
      </c>
      <c r="BH8" s="592"/>
      <c r="BI8" s="592"/>
      <c r="BJ8" s="592"/>
      <c r="BK8" s="592"/>
      <c r="BL8" s="592"/>
      <c r="BM8" s="592"/>
      <c r="BN8" s="593"/>
      <c r="BO8" s="594">
        <v>1.1000000000000001</v>
      </c>
      <c r="BP8" s="594"/>
      <c r="BQ8" s="594"/>
      <c r="BR8" s="594"/>
      <c r="BS8" s="600" t="s">
        <v>110</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9437697</v>
      </c>
      <c r="CS8" s="592"/>
      <c r="CT8" s="592"/>
      <c r="CU8" s="592"/>
      <c r="CV8" s="592"/>
      <c r="CW8" s="592"/>
      <c r="CX8" s="592"/>
      <c r="CY8" s="593"/>
      <c r="CZ8" s="594">
        <v>31.4</v>
      </c>
      <c r="DA8" s="594"/>
      <c r="DB8" s="594"/>
      <c r="DC8" s="594"/>
      <c r="DD8" s="600">
        <v>53386</v>
      </c>
      <c r="DE8" s="592"/>
      <c r="DF8" s="592"/>
      <c r="DG8" s="592"/>
      <c r="DH8" s="592"/>
      <c r="DI8" s="592"/>
      <c r="DJ8" s="592"/>
      <c r="DK8" s="592"/>
      <c r="DL8" s="592"/>
      <c r="DM8" s="592"/>
      <c r="DN8" s="592"/>
      <c r="DO8" s="592"/>
      <c r="DP8" s="593"/>
      <c r="DQ8" s="600">
        <v>4957550</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84463</v>
      </c>
      <c r="S9" s="592"/>
      <c r="T9" s="592"/>
      <c r="U9" s="592"/>
      <c r="V9" s="592"/>
      <c r="W9" s="592"/>
      <c r="X9" s="592"/>
      <c r="Y9" s="593"/>
      <c r="Z9" s="594">
        <v>0.3</v>
      </c>
      <c r="AA9" s="594"/>
      <c r="AB9" s="594"/>
      <c r="AC9" s="594"/>
      <c r="AD9" s="595">
        <v>84463</v>
      </c>
      <c r="AE9" s="595"/>
      <c r="AF9" s="595"/>
      <c r="AG9" s="595"/>
      <c r="AH9" s="595"/>
      <c r="AI9" s="595"/>
      <c r="AJ9" s="595"/>
      <c r="AK9" s="595"/>
      <c r="AL9" s="596">
        <v>0.5</v>
      </c>
      <c r="AM9" s="597"/>
      <c r="AN9" s="597"/>
      <c r="AO9" s="598"/>
      <c r="AP9" s="588" t="s">
        <v>222</v>
      </c>
      <c r="AQ9" s="589"/>
      <c r="AR9" s="589"/>
      <c r="AS9" s="589"/>
      <c r="AT9" s="589"/>
      <c r="AU9" s="589"/>
      <c r="AV9" s="589"/>
      <c r="AW9" s="589"/>
      <c r="AX9" s="589"/>
      <c r="AY9" s="589"/>
      <c r="AZ9" s="589"/>
      <c r="BA9" s="589"/>
      <c r="BB9" s="589"/>
      <c r="BC9" s="589"/>
      <c r="BD9" s="589"/>
      <c r="BE9" s="589"/>
      <c r="BF9" s="590"/>
      <c r="BG9" s="591">
        <v>5060586</v>
      </c>
      <c r="BH9" s="592"/>
      <c r="BI9" s="592"/>
      <c r="BJ9" s="592"/>
      <c r="BK9" s="592"/>
      <c r="BL9" s="592"/>
      <c r="BM9" s="592"/>
      <c r="BN9" s="593"/>
      <c r="BO9" s="594">
        <v>38.700000000000003</v>
      </c>
      <c r="BP9" s="594"/>
      <c r="BQ9" s="594"/>
      <c r="BR9" s="594"/>
      <c r="BS9" s="600" t="s">
        <v>110</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2190272</v>
      </c>
      <c r="CS9" s="592"/>
      <c r="CT9" s="592"/>
      <c r="CU9" s="592"/>
      <c r="CV9" s="592"/>
      <c r="CW9" s="592"/>
      <c r="CX9" s="592"/>
      <c r="CY9" s="593"/>
      <c r="CZ9" s="594">
        <v>7.3</v>
      </c>
      <c r="DA9" s="594"/>
      <c r="DB9" s="594"/>
      <c r="DC9" s="594"/>
      <c r="DD9" s="600">
        <v>50019</v>
      </c>
      <c r="DE9" s="592"/>
      <c r="DF9" s="592"/>
      <c r="DG9" s="592"/>
      <c r="DH9" s="592"/>
      <c r="DI9" s="592"/>
      <c r="DJ9" s="592"/>
      <c r="DK9" s="592"/>
      <c r="DL9" s="592"/>
      <c r="DM9" s="592"/>
      <c r="DN9" s="592"/>
      <c r="DO9" s="592"/>
      <c r="DP9" s="593"/>
      <c r="DQ9" s="600">
        <v>1882173</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757117</v>
      </c>
      <c r="S10" s="592"/>
      <c r="T10" s="592"/>
      <c r="U10" s="592"/>
      <c r="V10" s="592"/>
      <c r="W10" s="592"/>
      <c r="X10" s="592"/>
      <c r="Y10" s="593"/>
      <c r="Z10" s="594">
        <v>2.4</v>
      </c>
      <c r="AA10" s="594"/>
      <c r="AB10" s="594"/>
      <c r="AC10" s="594"/>
      <c r="AD10" s="595">
        <v>757117</v>
      </c>
      <c r="AE10" s="595"/>
      <c r="AF10" s="595"/>
      <c r="AG10" s="595"/>
      <c r="AH10" s="595"/>
      <c r="AI10" s="595"/>
      <c r="AJ10" s="595"/>
      <c r="AK10" s="595"/>
      <c r="AL10" s="596">
        <v>4.7</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213415</v>
      </c>
      <c r="BH10" s="592"/>
      <c r="BI10" s="592"/>
      <c r="BJ10" s="592"/>
      <c r="BK10" s="592"/>
      <c r="BL10" s="592"/>
      <c r="BM10" s="592"/>
      <c r="BN10" s="593"/>
      <c r="BO10" s="594">
        <v>1.6</v>
      </c>
      <c r="BP10" s="594"/>
      <c r="BQ10" s="594"/>
      <c r="BR10" s="594"/>
      <c r="BS10" s="600" t="s">
        <v>110</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54061</v>
      </c>
      <c r="CS10" s="592"/>
      <c r="CT10" s="592"/>
      <c r="CU10" s="592"/>
      <c r="CV10" s="592"/>
      <c r="CW10" s="592"/>
      <c r="CX10" s="592"/>
      <c r="CY10" s="593"/>
      <c r="CZ10" s="594">
        <v>0.2</v>
      </c>
      <c r="DA10" s="594"/>
      <c r="DB10" s="594"/>
      <c r="DC10" s="594"/>
      <c r="DD10" s="600" t="s">
        <v>110</v>
      </c>
      <c r="DE10" s="592"/>
      <c r="DF10" s="592"/>
      <c r="DG10" s="592"/>
      <c r="DH10" s="592"/>
      <c r="DI10" s="592"/>
      <c r="DJ10" s="592"/>
      <c r="DK10" s="592"/>
      <c r="DL10" s="592"/>
      <c r="DM10" s="592"/>
      <c r="DN10" s="592"/>
      <c r="DO10" s="592"/>
      <c r="DP10" s="593"/>
      <c r="DQ10" s="600">
        <v>43061</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110</v>
      </c>
      <c r="S11" s="592"/>
      <c r="T11" s="592"/>
      <c r="U11" s="592"/>
      <c r="V11" s="592"/>
      <c r="W11" s="592"/>
      <c r="X11" s="592"/>
      <c r="Y11" s="593"/>
      <c r="Z11" s="594" t="s">
        <v>110</v>
      </c>
      <c r="AA11" s="594"/>
      <c r="AB11" s="594"/>
      <c r="AC11" s="594"/>
      <c r="AD11" s="595" t="s">
        <v>110</v>
      </c>
      <c r="AE11" s="595"/>
      <c r="AF11" s="595"/>
      <c r="AG11" s="595"/>
      <c r="AH11" s="595"/>
      <c r="AI11" s="595"/>
      <c r="AJ11" s="595"/>
      <c r="AK11" s="595"/>
      <c r="AL11" s="596" t="s">
        <v>110</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587591</v>
      </c>
      <c r="BH11" s="592"/>
      <c r="BI11" s="592"/>
      <c r="BJ11" s="592"/>
      <c r="BK11" s="592"/>
      <c r="BL11" s="592"/>
      <c r="BM11" s="592"/>
      <c r="BN11" s="593"/>
      <c r="BO11" s="594">
        <v>4.5</v>
      </c>
      <c r="BP11" s="594"/>
      <c r="BQ11" s="594"/>
      <c r="BR11" s="594"/>
      <c r="BS11" s="600">
        <v>91573</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193390</v>
      </c>
      <c r="CS11" s="592"/>
      <c r="CT11" s="592"/>
      <c r="CU11" s="592"/>
      <c r="CV11" s="592"/>
      <c r="CW11" s="592"/>
      <c r="CX11" s="592"/>
      <c r="CY11" s="593"/>
      <c r="CZ11" s="594">
        <v>0.6</v>
      </c>
      <c r="DA11" s="594"/>
      <c r="DB11" s="594"/>
      <c r="DC11" s="594"/>
      <c r="DD11" s="600">
        <v>62292</v>
      </c>
      <c r="DE11" s="592"/>
      <c r="DF11" s="592"/>
      <c r="DG11" s="592"/>
      <c r="DH11" s="592"/>
      <c r="DI11" s="592"/>
      <c r="DJ11" s="592"/>
      <c r="DK11" s="592"/>
      <c r="DL11" s="592"/>
      <c r="DM11" s="592"/>
      <c r="DN11" s="592"/>
      <c r="DO11" s="592"/>
      <c r="DP11" s="593"/>
      <c r="DQ11" s="600">
        <v>148352</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5637168</v>
      </c>
      <c r="BH12" s="592"/>
      <c r="BI12" s="592"/>
      <c r="BJ12" s="592"/>
      <c r="BK12" s="592"/>
      <c r="BL12" s="592"/>
      <c r="BM12" s="592"/>
      <c r="BN12" s="593"/>
      <c r="BO12" s="594">
        <v>43.1</v>
      </c>
      <c r="BP12" s="594"/>
      <c r="BQ12" s="594"/>
      <c r="BR12" s="594"/>
      <c r="BS12" s="600" t="s">
        <v>110</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161154</v>
      </c>
      <c r="CS12" s="592"/>
      <c r="CT12" s="592"/>
      <c r="CU12" s="592"/>
      <c r="CV12" s="592"/>
      <c r="CW12" s="592"/>
      <c r="CX12" s="592"/>
      <c r="CY12" s="593"/>
      <c r="CZ12" s="594">
        <v>0.5</v>
      </c>
      <c r="DA12" s="594"/>
      <c r="DB12" s="594"/>
      <c r="DC12" s="594"/>
      <c r="DD12" s="600">
        <v>18202</v>
      </c>
      <c r="DE12" s="592"/>
      <c r="DF12" s="592"/>
      <c r="DG12" s="592"/>
      <c r="DH12" s="592"/>
      <c r="DI12" s="592"/>
      <c r="DJ12" s="592"/>
      <c r="DK12" s="592"/>
      <c r="DL12" s="592"/>
      <c r="DM12" s="592"/>
      <c r="DN12" s="592"/>
      <c r="DO12" s="592"/>
      <c r="DP12" s="593"/>
      <c r="DQ12" s="600">
        <v>150494</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103723</v>
      </c>
      <c r="S13" s="592"/>
      <c r="T13" s="592"/>
      <c r="U13" s="592"/>
      <c r="V13" s="592"/>
      <c r="W13" s="592"/>
      <c r="X13" s="592"/>
      <c r="Y13" s="593"/>
      <c r="Z13" s="594">
        <v>0.3</v>
      </c>
      <c r="AA13" s="594"/>
      <c r="AB13" s="594"/>
      <c r="AC13" s="594"/>
      <c r="AD13" s="595">
        <v>103723</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5629693</v>
      </c>
      <c r="BH13" s="592"/>
      <c r="BI13" s="592"/>
      <c r="BJ13" s="592"/>
      <c r="BK13" s="592"/>
      <c r="BL13" s="592"/>
      <c r="BM13" s="592"/>
      <c r="BN13" s="593"/>
      <c r="BO13" s="594">
        <v>43.1</v>
      </c>
      <c r="BP13" s="594"/>
      <c r="BQ13" s="594"/>
      <c r="BR13" s="594"/>
      <c r="BS13" s="600" t="s">
        <v>110</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3902694</v>
      </c>
      <c r="CS13" s="592"/>
      <c r="CT13" s="592"/>
      <c r="CU13" s="592"/>
      <c r="CV13" s="592"/>
      <c r="CW13" s="592"/>
      <c r="CX13" s="592"/>
      <c r="CY13" s="593"/>
      <c r="CZ13" s="594">
        <v>13</v>
      </c>
      <c r="DA13" s="594"/>
      <c r="DB13" s="594"/>
      <c r="DC13" s="594"/>
      <c r="DD13" s="600">
        <v>2438242</v>
      </c>
      <c r="DE13" s="592"/>
      <c r="DF13" s="592"/>
      <c r="DG13" s="592"/>
      <c r="DH13" s="592"/>
      <c r="DI13" s="592"/>
      <c r="DJ13" s="592"/>
      <c r="DK13" s="592"/>
      <c r="DL13" s="592"/>
      <c r="DM13" s="592"/>
      <c r="DN13" s="592"/>
      <c r="DO13" s="592"/>
      <c r="DP13" s="593"/>
      <c r="DQ13" s="600">
        <v>2260227</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139795</v>
      </c>
      <c r="BH14" s="592"/>
      <c r="BI14" s="592"/>
      <c r="BJ14" s="592"/>
      <c r="BK14" s="592"/>
      <c r="BL14" s="592"/>
      <c r="BM14" s="592"/>
      <c r="BN14" s="593"/>
      <c r="BO14" s="594">
        <v>1.1000000000000001</v>
      </c>
      <c r="BP14" s="594"/>
      <c r="BQ14" s="594"/>
      <c r="BR14" s="594"/>
      <c r="BS14" s="600" t="s">
        <v>110</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1226139</v>
      </c>
      <c r="CS14" s="592"/>
      <c r="CT14" s="592"/>
      <c r="CU14" s="592"/>
      <c r="CV14" s="592"/>
      <c r="CW14" s="592"/>
      <c r="CX14" s="592"/>
      <c r="CY14" s="593"/>
      <c r="CZ14" s="594">
        <v>4.0999999999999996</v>
      </c>
      <c r="DA14" s="594"/>
      <c r="DB14" s="594"/>
      <c r="DC14" s="594"/>
      <c r="DD14" s="600" t="s">
        <v>110</v>
      </c>
      <c r="DE14" s="592"/>
      <c r="DF14" s="592"/>
      <c r="DG14" s="592"/>
      <c r="DH14" s="592"/>
      <c r="DI14" s="592"/>
      <c r="DJ14" s="592"/>
      <c r="DK14" s="592"/>
      <c r="DL14" s="592"/>
      <c r="DM14" s="592"/>
      <c r="DN14" s="592"/>
      <c r="DO14" s="592"/>
      <c r="DP14" s="593"/>
      <c r="DQ14" s="600">
        <v>1226139</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96447</v>
      </c>
      <c r="S15" s="592"/>
      <c r="T15" s="592"/>
      <c r="U15" s="592"/>
      <c r="V15" s="592"/>
      <c r="W15" s="592"/>
      <c r="X15" s="592"/>
      <c r="Y15" s="593"/>
      <c r="Z15" s="594">
        <v>0.3</v>
      </c>
      <c r="AA15" s="594"/>
      <c r="AB15" s="594"/>
      <c r="AC15" s="594"/>
      <c r="AD15" s="595">
        <v>96447</v>
      </c>
      <c r="AE15" s="595"/>
      <c r="AF15" s="595"/>
      <c r="AG15" s="595"/>
      <c r="AH15" s="595"/>
      <c r="AI15" s="595"/>
      <c r="AJ15" s="595"/>
      <c r="AK15" s="595"/>
      <c r="AL15" s="596">
        <v>0.6</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632848</v>
      </c>
      <c r="BH15" s="592"/>
      <c r="BI15" s="592"/>
      <c r="BJ15" s="592"/>
      <c r="BK15" s="592"/>
      <c r="BL15" s="592"/>
      <c r="BM15" s="592"/>
      <c r="BN15" s="593"/>
      <c r="BO15" s="594">
        <v>4.8</v>
      </c>
      <c r="BP15" s="594"/>
      <c r="BQ15" s="594"/>
      <c r="BR15" s="594"/>
      <c r="BS15" s="600" t="s">
        <v>110</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3137833</v>
      </c>
      <c r="CS15" s="592"/>
      <c r="CT15" s="592"/>
      <c r="CU15" s="592"/>
      <c r="CV15" s="592"/>
      <c r="CW15" s="592"/>
      <c r="CX15" s="592"/>
      <c r="CY15" s="593"/>
      <c r="CZ15" s="594">
        <v>10.4</v>
      </c>
      <c r="DA15" s="594"/>
      <c r="DB15" s="594"/>
      <c r="DC15" s="594"/>
      <c r="DD15" s="600">
        <v>701094</v>
      </c>
      <c r="DE15" s="592"/>
      <c r="DF15" s="592"/>
      <c r="DG15" s="592"/>
      <c r="DH15" s="592"/>
      <c r="DI15" s="592"/>
      <c r="DJ15" s="592"/>
      <c r="DK15" s="592"/>
      <c r="DL15" s="592"/>
      <c r="DM15" s="592"/>
      <c r="DN15" s="592"/>
      <c r="DO15" s="592"/>
      <c r="DP15" s="593"/>
      <c r="DQ15" s="600">
        <v>2556560</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2514959</v>
      </c>
      <c r="S16" s="592"/>
      <c r="T16" s="592"/>
      <c r="U16" s="592"/>
      <c r="V16" s="592"/>
      <c r="W16" s="592"/>
      <c r="X16" s="592"/>
      <c r="Y16" s="593"/>
      <c r="Z16" s="594">
        <v>8.1</v>
      </c>
      <c r="AA16" s="594"/>
      <c r="AB16" s="594"/>
      <c r="AC16" s="594"/>
      <c r="AD16" s="595">
        <v>2111986</v>
      </c>
      <c r="AE16" s="595"/>
      <c r="AF16" s="595"/>
      <c r="AG16" s="595"/>
      <c r="AH16" s="595"/>
      <c r="AI16" s="595"/>
      <c r="AJ16" s="595"/>
      <c r="AK16" s="595"/>
      <c r="AL16" s="596">
        <v>13.2</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110</v>
      </c>
      <c r="CS16" s="592"/>
      <c r="CT16" s="592"/>
      <c r="CU16" s="592"/>
      <c r="CV16" s="592"/>
      <c r="CW16" s="592"/>
      <c r="CX16" s="592"/>
      <c r="CY16" s="593"/>
      <c r="CZ16" s="594" t="s">
        <v>110</v>
      </c>
      <c r="DA16" s="594"/>
      <c r="DB16" s="594"/>
      <c r="DC16" s="594"/>
      <c r="DD16" s="600" t="s">
        <v>110</v>
      </c>
      <c r="DE16" s="592"/>
      <c r="DF16" s="592"/>
      <c r="DG16" s="592"/>
      <c r="DH16" s="592"/>
      <c r="DI16" s="592"/>
      <c r="DJ16" s="592"/>
      <c r="DK16" s="592"/>
      <c r="DL16" s="592"/>
      <c r="DM16" s="592"/>
      <c r="DN16" s="592"/>
      <c r="DO16" s="592"/>
      <c r="DP16" s="593"/>
      <c r="DQ16" s="600" t="s">
        <v>110</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2111986</v>
      </c>
      <c r="S17" s="592"/>
      <c r="T17" s="592"/>
      <c r="U17" s="592"/>
      <c r="V17" s="592"/>
      <c r="W17" s="592"/>
      <c r="X17" s="592"/>
      <c r="Y17" s="593"/>
      <c r="Z17" s="594">
        <v>6.8</v>
      </c>
      <c r="AA17" s="594"/>
      <c r="AB17" s="594"/>
      <c r="AC17" s="594"/>
      <c r="AD17" s="595">
        <v>2111986</v>
      </c>
      <c r="AE17" s="595"/>
      <c r="AF17" s="595"/>
      <c r="AG17" s="595"/>
      <c r="AH17" s="595"/>
      <c r="AI17" s="595"/>
      <c r="AJ17" s="595"/>
      <c r="AK17" s="595"/>
      <c r="AL17" s="596">
        <v>13.2</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2371292</v>
      </c>
      <c r="CS17" s="592"/>
      <c r="CT17" s="592"/>
      <c r="CU17" s="592"/>
      <c r="CV17" s="592"/>
      <c r="CW17" s="592"/>
      <c r="CX17" s="592"/>
      <c r="CY17" s="593"/>
      <c r="CZ17" s="594">
        <v>7.9</v>
      </c>
      <c r="DA17" s="594"/>
      <c r="DB17" s="594"/>
      <c r="DC17" s="594"/>
      <c r="DD17" s="600" t="s">
        <v>110</v>
      </c>
      <c r="DE17" s="592"/>
      <c r="DF17" s="592"/>
      <c r="DG17" s="592"/>
      <c r="DH17" s="592"/>
      <c r="DI17" s="592"/>
      <c r="DJ17" s="592"/>
      <c r="DK17" s="592"/>
      <c r="DL17" s="592"/>
      <c r="DM17" s="592"/>
      <c r="DN17" s="592"/>
      <c r="DO17" s="592"/>
      <c r="DP17" s="593"/>
      <c r="DQ17" s="600">
        <v>2365483</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402960</v>
      </c>
      <c r="S18" s="592"/>
      <c r="T18" s="592"/>
      <c r="U18" s="592"/>
      <c r="V18" s="592"/>
      <c r="W18" s="592"/>
      <c r="X18" s="592"/>
      <c r="Y18" s="593"/>
      <c r="Z18" s="594">
        <v>1.3</v>
      </c>
      <c r="AA18" s="594"/>
      <c r="AB18" s="594"/>
      <c r="AC18" s="594"/>
      <c r="AD18" s="595" t="s">
        <v>110</v>
      </c>
      <c r="AE18" s="595"/>
      <c r="AF18" s="595"/>
      <c r="AG18" s="595"/>
      <c r="AH18" s="595"/>
      <c r="AI18" s="595"/>
      <c r="AJ18" s="595"/>
      <c r="AK18" s="595"/>
      <c r="AL18" s="596" t="s">
        <v>110</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13</v>
      </c>
      <c r="S19" s="592"/>
      <c r="T19" s="592"/>
      <c r="U19" s="592"/>
      <c r="V19" s="592"/>
      <c r="W19" s="592"/>
      <c r="X19" s="592"/>
      <c r="Y19" s="593"/>
      <c r="Z19" s="594">
        <v>0</v>
      </c>
      <c r="AA19" s="594"/>
      <c r="AB19" s="594"/>
      <c r="AC19" s="594"/>
      <c r="AD19" s="595" t="s">
        <v>110</v>
      </c>
      <c r="AE19" s="595"/>
      <c r="AF19" s="595"/>
      <c r="AG19" s="595"/>
      <c r="AH19" s="595"/>
      <c r="AI19" s="595"/>
      <c r="AJ19" s="595"/>
      <c r="AK19" s="595"/>
      <c r="AL19" s="596" t="s">
        <v>110</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656899</v>
      </c>
      <c r="BH19" s="592"/>
      <c r="BI19" s="592"/>
      <c r="BJ19" s="592"/>
      <c r="BK19" s="592"/>
      <c r="BL19" s="592"/>
      <c r="BM19" s="592"/>
      <c r="BN19" s="593"/>
      <c r="BO19" s="594">
        <v>5</v>
      </c>
      <c r="BP19" s="594"/>
      <c r="BQ19" s="594"/>
      <c r="BR19" s="594"/>
      <c r="BS19" s="600" t="s">
        <v>110</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16970132</v>
      </c>
      <c r="S20" s="592"/>
      <c r="T20" s="592"/>
      <c r="U20" s="592"/>
      <c r="V20" s="592"/>
      <c r="W20" s="592"/>
      <c r="X20" s="592"/>
      <c r="Y20" s="593"/>
      <c r="Z20" s="594">
        <v>54.3</v>
      </c>
      <c r="AA20" s="594"/>
      <c r="AB20" s="594"/>
      <c r="AC20" s="594"/>
      <c r="AD20" s="595">
        <v>15910260</v>
      </c>
      <c r="AE20" s="595"/>
      <c r="AF20" s="595"/>
      <c r="AG20" s="595"/>
      <c r="AH20" s="595"/>
      <c r="AI20" s="595"/>
      <c r="AJ20" s="595"/>
      <c r="AK20" s="595"/>
      <c r="AL20" s="596">
        <v>99.5</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656899</v>
      </c>
      <c r="BH20" s="592"/>
      <c r="BI20" s="592"/>
      <c r="BJ20" s="592"/>
      <c r="BK20" s="592"/>
      <c r="BL20" s="592"/>
      <c r="BM20" s="592"/>
      <c r="BN20" s="593"/>
      <c r="BO20" s="594">
        <v>5</v>
      </c>
      <c r="BP20" s="594"/>
      <c r="BQ20" s="594"/>
      <c r="BR20" s="594"/>
      <c r="BS20" s="600" t="s">
        <v>110</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30042082</v>
      </c>
      <c r="CS20" s="592"/>
      <c r="CT20" s="592"/>
      <c r="CU20" s="592"/>
      <c r="CV20" s="592"/>
      <c r="CW20" s="592"/>
      <c r="CX20" s="592"/>
      <c r="CY20" s="593"/>
      <c r="CZ20" s="594">
        <v>100</v>
      </c>
      <c r="DA20" s="594"/>
      <c r="DB20" s="594"/>
      <c r="DC20" s="594"/>
      <c r="DD20" s="600">
        <v>4699002</v>
      </c>
      <c r="DE20" s="592"/>
      <c r="DF20" s="592"/>
      <c r="DG20" s="592"/>
      <c r="DH20" s="592"/>
      <c r="DI20" s="592"/>
      <c r="DJ20" s="592"/>
      <c r="DK20" s="592"/>
      <c r="DL20" s="592"/>
      <c r="DM20" s="592"/>
      <c r="DN20" s="592"/>
      <c r="DO20" s="592"/>
      <c r="DP20" s="593"/>
      <c r="DQ20" s="600">
        <v>21477857</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15493</v>
      </c>
      <c r="S21" s="592"/>
      <c r="T21" s="592"/>
      <c r="U21" s="592"/>
      <c r="V21" s="592"/>
      <c r="W21" s="592"/>
      <c r="X21" s="592"/>
      <c r="Y21" s="593"/>
      <c r="Z21" s="594">
        <v>0</v>
      </c>
      <c r="AA21" s="594"/>
      <c r="AB21" s="594"/>
      <c r="AC21" s="594"/>
      <c r="AD21" s="595">
        <v>15493</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235773</v>
      </c>
      <c r="S22" s="592"/>
      <c r="T22" s="592"/>
      <c r="U22" s="592"/>
      <c r="V22" s="592"/>
      <c r="W22" s="592"/>
      <c r="X22" s="592"/>
      <c r="Y22" s="593"/>
      <c r="Z22" s="594">
        <v>0.8</v>
      </c>
      <c r="AA22" s="594"/>
      <c r="AB22" s="594"/>
      <c r="AC22" s="594"/>
      <c r="AD22" s="595" t="s">
        <v>110</v>
      </c>
      <c r="AE22" s="595"/>
      <c r="AF22" s="595"/>
      <c r="AG22" s="595"/>
      <c r="AH22" s="595"/>
      <c r="AI22" s="595"/>
      <c r="AJ22" s="595"/>
      <c r="AK22" s="595"/>
      <c r="AL22" s="596" t="s">
        <v>110</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242583</v>
      </c>
      <c r="S23" s="592"/>
      <c r="T23" s="592"/>
      <c r="U23" s="592"/>
      <c r="V23" s="592"/>
      <c r="W23" s="592"/>
      <c r="X23" s="592"/>
      <c r="Y23" s="593"/>
      <c r="Z23" s="594">
        <v>0.8</v>
      </c>
      <c r="AA23" s="594"/>
      <c r="AB23" s="594"/>
      <c r="AC23" s="594"/>
      <c r="AD23" s="595">
        <v>54263</v>
      </c>
      <c r="AE23" s="595"/>
      <c r="AF23" s="595"/>
      <c r="AG23" s="595"/>
      <c r="AH23" s="595"/>
      <c r="AI23" s="595"/>
      <c r="AJ23" s="595"/>
      <c r="AK23" s="595"/>
      <c r="AL23" s="596">
        <v>0.3</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656899</v>
      </c>
      <c r="BH23" s="592"/>
      <c r="BI23" s="592"/>
      <c r="BJ23" s="592"/>
      <c r="BK23" s="592"/>
      <c r="BL23" s="592"/>
      <c r="BM23" s="592"/>
      <c r="BN23" s="593"/>
      <c r="BO23" s="594">
        <v>5</v>
      </c>
      <c r="BP23" s="594"/>
      <c r="BQ23" s="594"/>
      <c r="BR23" s="594"/>
      <c r="BS23" s="600" t="s">
        <v>110</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174765</v>
      </c>
      <c r="S24" s="592"/>
      <c r="T24" s="592"/>
      <c r="U24" s="592"/>
      <c r="V24" s="592"/>
      <c r="W24" s="592"/>
      <c r="X24" s="592"/>
      <c r="Y24" s="593"/>
      <c r="Z24" s="594">
        <v>0.6</v>
      </c>
      <c r="AA24" s="594"/>
      <c r="AB24" s="594"/>
      <c r="AC24" s="594"/>
      <c r="AD24" s="595" t="s">
        <v>110</v>
      </c>
      <c r="AE24" s="595"/>
      <c r="AF24" s="595"/>
      <c r="AG24" s="595"/>
      <c r="AH24" s="595"/>
      <c r="AI24" s="595"/>
      <c r="AJ24" s="595"/>
      <c r="AK24" s="595"/>
      <c r="AL24" s="596" t="s">
        <v>110</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12639435</v>
      </c>
      <c r="CS24" s="581"/>
      <c r="CT24" s="581"/>
      <c r="CU24" s="581"/>
      <c r="CV24" s="581"/>
      <c r="CW24" s="581"/>
      <c r="CX24" s="581"/>
      <c r="CY24" s="582"/>
      <c r="CZ24" s="618">
        <v>42.1</v>
      </c>
      <c r="DA24" s="619"/>
      <c r="DB24" s="619"/>
      <c r="DC24" s="620"/>
      <c r="DD24" s="617">
        <v>8369971</v>
      </c>
      <c r="DE24" s="581"/>
      <c r="DF24" s="581"/>
      <c r="DG24" s="581"/>
      <c r="DH24" s="581"/>
      <c r="DI24" s="581"/>
      <c r="DJ24" s="581"/>
      <c r="DK24" s="582"/>
      <c r="DL24" s="617">
        <v>8295093</v>
      </c>
      <c r="DM24" s="581"/>
      <c r="DN24" s="581"/>
      <c r="DO24" s="581"/>
      <c r="DP24" s="581"/>
      <c r="DQ24" s="581"/>
      <c r="DR24" s="581"/>
      <c r="DS24" s="581"/>
      <c r="DT24" s="581"/>
      <c r="DU24" s="581"/>
      <c r="DV24" s="582"/>
      <c r="DW24" s="585">
        <v>46.9</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4735512</v>
      </c>
      <c r="S25" s="592"/>
      <c r="T25" s="592"/>
      <c r="U25" s="592"/>
      <c r="V25" s="592"/>
      <c r="W25" s="592"/>
      <c r="X25" s="592"/>
      <c r="Y25" s="593"/>
      <c r="Z25" s="594">
        <v>15.2</v>
      </c>
      <c r="AA25" s="594"/>
      <c r="AB25" s="594"/>
      <c r="AC25" s="594"/>
      <c r="AD25" s="595" t="s">
        <v>110</v>
      </c>
      <c r="AE25" s="595"/>
      <c r="AF25" s="595"/>
      <c r="AG25" s="595"/>
      <c r="AH25" s="595"/>
      <c r="AI25" s="595"/>
      <c r="AJ25" s="595"/>
      <c r="AK25" s="595"/>
      <c r="AL25" s="596" t="s">
        <v>110</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4755130</v>
      </c>
      <c r="CS25" s="623"/>
      <c r="CT25" s="623"/>
      <c r="CU25" s="623"/>
      <c r="CV25" s="623"/>
      <c r="CW25" s="623"/>
      <c r="CX25" s="623"/>
      <c r="CY25" s="624"/>
      <c r="CZ25" s="625">
        <v>15.8</v>
      </c>
      <c r="DA25" s="626"/>
      <c r="DB25" s="626"/>
      <c r="DC25" s="627"/>
      <c r="DD25" s="600">
        <v>4323612</v>
      </c>
      <c r="DE25" s="623"/>
      <c r="DF25" s="623"/>
      <c r="DG25" s="623"/>
      <c r="DH25" s="623"/>
      <c r="DI25" s="623"/>
      <c r="DJ25" s="623"/>
      <c r="DK25" s="624"/>
      <c r="DL25" s="600">
        <v>4322304</v>
      </c>
      <c r="DM25" s="623"/>
      <c r="DN25" s="623"/>
      <c r="DO25" s="623"/>
      <c r="DP25" s="623"/>
      <c r="DQ25" s="623"/>
      <c r="DR25" s="623"/>
      <c r="DS25" s="623"/>
      <c r="DT25" s="623"/>
      <c r="DU25" s="623"/>
      <c r="DV25" s="624"/>
      <c r="DW25" s="596">
        <v>24.4</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3172945</v>
      </c>
      <c r="CS26" s="592"/>
      <c r="CT26" s="592"/>
      <c r="CU26" s="592"/>
      <c r="CV26" s="592"/>
      <c r="CW26" s="592"/>
      <c r="CX26" s="592"/>
      <c r="CY26" s="593"/>
      <c r="CZ26" s="625">
        <v>10.6</v>
      </c>
      <c r="DA26" s="626"/>
      <c r="DB26" s="626"/>
      <c r="DC26" s="627"/>
      <c r="DD26" s="600">
        <v>2752767</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1547303</v>
      </c>
      <c r="S27" s="592"/>
      <c r="T27" s="592"/>
      <c r="U27" s="592"/>
      <c r="V27" s="592"/>
      <c r="W27" s="592"/>
      <c r="X27" s="592"/>
      <c r="Y27" s="593"/>
      <c r="Z27" s="594">
        <v>5</v>
      </c>
      <c r="AA27" s="594"/>
      <c r="AB27" s="594"/>
      <c r="AC27" s="594"/>
      <c r="AD27" s="595" t="s">
        <v>110</v>
      </c>
      <c r="AE27" s="595"/>
      <c r="AF27" s="595"/>
      <c r="AG27" s="595"/>
      <c r="AH27" s="595"/>
      <c r="AI27" s="595"/>
      <c r="AJ27" s="595"/>
      <c r="AK27" s="595"/>
      <c r="AL27" s="596" t="s">
        <v>110</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13074870</v>
      </c>
      <c r="BH27" s="592"/>
      <c r="BI27" s="592"/>
      <c r="BJ27" s="592"/>
      <c r="BK27" s="592"/>
      <c r="BL27" s="592"/>
      <c r="BM27" s="592"/>
      <c r="BN27" s="593"/>
      <c r="BO27" s="594">
        <v>100</v>
      </c>
      <c r="BP27" s="594"/>
      <c r="BQ27" s="594"/>
      <c r="BR27" s="594"/>
      <c r="BS27" s="600">
        <v>91573</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5517439</v>
      </c>
      <c r="CS27" s="623"/>
      <c r="CT27" s="623"/>
      <c r="CU27" s="623"/>
      <c r="CV27" s="623"/>
      <c r="CW27" s="623"/>
      <c r="CX27" s="623"/>
      <c r="CY27" s="624"/>
      <c r="CZ27" s="625">
        <v>18.399999999999999</v>
      </c>
      <c r="DA27" s="626"/>
      <c r="DB27" s="626"/>
      <c r="DC27" s="627"/>
      <c r="DD27" s="600">
        <v>1685302</v>
      </c>
      <c r="DE27" s="623"/>
      <c r="DF27" s="623"/>
      <c r="DG27" s="623"/>
      <c r="DH27" s="623"/>
      <c r="DI27" s="623"/>
      <c r="DJ27" s="623"/>
      <c r="DK27" s="624"/>
      <c r="DL27" s="600">
        <v>1685302</v>
      </c>
      <c r="DM27" s="623"/>
      <c r="DN27" s="623"/>
      <c r="DO27" s="623"/>
      <c r="DP27" s="623"/>
      <c r="DQ27" s="623"/>
      <c r="DR27" s="623"/>
      <c r="DS27" s="623"/>
      <c r="DT27" s="623"/>
      <c r="DU27" s="623"/>
      <c r="DV27" s="624"/>
      <c r="DW27" s="596">
        <v>9.5</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1690971</v>
      </c>
      <c r="S28" s="592"/>
      <c r="T28" s="592"/>
      <c r="U28" s="592"/>
      <c r="V28" s="592"/>
      <c r="W28" s="592"/>
      <c r="X28" s="592"/>
      <c r="Y28" s="593"/>
      <c r="Z28" s="594">
        <v>5.4</v>
      </c>
      <c r="AA28" s="594"/>
      <c r="AB28" s="594"/>
      <c r="AC28" s="594"/>
      <c r="AD28" s="595">
        <v>3728</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2366866</v>
      </c>
      <c r="CS28" s="592"/>
      <c r="CT28" s="592"/>
      <c r="CU28" s="592"/>
      <c r="CV28" s="592"/>
      <c r="CW28" s="592"/>
      <c r="CX28" s="592"/>
      <c r="CY28" s="593"/>
      <c r="CZ28" s="625">
        <v>7.9</v>
      </c>
      <c r="DA28" s="626"/>
      <c r="DB28" s="626"/>
      <c r="DC28" s="627"/>
      <c r="DD28" s="600">
        <v>2361057</v>
      </c>
      <c r="DE28" s="592"/>
      <c r="DF28" s="592"/>
      <c r="DG28" s="592"/>
      <c r="DH28" s="592"/>
      <c r="DI28" s="592"/>
      <c r="DJ28" s="592"/>
      <c r="DK28" s="593"/>
      <c r="DL28" s="600">
        <v>2287487</v>
      </c>
      <c r="DM28" s="592"/>
      <c r="DN28" s="592"/>
      <c r="DO28" s="592"/>
      <c r="DP28" s="592"/>
      <c r="DQ28" s="592"/>
      <c r="DR28" s="592"/>
      <c r="DS28" s="592"/>
      <c r="DT28" s="592"/>
      <c r="DU28" s="592"/>
      <c r="DV28" s="593"/>
      <c r="DW28" s="596">
        <v>12.9</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2118</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2366866</v>
      </c>
      <c r="CS29" s="623"/>
      <c r="CT29" s="623"/>
      <c r="CU29" s="623"/>
      <c r="CV29" s="623"/>
      <c r="CW29" s="623"/>
      <c r="CX29" s="623"/>
      <c r="CY29" s="624"/>
      <c r="CZ29" s="625">
        <v>7.9</v>
      </c>
      <c r="DA29" s="626"/>
      <c r="DB29" s="626"/>
      <c r="DC29" s="627"/>
      <c r="DD29" s="600">
        <v>2361057</v>
      </c>
      <c r="DE29" s="623"/>
      <c r="DF29" s="623"/>
      <c r="DG29" s="623"/>
      <c r="DH29" s="623"/>
      <c r="DI29" s="623"/>
      <c r="DJ29" s="623"/>
      <c r="DK29" s="624"/>
      <c r="DL29" s="600">
        <v>2287487</v>
      </c>
      <c r="DM29" s="623"/>
      <c r="DN29" s="623"/>
      <c r="DO29" s="623"/>
      <c r="DP29" s="623"/>
      <c r="DQ29" s="623"/>
      <c r="DR29" s="623"/>
      <c r="DS29" s="623"/>
      <c r="DT29" s="623"/>
      <c r="DU29" s="623"/>
      <c r="DV29" s="624"/>
      <c r="DW29" s="596">
        <v>12.9</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399556</v>
      </c>
      <c r="S30" s="592"/>
      <c r="T30" s="592"/>
      <c r="U30" s="592"/>
      <c r="V30" s="592"/>
      <c r="W30" s="592"/>
      <c r="X30" s="592"/>
      <c r="Y30" s="593"/>
      <c r="Z30" s="594">
        <v>1.3</v>
      </c>
      <c r="AA30" s="594"/>
      <c r="AB30" s="594"/>
      <c r="AC30" s="594"/>
      <c r="AD30" s="595" t="s">
        <v>110</v>
      </c>
      <c r="AE30" s="595"/>
      <c r="AF30" s="595"/>
      <c r="AG30" s="595"/>
      <c r="AH30" s="595"/>
      <c r="AI30" s="595"/>
      <c r="AJ30" s="595"/>
      <c r="AK30" s="595"/>
      <c r="AL30" s="596" t="s">
        <v>110</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v>
      </c>
      <c r="BH30" s="650"/>
      <c r="BI30" s="650"/>
      <c r="BJ30" s="650"/>
      <c r="BK30" s="650"/>
      <c r="BL30" s="650"/>
      <c r="BM30" s="586">
        <v>90.6</v>
      </c>
      <c r="BN30" s="650"/>
      <c r="BO30" s="650"/>
      <c r="BP30" s="650"/>
      <c r="BQ30" s="651"/>
      <c r="BR30" s="649">
        <v>97.9</v>
      </c>
      <c r="BS30" s="650"/>
      <c r="BT30" s="650"/>
      <c r="BU30" s="650"/>
      <c r="BV30" s="650"/>
      <c r="BW30" s="650"/>
      <c r="BX30" s="586">
        <v>89.7</v>
      </c>
      <c r="BY30" s="650"/>
      <c r="BZ30" s="650"/>
      <c r="CA30" s="650"/>
      <c r="CB30" s="651"/>
      <c r="CD30" s="654"/>
      <c r="CE30" s="655"/>
      <c r="CF30" s="605" t="s">
        <v>291</v>
      </c>
      <c r="CG30" s="606"/>
      <c r="CH30" s="606"/>
      <c r="CI30" s="606"/>
      <c r="CJ30" s="606"/>
      <c r="CK30" s="606"/>
      <c r="CL30" s="606"/>
      <c r="CM30" s="606"/>
      <c r="CN30" s="606"/>
      <c r="CO30" s="606"/>
      <c r="CP30" s="606"/>
      <c r="CQ30" s="607"/>
      <c r="CR30" s="591">
        <v>2001015</v>
      </c>
      <c r="CS30" s="592"/>
      <c r="CT30" s="592"/>
      <c r="CU30" s="592"/>
      <c r="CV30" s="592"/>
      <c r="CW30" s="592"/>
      <c r="CX30" s="592"/>
      <c r="CY30" s="593"/>
      <c r="CZ30" s="625">
        <v>6.7</v>
      </c>
      <c r="DA30" s="626"/>
      <c r="DB30" s="626"/>
      <c r="DC30" s="627"/>
      <c r="DD30" s="600">
        <v>2001015</v>
      </c>
      <c r="DE30" s="592"/>
      <c r="DF30" s="592"/>
      <c r="DG30" s="592"/>
      <c r="DH30" s="592"/>
      <c r="DI30" s="592"/>
      <c r="DJ30" s="592"/>
      <c r="DK30" s="593"/>
      <c r="DL30" s="600">
        <v>1927445</v>
      </c>
      <c r="DM30" s="592"/>
      <c r="DN30" s="592"/>
      <c r="DO30" s="592"/>
      <c r="DP30" s="592"/>
      <c r="DQ30" s="592"/>
      <c r="DR30" s="592"/>
      <c r="DS30" s="592"/>
      <c r="DT30" s="592"/>
      <c r="DU30" s="592"/>
      <c r="DV30" s="593"/>
      <c r="DW30" s="596">
        <v>10.9</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1311376</v>
      </c>
      <c r="S31" s="592"/>
      <c r="T31" s="592"/>
      <c r="U31" s="592"/>
      <c r="V31" s="592"/>
      <c r="W31" s="592"/>
      <c r="X31" s="592"/>
      <c r="Y31" s="593"/>
      <c r="Z31" s="594">
        <v>4.2</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97.6</v>
      </c>
      <c r="BH31" s="623"/>
      <c r="BI31" s="623"/>
      <c r="BJ31" s="623"/>
      <c r="BK31" s="623"/>
      <c r="BL31" s="623"/>
      <c r="BM31" s="597">
        <v>89.8</v>
      </c>
      <c r="BN31" s="647"/>
      <c r="BO31" s="647"/>
      <c r="BP31" s="647"/>
      <c r="BQ31" s="648"/>
      <c r="BR31" s="646">
        <v>97.3</v>
      </c>
      <c r="BS31" s="623"/>
      <c r="BT31" s="623"/>
      <c r="BU31" s="623"/>
      <c r="BV31" s="623"/>
      <c r="BW31" s="623"/>
      <c r="BX31" s="597">
        <v>89</v>
      </c>
      <c r="BY31" s="647"/>
      <c r="BZ31" s="647"/>
      <c r="CA31" s="647"/>
      <c r="CB31" s="648"/>
      <c r="CD31" s="654"/>
      <c r="CE31" s="655"/>
      <c r="CF31" s="605" t="s">
        <v>295</v>
      </c>
      <c r="CG31" s="606"/>
      <c r="CH31" s="606"/>
      <c r="CI31" s="606"/>
      <c r="CJ31" s="606"/>
      <c r="CK31" s="606"/>
      <c r="CL31" s="606"/>
      <c r="CM31" s="606"/>
      <c r="CN31" s="606"/>
      <c r="CO31" s="606"/>
      <c r="CP31" s="606"/>
      <c r="CQ31" s="607"/>
      <c r="CR31" s="591">
        <v>365851</v>
      </c>
      <c r="CS31" s="623"/>
      <c r="CT31" s="623"/>
      <c r="CU31" s="623"/>
      <c r="CV31" s="623"/>
      <c r="CW31" s="623"/>
      <c r="CX31" s="623"/>
      <c r="CY31" s="624"/>
      <c r="CZ31" s="625">
        <v>1.2</v>
      </c>
      <c r="DA31" s="626"/>
      <c r="DB31" s="626"/>
      <c r="DC31" s="627"/>
      <c r="DD31" s="600">
        <v>360042</v>
      </c>
      <c r="DE31" s="623"/>
      <c r="DF31" s="623"/>
      <c r="DG31" s="623"/>
      <c r="DH31" s="623"/>
      <c r="DI31" s="623"/>
      <c r="DJ31" s="623"/>
      <c r="DK31" s="624"/>
      <c r="DL31" s="600">
        <v>360042</v>
      </c>
      <c r="DM31" s="623"/>
      <c r="DN31" s="623"/>
      <c r="DO31" s="623"/>
      <c r="DP31" s="623"/>
      <c r="DQ31" s="623"/>
      <c r="DR31" s="623"/>
      <c r="DS31" s="623"/>
      <c r="DT31" s="623"/>
      <c r="DU31" s="623"/>
      <c r="DV31" s="624"/>
      <c r="DW31" s="596">
        <v>2</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348415</v>
      </c>
      <c r="S32" s="592"/>
      <c r="T32" s="592"/>
      <c r="U32" s="592"/>
      <c r="V32" s="592"/>
      <c r="W32" s="592"/>
      <c r="X32" s="592"/>
      <c r="Y32" s="593"/>
      <c r="Z32" s="594">
        <v>1.1000000000000001</v>
      </c>
      <c r="AA32" s="594"/>
      <c r="AB32" s="594"/>
      <c r="AC32" s="594"/>
      <c r="AD32" s="595">
        <v>7003</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98.2</v>
      </c>
      <c r="BH32" s="659"/>
      <c r="BI32" s="659"/>
      <c r="BJ32" s="659"/>
      <c r="BK32" s="659"/>
      <c r="BL32" s="659"/>
      <c r="BM32" s="660">
        <v>90.7</v>
      </c>
      <c r="BN32" s="659"/>
      <c r="BO32" s="659"/>
      <c r="BP32" s="659"/>
      <c r="BQ32" s="661"/>
      <c r="BR32" s="658">
        <v>98.2</v>
      </c>
      <c r="BS32" s="659"/>
      <c r="BT32" s="659"/>
      <c r="BU32" s="659"/>
      <c r="BV32" s="659"/>
      <c r="BW32" s="659"/>
      <c r="BX32" s="660">
        <v>89.5</v>
      </c>
      <c r="BY32" s="659"/>
      <c r="BZ32" s="659"/>
      <c r="CA32" s="659"/>
      <c r="CB32" s="661"/>
      <c r="CD32" s="656"/>
      <c r="CE32" s="657"/>
      <c r="CF32" s="605" t="s">
        <v>298</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3563854</v>
      </c>
      <c r="S33" s="592"/>
      <c r="T33" s="592"/>
      <c r="U33" s="592"/>
      <c r="V33" s="592"/>
      <c r="W33" s="592"/>
      <c r="X33" s="592"/>
      <c r="Y33" s="593"/>
      <c r="Z33" s="594">
        <v>11.4</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12703645</v>
      </c>
      <c r="CS33" s="623"/>
      <c r="CT33" s="623"/>
      <c r="CU33" s="623"/>
      <c r="CV33" s="623"/>
      <c r="CW33" s="623"/>
      <c r="CX33" s="623"/>
      <c r="CY33" s="624"/>
      <c r="CZ33" s="625">
        <v>42.3</v>
      </c>
      <c r="DA33" s="626"/>
      <c r="DB33" s="626"/>
      <c r="DC33" s="627"/>
      <c r="DD33" s="600">
        <v>11562037</v>
      </c>
      <c r="DE33" s="623"/>
      <c r="DF33" s="623"/>
      <c r="DG33" s="623"/>
      <c r="DH33" s="623"/>
      <c r="DI33" s="623"/>
      <c r="DJ33" s="623"/>
      <c r="DK33" s="624"/>
      <c r="DL33" s="600">
        <v>7286404</v>
      </c>
      <c r="DM33" s="623"/>
      <c r="DN33" s="623"/>
      <c r="DO33" s="623"/>
      <c r="DP33" s="623"/>
      <c r="DQ33" s="623"/>
      <c r="DR33" s="623"/>
      <c r="DS33" s="623"/>
      <c r="DT33" s="623"/>
      <c r="DU33" s="623"/>
      <c r="DV33" s="624"/>
      <c r="DW33" s="596">
        <v>41.2</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4303894</v>
      </c>
      <c r="CS34" s="592"/>
      <c r="CT34" s="592"/>
      <c r="CU34" s="592"/>
      <c r="CV34" s="592"/>
      <c r="CW34" s="592"/>
      <c r="CX34" s="592"/>
      <c r="CY34" s="593"/>
      <c r="CZ34" s="625">
        <v>14.3</v>
      </c>
      <c r="DA34" s="626"/>
      <c r="DB34" s="626"/>
      <c r="DC34" s="627"/>
      <c r="DD34" s="600">
        <v>3666533</v>
      </c>
      <c r="DE34" s="592"/>
      <c r="DF34" s="592"/>
      <c r="DG34" s="592"/>
      <c r="DH34" s="592"/>
      <c r="DI34" s="592"/>
      <c r="DJ34" s="592"/>
      <c r="DK34" s="593"/>
      <c r="DL34" s="600">
        <v>3284273</v>
      </c>
      <c r="DM34" s="592"/>
      <c r="DN34" s="592"/>
      <c r="DO34" s="592"/>
      <c r="DP34" s="592"/>
      <c r="DQ34" s="592"/>
      <c r="DR34" s="592"/>
      <c r="DS34" s="592"/>
      <c r="DT34" s="592"/>
      <c r="DU34" s="592"/>
      <c r="DV34" s="593"/>
      <c r="DW34" s="596">
        <v>18.600000000000001</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1711254</v>
      </c>
      <c r="S35" s="592"/>
      <c r="T35" s="592"/>
      <c r="U35" s="592"/>
      <c r="V35" s="592"/>
      <c r="W35" s="592"/>
      <c r="X35" s="592"/>
      <c r="Y35" s="593"/>
      <c r="Z35" s="594">
        <v>5.5</v>
      </c>
      <c r="AA35" s="594"/>
      <c r="AB35" s="594"/>
      <c r="AC35" s="594"/>
      <c r="AD35" s="595" t="s">
        <v>110</v>
      </c>
      <c r="AE35" s="595"/>
      <c r="AF35" s="595"/>
      <c r="AG35" s="595"/>
      <c r="AH35" s="595"/>
      <c r="AI35" s="595"/>
      <c r="AJ35" s="595"/>
      <c r="AK35" s="595"/>
      <c r="AL35" s="596" t="s">
        <v>110</v>
      </c>
      <c r="AM35" s="597"/>
      <c r="AN35" s="597"/>
      <c r="AO35" s="598"/>
      <c r="AP35" s="186"/>
      <c r="AQ35" s="602" t="s">
        <v>306</v>
      </c>
      <c r="AR35" s="603"/>
      <c r="AS35" s="603"/>
      <c r="AT35" s="603"/>
      <c r="AU35" s="603"/>
      <c r="AV35" s="603"/>
      <c r="AW35" s="603"/>
      <c r="AX35" s="603"/>
      <c r="AY35" s="604"/>
      <c r="AZ35" s="580">
        <v>2862589</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355097</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413517</v>
      </c>
      <c r="CS35" s="623"/>
      <c r="CT35" s="623"/>
      <c r="CU35" s="623"/>
      <c r="CV35" s="623"/>
      <c r="CW35" s="623"/>
      <c r="CX35" s="623"/>
      <c r="CY35" s="624"/>
      <c r="CZ35" s="625">
        <v>1.4</v>
      </c>
      <c r="DA35" s="626"/>
      <c r="DB35" s="626"/>
      <c r="DC35" s="627"/>
      <c r="DD35" s="600">
        <v>344699</v>
      </c>
      <c r="DE35" s="623"/>
      <c r="DF35" s="623"/>
      <c r="DG35" s="623"/>
      <c r="DH35" s="623"/>
      <c r="DI35" s="623"/>
      <c r="DJ35" s="623"/>
      <c r="DK35" s="624"/>
      <c r="DL35" s="600">
        <v>155693</v>
      </c>
      <c r="DM35" s="623"/>
      <c r="DN35" s="623"/>
      <c r="DO35" s="623"/>
      <c r="DP35" s="623"/>
      <c r="DQ35" s="623"/>
      <c r="DR35" s="623"/>
      <c r="DS35" s="623"/>
      <c r="DT35" s="623"/>
      <c r="DU35" s="623"/>
      <c r="DV35" s="624"/>
      <c r="DW35" s="596">
        <v>0.9</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31237851</v>
      </c>
      <c r="S36" s="664"/>
      <c r="T36" s="664"/>
      <c r="U36" s="664"/>
      <c r="V36" s="664"/>
      <c r="W36" s="664"/>
      <c r="X36" s="664"/>
      <c r="Y36" s="665"/>
      <c r="Z36" s="666">
        <v>100</v>
      </c>
      <c r="AA36" s="666"/>
      <c r="AB36" s="666"/>
      <c r="AC36" s="666"/>
      <c r="AD36" s="667">
        <v>15990747</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827258</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99988</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2363539</v>
      </c>
      <c r="CS36" s="592"/>
      <c r="CT36" s="592"/>
      <c r="CU36" s="592"/>
      <c r="CV36" s="592"/>
      <c r="CW36" s="592"/>
      <c r="CX36" s="592"/>
      <c r="CY36" s="593"/>
      <c r="CZ36" s="625">
        <v>7.9</v>
      </c>
      <c r="DA36" s="626"/>
      <c r="DB36" s="626"/>
      <c r="DC36" s="627"/>
      <c r="DD36" s="600">
        <v>2224301</v>
      </c>
      <c r="DE36" s="592"/>
      <c r="DF36" s="592"/>
      <c r="DG36" s="592"/>
      <c r="DH36" s="592"/>
      <c r="DI36" s="592"/>
      <c r="DJ36" s="592"/>
      <c r="DK36" s="593"/>
      <c r="DL36" s="600">
        <v>1934167</v>
      </c>
      <c r="DM36" s="592"/>
      <c r="DN36" s="592"/>
      <c r="DO36" s="592"/>
      <c r="DP36" s="592"/>
      <c r="DQ36" s="592"/>
      <c r="DR36" s="592"/>
      <c r="DS36" s="592"/>
      <c r="DT36" s="592"/>
      <c r="DU36" s="592"/>
      <c r="DV36" s="593"/>
      <c r="DW36" s="596">
        <v>10.9</v>
      </c>
      <c r="DX36" s="621"/>
      <c r="DY36" s="621"/>
      <c r="DZ36" s="621"/>
      <c r="EA36" s="621"/>
      <c r="EB36" s="621"/>
      <c r="EC36" s="622"/>
    </row>
    <row r="37" spans="2:133" ht="11.25" customHeight="1">
      <c r="AQ37" s="670" t="s">
        <v>313</v>
      </c>
      <c r="AR37" s="671"/>
      <c r="AS37" s="671"/>
      <c r="AT37" s="671"/>
      <c r="AU37" s="671"/>
      <c r="AV37" s="671"/>
      <c r="AW37" s="671"/>
      <c r="AX37" s="671"/>
      <c r="AY37" s="672"/>
      <c r="AZ37" s="591">
        <v>1587</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17640</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1370451</v>
      </c>
      <c r="CS37" s="623"/>
      <c r="CT37" s="623"/>
      <c r="CU37" s="623"/>
      <c r="CV37" s="623"/>
      <c r="CW37" s="623"/>
      <c r="CX37" s="623"/>
      <c r="CY37" s="624"/>
      <c r="CZ37" s="625">
        <v>4.5999999999999996</v>
      </c>
      <c r="DA37" s="626"/>
      <c r="DB37" s="626"/>
      <c r="DC37" s="627"/>
      <c r="DD37" s="600">
        <v>1370451</v>
      </c>
      <c r="DE37" s="623"/>
      <c r="DF37" s="623"/>
      <c r="DG37" s="623"/>
      <c r="DH37" s="623"/>
      <c r="DI37" s="623"/>
      <c r="DJ37" s="623"/>
      <c r="DK37" s="624"/>
      <c r="DL37" s="600">
        <v>1339387</v>
      </c>
      <c r="DM37" s="623"/>
      <c r="DN37" s="623"/>
      <c r="DO37" s="623"/>
      <c r="DP37" s="623"/>
      <c r="DQ37" s="623"/>
      <c r="DR37" s="623"/>
      <c r="DS37" s="623"/>
      <c r="DT37" s="623"/>
      <c r="DU37" s="623"/>
      <c r="DV37" s="624"/>
      <c r="DW37" s="596">
        <v>7.6</v>
      </c>
      <c r="DX37" s="621"/>
      <c r="DY37" s="621"/>
      <c r="DZ37" s="621"/>
      <c r="EA37" s="621"/>
      <c r="EB37" s="621"/>
      <c r="EC37" s="622"/>
    </row>
    <row r="38" spans="2:133" ht="11.25" customHeight="1">
      <c r="AQ38" s="670" t="s">
        <v>316</v>
      </c>
      <c r="AR38" s="671"/>
      <c r="AS38" s="671"/>
      <c r="AT38" s="671"/>
      <c r="AU38" s="671"/>
      <c r="AV38" s="671"/>
      <c r="AW38" s="671"/>
      <c r="AX38" s="671"/>
      <c r="AY38" s="672"/>
      <c r="AZ38" s="591">
        <v>1230</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29908</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2861002</v>
      </c>
      <c r="CS38" s="592"/>
      <c r="CT38" s="592"/>
      <c r="CU38" s="592"/>
      <c r="CV38" s="592"/>
      <c r="CW38" s="592"/>
      <c r="CX38" s="592"/>
      <c r="CY38" s="593"/>
      <c r="CZ38" s="625">
        <v>9.5</v>
      </c>
      <c r="DA38" s="626"/>
      <c r="DB38" s="626"/>
      <c r="DC38" s="627"/>
      <c r="DD38" s="600">
        <v>2591414</v>
      </c>
      <c r="DE38" s="592"/>
      <c r="DF38" s="592"/>
      <c r="DG38" s="592"/>
      <c r="DH38" s="592"/>
      <c r="DI38" s="592"/>
      <c r="DJ38" s="592"/>
      <c r="DK38" s="593"/>
      <c r="DL38" s="600">
        <v>1912271</v>
      </c>
      <c r="DM38" s="592"/>
      <c r="DN38" s="592"/>
      <c r="DO38" s="592"/>
      <c r="DP38" s="592"/>
      <c r="DQ38" s="592"/>
      <c r="DR38" s="592"/>
      <c r="DS38" s="592"/>
      <c r="DT38" s="592"/>
      <c r="DU38" s="592"/>
      <c r="DV38" s="593"/>
      <c r="DW38" s="596">
        <v>10.8</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83</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2739543</v>
      </c>
      <c r="CS39" s="623"/>
      <c r="CT39" s="623"/>
      <c r="CU39" s="623"/>
      <c r="CV39" s="623"/>
      <c r="CW39" s="623"/>
      <c r="CX39" s="623"/>
      <c r="CY39" s="624"/>
      <c r="CZ39" s="625">
        <v>9.1</v>
      </c>
      <c r="DA39" s="626"/>
      <c r="DB39" s="626"/>
      <c r="DC39" s="627"/>
      <c r="DD39" s="600">
        <v>2735016</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593665</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72</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22150</v>
      </c>
      <c r="CS40" s="592"/>
      <c r="CT40" s="592"/>
      <c r="CU40" s="592"/>
      <c r="CV40" s="592"/>
      <c r="CW40" s="592"/>
      <c r="CX40" s="592"/>
      <c r="CY40" s="593"/>
      <c r="CZ40" s="625">
        <v>0.1</v>
      </c>
      <c r="DA40" s="626"/>
      <c r="DB40" s="626"/>
      <c r="DC40" s="627"/>
      <c r="DD40" s="600">
        <v>74</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1438849</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241</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4699002</v>
      </c>
      <c r="CS42" s="592"/>
      <c r="CT42" s="592"/>
      <c r="CU42" s="592"/>
      <c r="CV42" s="592"/>
      <c r="CW42" s="592"/>
      <c r="CX42" s="592"/>
      <c r="CY42" s="593"/>
      <c r="CZ42" s="625">
        <v>15.6</v>
      </c>
      <c r="DA42" s="674"/>
      <c r="DB42" s="674"/>
      <c r="DC42" s="675"/>
      <c r="DD42" s="600">
        <v>1545849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303854</v>
      </c>
      <c r="CS43" s="623"/>
      <c r="CT43" s="623"/>
      <c r="CU43" s="623"/>
      <c r="CV43" s="623"/>
      <c r="CW43" s="623"/>
      <c r="CX43" s="623"/>
      <c r="CY43" s="624"/>
      <c r="CZ43" s="625">
        <v>1</v>
      </c>
      <c r="DA43" s="626"/>
      <c r="DB43" s="626"/>
      <c r="DC43" s="627"/>
      <c r="DD43" s="600">
        <v>303854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4699002</v>
      </c>
      <c r="CS44" s="592"/>
      <c r="CT44" s="592"/>
      <c r="CU44" s="592"/>
      <c r="CV44" s="592"/>
      <c r="CW44" s="592"/>
      <c r="CX44" s="592"/>
      <c r="CY44" s="593"/>
      <c r="CZ44" s="625">
        <v>15.6</v>
      </c>
      <c r="DA44" s="674"/>
      <c r="DB44" s="674"/>
      <c r="DC44" s="675"/>
      <c r="DD44" s="600">
        <v>1545849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2332469</v>
      </c>
      <c r="CS45" s="623"/>
      <c r="CT45" s="623"/>
      <c r="CU45" s="623"/>
      <c r="CV45" s="623"/>
      <c r="CW45" s="623"/>
      <c r="CX45" s="623"/>
      <c r="CY45" s="624"/>
      <c r="CZ45" s="625">
        <v>7.8</v>
      </c>
      <c r="DA45" s="626"/>
      <c r="DB45" s="626"/>
      <c r="DC45" s="627"/>
      <c r="DD45" s="600">
        <v>75326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2366533</v>
      </c>
      <c r="CS46" s="592"/>
      <c r="CT46" s="592"/>
      <c r="CU46" s="592"/>
      <c r="CV46" s="592"/>
      <c r="CW46" s="592"/>
      <c r="CX46" s="592"/>
      <c r="CY46" s="593"/>
      <c r="CZ46" s="625">
        <v>7.9</v>
      </c>
      <c r="DA46" s="674"/>
      <c r="DB46" s="674"/>
      <c r="DC46" s="675"/>
      <c r="DD46" s="600">
        <v>1470523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320</v>
      </c>
      <c r="CS47" s="623"/>
      <c r="CT47" s="623"/>
      <c r="CU47" s="623"/>
      <c r="CV47" s="623"/>
      <c r="CW47" s="623"/>
      <c r="CX47" s="623"/>
      <c r="CY47" s="624"/>
      <c r="CZ47" s="625" t="s">
        <v>320</v>
      </c>
      <c r="DA47" s="626"/>
      <c r="DB47" s="626"/>
      <c r="DC47" s="627"/>
      <c r="DD47" s="600" t="s">
        <v>320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30042082</v>
      </c>
      <c r="CS49" s="659"/>
      <c r="CT49" s="659"/>
      <c r="CU49" s="659"/>
      <c r="CV49" s="659"/>
      <c r="CW49" s="659"/>
      <c r="CX49" s="659"/>
      <c r="CY49" s="686"/>
      <c r="CZ49" s="687">
        <v>100</v>
      </c>
      <c r="DA49" s="688"/>
      <c r="DB49" s="688"/>
      <c r="DC49" s="689"/>
      <c r="DD49" s="690">
        <v>21477857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C6" sqref="AC6:AL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30658</v>
      </c>
      <c r="R7" s="721"/>
      <c r="S7" s="721"/>
      <c r="T7" s="721"/>
      <c r="U7" s="721"/>
      <c r="V7" s="721">
        <v>29614</v>
      </c>
      <c r="W7" s="721"/>
      <c r="X7" s="721"/>
      <c r="Y7" s="721"/>
      <c r="Z7" s="721"/>
      <c r="AA7" s="721">
        <v>1044</v>
      </c>
      <c r="AB7" s="721"/>
      <c r="AC7" s="721"/>
      <c r="AD7" s="721"/>
      <c r="AE7" s="722"/>
      <c r="AF7" s="723">
        <v>1021</v>
      </c>
      <c r="AG7" s="724"/>
      <c r="AH7" s="724"/>
      <c r="AI7" s="724"/>
      <c r="AJ7" s="725"/>
      <c r="AK7" s="760">
        <v>400</v>
      </c>
      <c r="AL7" s="761"/>
      <c r="AM7" s="761"/>
      <c r="AN7" s="761"/>
      <c r="AO7" s="761"/>
      <c r="AP7" s="761">
        <v>25143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542</v>
      </c>
      <c r="BT7" s="765"/>
      <c r="BU7" s="765"/>
      <c r="BV7" s="765"/>
      <c r="BW7" s="765"/>
      <c r="BX7" s="765"/>
      <c r="BY7" s="765"/>
      <c r="BZ7" s="765"/>
      <c r="CA7" s="765"/>
      <c r="CB7" s="765"/>
      <c r="CC7" s="765"/>
      <c r="CD7" s="765"/>
      <c r="CE7" s="765"/>
      <c r="CF7" s="765"/>
      <c r="CG7" s="766"/>
      <c r="CH7" s="757">
        <v>13</v>
      </c>
      <c r="CI7" s="758"/>
      <c r="CJ7" s="758"/>
      <c r="CK7" s="758"/>
      <c r="CL7" s="759"/>
      <c r="CM7" s="757">
        <v>3375</v>
      </c>
      <c r="CN7" s="758"/>
      <c r="CO7" s="758"/>
      <c r="CP7" s="758"/>
      <c r="CQ7" s="759"/>
      <c r="CR7" s="757" t="s">
        <v>545</v>
      </c>
      <c r="CS7" s="758"/>
      <c r="CT7" s="758"/>
      <c r="CU7" s="758"/>
      <c r="CV7" s="759"/>
      <c r="CW7" s="757" t="s">
        <v>544</v>
      </c>
      <c r="CX7" s="758"/>
      <c r="CY7" s="758"/>
      <c r="CZ7" s="758"/>
      <c r="DA7" s="759"/>
      <c r="DB7" s="757" t="s">
        <v>544</v>
      </c>
      <c r="DC7" s="758"/>
      <c r="DD7" s="758"/>
      <c r="DE7" s="758"/>
      <c r="DF7" s="759"/>
      <c r="DG7" s="757">
        <v>100</v>
      </c>
      <c r="DH7" s="758"/>
      <c r="DI7" s="758"/>
      <c r="DJ7" s="758"/>
      <c r="DK7" s="759"/>
      <c r="DL7" s="757" t="s">
        <v>544</v>
      </c>
      <c r="DM7" s="758"/>
      <c r="DN7" s="758"/>
      <c r="DO7" s="758"/>
      <c r="DP7" s="759"/>
      <c r="DQ7" s="757" t="s">
        <v>544</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789</v>
      </c>
      <c r="R8" s="745"/>
      <c r="S8" s="745"/>
      <c r="T8" s="745"/>
      <c r="U8" s="745"/>
      <c r="V8" s="745">
        <v>628</v>
      </c>
      <c r="W8" s="745"/>
      <c r="X8" s="745"/>
      <c r="Y8" s="745"/>
      <c r="Z8" s="745"/>
      <c r="AA8" s="745">
        <v>161</v>
      </c>
      <c r="AB8" s="745"/>
      <c r="AC8" s="745"/>
      <c r="AD8" s="745"/>
      <c r="AE8" s="746"/>
      <c r="AF8" s="747">
        <v>158</v>
      </c>
      <c r="AG8" s="748"/>
      <c r="AH8" s="748"/>
      <c r="AI8" s="748"/>
      <c r="AJ8" s="749"/>
      <c r="AK8" s="750">
        <v>237</v>
      </c>
      <c r="AL8" s="751"/>
      <c r="AM8" s="751"/>
      <c r="AN8" s="751"/>
      <c r="AO8" s="751"/>
      <c r="AP8" s="751">
        <v>2439</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543</v>
      </c>
      <c r="BT8" s="755"/>
      <c r="BU8" s="755"/>
      <c r="BV8" s="755"/>
      <c r="BW8" s="755"/>
      <c r="BX8" s="755"/>
      <c r="BY8" s="755"/>
      <c r="BZ8" s="755"/>
      <c r="CA8" s="755"/>
      <c r="CB8" s="755"/>
      <c r="CC8" s="755"/>
      <c r="CD8" s="755"/>
      <c r="CE8" s="755"/>
      <c r="CF8" s="755"/>
      <c r="CG8" s="756"/>
      <c r="CH8" s="767">
        <v>56</v>
      </c>
      <c r="CI8" s="768"/>
      <c r="CJ8" s="768"/>
      <c r="CK8" s="768"/>
      <c r="CL8" s="769"/>
      <c r="CM8" s="767">
        <v>11280</v>
      </c>
      <c r="CN8" s="768"/>
      <c r="CO8" s="768"/>
      <c r="CP8" s="768"/>
      <c r="CQ8" s="769"/>
      <c r="CR8" s="767">
        <v>798</v>
      </c>
      <c r="CS8" s="768"/>
      <c r="CT8" s="768"/>
      <c r="CU8" s="768"/>
      <c r="CV8" s="769"/>
      <c r="CW8" s="767" t="s">
        <v>544</v>
      </c>
      <c r="CX8" s="768"/>
      <c r="CY8" s="768"/>
      <c r="CZ8" s="768"/>
      <c r="DA8" s="769"/>
      <c r="DB8" s="767" t="s">
        <v>544</v>
      </c>
      <c r="DC8" s="768"/>
      <c r="DD8" s="768"/>
      <c r="DE8" s="768"/>
      <c r="DF8" s="769"/>
      <c r="DG8" s="767" t="s">
        <v>544</v>
      </c>
      <c r="DH8" s="768"/>
      <c r="DI8" s="768"/>
      <c r="DJ8" s="768"/>
      <c r="DK8" s="769"/>
      <c r="DL8" s="767" t="s">
        <v>544</v>
      </c>
      <c r="DM8" s="768"/>
      <c r="DN8" s="768"/>
      <c r="DO8" s="768"/>
      <c r="DP8" s="769"/>
      <c r="DQ8" s="767" t="s">
        <v>544</v>
      </c>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103</v>
      </c>
      <c r="R9" s="745"/>
      <c r="S9" s="745"/>
      <c r="T9" s="745"/>
      <c r="U9" s="745"/>
      <c r="V9" s="745">
        <v>85</v>
      </c>
      <c r="W9" s="745"/>
      <c r="X9" s="745"/>
      <c r="Y9" s="745"/>
      <c r="Z9" s="745"/>
      <c r="AA9" s="745">
        <v>18</v>
      </c>
      <c r="AB9" s="745"/>
      <c r="AC9" s="745"/>
      <c r="AD9" s="745"/>
      <c r="AE9" s="746"/>
      <c r="AF9" s="747">
        <v>18</v>
      </c>
      <c r="AG9" s="748"/>
      <c r="AH9" s="748"/>
      <c r="AI9" s="748"/>
      <c r="AJ9" s="749"/>
      <c r="AK9" s="750">
        <v>78</v>
      </c>
      <c r="AL9" s="751"/>
      <c r="AM9" s="751"/>
      <c r="AN9" s="751"/>
      <c r="AO9" s="751"/>
      <c r="AP9" s="751">
        <v>338</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t="s">
        <v>367</v>
      </c>
      <c r="C10" s="742"/>
      <c r="D10" s="742"/>
      <c r="E10" s="742"/>
      <c r="F10" s="742"/>
      <c r="G10" s="742"/>
      <c r="H10" s="742"/>
      <c r="I10" s="742"/>
      <c r="J10" s="742"/>
      <c r="K10" s="742"/>
      <c r="L10" s="742"/>
      <c r="M10" s="742"/>
      <c r="N10" s="742"/>
      <c r="O10" s="742"/>
      <c r="P10" s="743"/>
      <c r="Q10" s="744">
        <v>387</v>
      </c>
      <c r="R10" s="745"/>
      <c r="S10" s="745"/>
      <c r="T10" s="745"/>
      <c r="U10" s="745"/>
      <c r="V10" s="745">
        <v>287</v>
      </c>
      <c r="W10" s="745"/>
      <c r="X10" s="745"/>
      <c r="Y10" s="745"/>
      <c r="Z10" s="745"/>
      <c r="AA10" s="745">
        <v>100</v>
      </c>
      <c r="AB10" s="745"/>
      <c r="AC10" s="745"/>
      <c r="AD10" s="745"/>
      <c r="AE10" s="746"/>
      <c r="AF10" s="747">
        <v>97</v>
      </c>
      <c r="AG10" s="748"/>
      <c r="AH10" s="748"/>
      <c r="AI10" s="748"/>
      <c r="AJ10" s="749"/>
      <c r="AK10" s="750">
        <v>183</v>
      </c>
      <c r="AL10" s="751"/>
      <c r="AM10" s="751"/>
      <c r="AN10" s="751"/>
      <c r="AO10" s="751"/>
      <c r="AP10" s="751">
        <v>620</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t="s">
        <v>368</v>
      </c>
      <c r="C11" s="742"/>
      <c r="D11" s="742"/>
      <c r="E11" s="742"/>
      <c r="F11" s="742"/>
      <c r="G11" s="742"/>
      <c r="H11" s="742"/>
      <c r="I11" s="742"/>
      <c r="J11" s="742"/>
      <c r="K11" s="742"/>
      <c r="L11" s="742"/>
      <c r="M11" s="742"/>
      <c r="N11" s="742"/>
      <c r="O11" s="742"/>
      <c r="P11" s="743"/>
      <c r="Q11" s="744">
        <v>264</v>
      </c>
      <c r="R11" s="745"/>
      <c r="S11" s="745"/>
      <c r="T11" s="745"/>
      <c r="U11" s="745"/>
      <c r="V11" s="745">
        <v>231</v>
      </c>
      <c r="W11" s="745"/>
      <c r="X11" s="745"/>
      <c r="Y11" s="745"/>
      <c r="Z11" s="745"/>
      <c r="AA11" s="745">
        <v>33</v>
      </c>
      <c r="AB11" s="745"/>
      <c r="AC11" s="745"/>
      <c r="AD11" s="745"/>
      <c r="AE11" s="746"/>
      <c r="AF11" s="747">
        <v>33</v>
      </c>
      <c r="AG11" s="748"/>
      <c r="AH11" s="748"/>
      <c r="AI11" s="748"/>
      <c r="AJ11" s="749"/>
      <c r="AK11" s="750">
        <v>135</v>
      </c>
      <c r="AL11" s="751"/>
      <c r="AM11" s="751"/>
      <c r="AN11" s="751"/>
      <c r="AO11" s="751"/>
      <c r="AP11" s="751">
        <v>838</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t="s">
        <v>369</v>
      </c>
      <c r="C12" s="742"/>
      <c r="D12" s="742"/>
      <c r="E12" s="742"/>
      <c r="F12" s="742"/>
      <c r="G12" s="742"/>
      <c r="H12" s="742"/>
      <c r="I12" s="742"/>
      <c r="J12" s="742"/>
      <c r="K12" s="742"/>
      <c r="L12" s="742"/>
      <c r="M12" s="742"/>
      <c r="N12" s="742"/>
      <c r="O12" s="742"/>
      <c r="P12" s="743"/>
      <c r="Q12" s="744">
        <v>1</v>
      </c>
      <c r="R12" s="745"/>
      <c r="S12" s="745"/>
      <c r="T12" s="745"/>
      <c r="U12" s="745"/>
      <c r="V12" s="745">
        <v>0</v>
      </c>
      <c r="W12" s="745"/>
      <c r="X12" s="745"/>
      <c r="Y12" s="745"/>
      <c r="Z12" s="745"/>
      <c r="AA12" s="745">
        <v>0</v>
      </c>
      <c r="AB12" s="745"/>
      <c r="AC12" s="745"/>
      <c r="AD12" s="745"/>
      <c r="AE12" s="746"/>
      <c r="AF12" s="747">
        <v>0</v>
      </c>
      <c r="AG12" s="748"/>
      <c r="AH12" s="748"/>
      <c r="AI12" s="748"/>
      <c r="AJ12" s="749"/>
      <c r="AK12" s="750">
        <v>0</v>
      </c>
      <c r="AL12" s="751"/>
      <c r="AM12" s="751"/>
      <c r="AN12" s="751"/>
      <c r="AO12" s="751"/>
      <c r="AP12" s="751">
        <v>0</v>
      </c>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370</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371</v>
      </c>
      <c r="B23" s="776" t="s">
        <v>372</v>
      </c>
      <c r="C23" s="777"/>
      <c r="D23" s="777"/>
      <c r="E23" s="777"/>
      <c r="F23" s="777"/>
      <c r="G23" s="777"/>
      <c r="H23" s="777"/>
      <c r="I23" s="777"/>
      <c r="J23" s="777"/>
      <c r="K23" s="777"/>
      <c r="L23" s="777"/>
      <c r="M23" s="777"/>
      <c r="N23" s="777"/>
      <c r="O23" s="777"/>
      <c r="P23" s="778"/>
      <c r="Q23" s="779">
        <v>32202</v>
      </c>
      <c r="R23" s="780"/>
      <c r="S23" s="780"/>
      <c r="T23" s="780"/>
      <c r="U23" s="780"/>
      <c r="V23" s="780">
        <v>30845</v>
      </c>
      <c r="W23" s="780"/>
      <c r="X23" s="780"/>
      <c r="Y23" s="780"/>
      <c r="Z23" s="780"/>
      <c r="AA23" s="780">
        <v>1356</v>
      </c>
      <c r="AB23" s="780"/>
      <c r="AC23" s="780"/>
      <c r="AD23" s="780"/>
      <c r="AE23" s="781"/>
      <c r="AF23" s="782">
        <v>1327</v>
      </c>
      <c r="AG23" s="780"/>
      <c r="AH23" s="780"/>
      <c r="AI23" s="780"/>
      <c r="AJ23" s="783"/>
      <c r="AK23" s="784"/>
      <c r="AL23" s="785"/>
      <c r="AM23" s="785"/>
      <c r="AN23" s="785"/>
      <c r="AO23" s="785"/>
      <c r="AP23" s="780">
        <v>29378</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798" t="s">
        <v>378</v>
      </c>
      <c r="AG26" s="799"/>
      <c r="AH26" s="799"/>
      <c r="AI26" s="799"/>
      <c r="AJ26" s="800"/>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383</v>
      </c>
      <c r="C28" s="718"/>
      <c r="D28" s="718"/>
      <c r="E28" s="718"/>
      <c r="F28" s="718"/>
      <c r="G28" s="718"/>
      <c r="H28" s="718"/>
      <c r="I28" s="718"/>
      <c r="J28" s="718"/>
      <c r="K28" s="718"/>
      <c r="L28" s="718"/>
      <c r="M28" s="718"/>
      <c r="N28" s="718"/>
      <c r="O28" s="718"/>
      <c r="P28" s="719"/>
      <c r="Q28" s="808">
        <v>11468</v>
      </c>
      <c r="R28" s="809"/>
      <c r="S28" s="809"/>
      <c r="T28" s="809"/>
      <c r="U28" s="809"/>
      <c r="V28" s="809">
        <v>11113</v>
      </c>
      <c r="W28" s="809"/>
      <c r="X28" s="809"/>
      <c r="Y28" s="809"/>
      <c r="Z28" s="809"/>
      <c r="AA28" s="809">
        <v>335</v>
      </c>
      <c r="AB28" s="809"/>
      <c r="AC28" s="809"/>
      <c r="AD28" s="809"/>
      <c r="AE28" s="810"/>
      <c r="AF28" s="811">
        <v>355</v>
      </c>
      <c r="AG28" s="809"/>
      <c r="AH28" s="809"/>
      <c r="AI28" s="809"/>
      <c r="AJ28" s="812"/>
      <c r="AK28" s="813">
        <v>814</v>
      </c>
      <c r="AL28" s="804"/>
      <c r="AM28" s="804"/>
      <c r="AN28" s="804"/>
      <c r="AO28" s="804"/>
      <c r="AP28" s="804" t="s">
        <v>546</v>
      </c>
      <c r="AQ28" s="804"/>
      <c r="AR28" s="804"/>
      <c r="AS28" s="804"/>
      <c r="AT28" s="804"/>
      <c r="AU28" s="804" t="s">
        <v>546</v>
      </c>
      <c r="AV28" s="804"/>
      <c r="AW28" s="804"/>
      <c r="AX28" s="804"/>
      <c r="AY28" s="804"/>
      <c r="AZ28" s="805" t="s">
        <v>546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384</v>
      </c>
      <c r="C29" s="742"/>
      <c r="D29" s="742"/>
      <c r="E29" s="742"/>
      <c r="F29" s="742"/>
      <c r="G29" s="742"/>
      <c r="H29" s="742"/>
      <c r="I29" s="742"/>
      <c r="J29" s="742"/>
      <c r="K29" s="742"/>
      <c r="L29" s="742"/>
      <c r="M29" s="742"/>
      <c r="N29" s="742"/>
      <c r="O29" s="742"/>
      <c r="P29" s="743"/>
      <c r="Q29" s="744">
        <v>5048</v>
      </c>
      <c r="R29" s="745"/>
      <c r="S29" s="745"/>
      <c r="T29" s="745"/>
      <c r="U29" s="745"/>
      <c r="V29" s="745">
        <v>4785</v>
      </c>
      <c r="W29" s="745"/>
      <c r="X29" s="745"/>
      <c r="Y29" s="745"/>
      <c r="Z29" s="745"/>
      <c r="AA29" s="745">
        <v>263</v>
      </c>
      <c r="AB29" s="745"/>
      <c r="AC29" s="745"/>
      <c r="AD29" s="745"/>
      <c r="AE29" s="746"/>
      <c r="AF29" s="747">
        <v>263</v>
      </c>
      <c r="AG29" s="748"/>
      <c r="AH29" s="748"/>
      <c r="AI29" s="748"/>
      <c r="AJ29" s="749"/>
      <c r="AK29" s="816">
        <v>739</v>
      </c>
      <c r="AL29" s="817"/>
      <c r="AM29" s="817"/>
      <c r="AN29" s="817"/>
      <c r="AO29" s="817"/>
      <c r="AP29" s="817" t="s">
        <v>546</v>
      </c>
      <c r="AQ29" s="817"/>
      <c r="AR29" s="817"/>
      <c r="AS29" s="817"/>
      <c r="AT29" s="817"/>
      <c r="AU29" s="817" t="s">
        <v>546</v>
      </c>
      <c r="AV29" s="817"/>
      <c r="AW29" s="817"/>
      <c r="AX29" s="817"/>
      <c r="AY29" s="817"/>
      <c r="AZ29" s="818" t="s">
        <v>546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385</v>
      </c>
      <c r="C30" s="742"/>
      <c r="D30" s="742"/>
      <c r="E30" s="742"/>
      <c r="F30" s="742"/>
      <c r="G30" s="742"/>
      <c r="H30" s="742"/>
      <c r="I30" s="742"/>
      <c r="J30" s="742"/>
      <c r="K30" s="742"/>
      <c r="L30" s="742"/>
      <c r="M30" s="742"/>
      <c r="N30" s="742"/>
      <c r="O30" s="742"/>
      <c r="P30" s="743"/>
      <c r="Q30" s="744">
        <v>771</v>
      </c>
      <c r="R30" s="745"/>
      <c r="S30" s="745"/>
      <c r="T30" s="745"/>
      <c r="U30" s="745"/>
      <c r="V30" s="745">
        <v>769</v>
      </c>
      <c r="W30" s="745"/>
      <c r="X30" s="745"/>
      <c r="Y30" s="745"/>
      <c r="Z30" s="745"/>
      <c r="AA30" s="745">
        <v>2</v>
      </c>
      <c r="AB30" s="745"/>
      <c r="AC30" s="745"/>
      <c r="AD30" s="745"/>
      <c r="AE30" s="746"/>
      <c r="AF30" s="747">
        <v>2</v>
      </c>
      <c r="AG30" s="748"/>
      <c r="AH30" s="748"/>
      <c r="AI30" s="748"/>
      <c r="AJ30" s="749"/>
      <c r="AK30" s="816">
        <v>116</v>
      </c>
      <c r="AL30" s="817"/>
      <c r="AM30" s="817"/>
      <c r="AN30" s="817"/>
      <c r="AO30" s="817"/>
      <c r="AP30" s="817" t="s">
        <v>546</v>
      </c>
      <c r="AQ30" s="817"/>
      <c r="AR30" s="817"/>
      <c r="AS30" s="817"/>
      <c r="AT30" s="817"/>
      <c r="AU30" s="817" t="s">
        <v>546</v>
      </c>
      <c r="AV30" s="817"/>
      <c r="AW30" s="817"/>
      <c r="AX30" s="817"/>
      <c r="AY30" s="817"/>
      <c r="AZ30" s="818" t="s">
        <v>546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c r="C31" s="742"/>
      <c r="D31" s="742"/>
      <c r="E31" s="742"/>
      <c r="F31" s="742"/>
      <c r="G31" s="742"/>
      <c r="H31" s="742"/>
      <c r="I31" s="742"/>
      <c r="J31" s="742"/>
      <c r="K31" s="742"/>
      <c r="L31" s="742"/>
      <c r="M31" s="742"/>
      <c r="N31" s="742"/>
      <c r="O31" s="742"/>
      <c r="P31" s="743"/>
      <c r="Q31" s="744"/>
      <c r="R31" s="745"/>
      <c r="S31" s="745"/>
      <c r="T31" s="745"/>
      <c r="U31" s="745"/>
      <c r="V31" s="745"/>
      <c r="W31" s="745"/>
      <c r="X31" s="745"/>
      <c r="Y31" s="745"/>
      <c r="Z31" s="745"/>
      <c r="AA31" s="745"/>
      <c r="AB31" s="745"/>
      <c r="AC31" s="745"/>
      <c r="AD31" s="745"/>
      <c r="AE31" s="746"/>
      <c r="AF31" s="747"/>
      <c r="AG31" s="748"/>
      <c r="AH31" s="748"/>
      <c r="AI31" s="748"/>
      <c r="AJ31" s="749"/>
      <c r="AK31" s="816"/>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371</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620</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375</v>
      </c>
      <c r="R66" s="704"/>
      <c r="S66" s="704"/>
      <c r="T66" s="704"/>
      <c r="U66" s="705"/>
      <c r="V66" s="703" t="s">
        <v>376</v>
      </c>
      <c r="W66" s="704"/>
      <c r="X66" s="704"/>
      <c r="Y66" s="704"/>
      <c r="Z66" s="705"/>
      <c r="AA66" s="703" t="s">
        <v>377</v>
      </c>
      <c r="AB66" s="704"/>
      <c r="AC66" s="704"/>
      <c r="AD66" s="704"/>
      <c r="AE66" s="705"/>
      <c r="AF66" s="838" t="s">
        <v>378</v>
      </c>
      <c r="AG66" s="799"/>
      <c r="AH66" s="799"/>
      <c r="AI66" s="799"/>
      <c r="AJ66" s="839"/>
      <c r="AK66" s="703" t="s">
        <v>379</v>
      </c>
      <c r="AL66" s="727"/>
      <c r="AM66" s="727"/>
      <c r="AN66" s="727"/>
      <c r="AO66" s="728"/>
      <c r="AP66" s="703" t="s">
        <v>380</v>
      </c>
      <c r="AQ66" s="704"/>
      <c r="AR66" s="704"/>
      <c r="AS66" s="704"/>
      <c r="AT66" s="705"/>
      <c r="AU66" s="703" t="s">
        <v>390</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528</v>
      </c>
      <c r="C68" s="856"/>
      <c r="D68" s="856"/>
      <c r="E68" s="856"/>
      <c r="F68" s="856"/>
      <c r="G68" s="856"/>
      <c r="H68" s="856"/>
      <c r="I68" s="856"/>
      <c r="J68" s="856"/>
      <c r="K68" s="856"/>
      <c r="L68" s="856"/>
      <c r="M68" s="856"/>
      <c r="N68" s="856"/>
      <c r="O68" s="856"/>
      <c r="P68" s="857"/>
      <c r="Q68" s="858">
        <v>3831</v>
      </c>
      <c r="R68" s="852"/>
      <c r="S68" s="852"/>
      <c r="T68" s="852"/>
      <c r="U68" s="852"/>
      <c r="V68" s="852">
        <v>3690</v>
      </c>
      <c r="W68" s="852"/>
      <c r="X68" s="852"/>
      <c r="Y68" s="852"/>
      <c r="Z68" s="852"/>
      <c r="AA68" s="852">
        <v>141</v>
      </c>
      <c r="AB68" s="852"/>
      <c r="AC68" s="852"/>
      <c r="AD68" s="852"/>
      <c r="AE68" s="852"/>
      <c r="AF68" s="852">
        <v>131</v>
      </c>
      <c r="AG68" s="852"/>
      <c r="AH68" s="852"/>
      <c r="AI68" s="852"/>
      <c r="AJ68" s="852"/>
      <c r="AK68" s="852" t="s">
        <v>550</v>
      </c>
      <c r="AL68" s="852"/>
      <c r="AM68" s="852"/>
      <c r="AN68" s="852"/>
      <c r="AO68" s="852"/>
      <c r="AP68" s="852">
        <v>14587</v>
      </c>
      <c r="AQ68" s="852"/>
      <c r="AR68" s="852"/>
      <c r="AS68" s="852"/>
      <c r="AT68" s="852"/>
      <c r="AU68" s="852">
        <v>6593</v>
      </c>
      <c r="AV68" s="852"/>
      <c r="AW68" s="852"/>
      <c r="AX68" s="852"/>
      <c r="AY68" s="852"/>
      <c r="AZ68" s="853" t="s">
        <v>536</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528</v>
      </c>
      <c r="C69" s="860"/>
      <c r="D69" s="860"/>
      <c r="E69" s="860"/>
      <c r="F69" s="860"/>
      <c r="G69" s="860"/>
      <c r="H69" s="860"/>
      <c r="I69" s="860"/>
      <c r="J69" s="860"/>
      <c r="K69" s="860"/>
      <c r="L69" s="860"/>
      <c r="M69" s="860"/>
      <c r="N69" s="860"/>
      <c r="O69" s="860"/>
      <c r="P69" s="861"/>
      <c r="Q69" s="862">
        <v>112</v>
      </c>
      <c r="R69" s="817"/>
      <c r="S69" s="817"/>
      <c r="T69" s="817"/>
      <c r="U69" s="817"/>
      <c r="V69" s="817">
        <v>106</v>
      </c>
      <c r="W69" s="817"/>
      <c r="X69" s="817"/>
      <c r="Y69" s="817"/>
      <c r="Z69" s="817"/>
      <c r="AA69" s="817">
        <v>6</v>
      </c>
      <c r="AB69" s="817"/>
      <c r="AC69" s="817"/>
      <c r="AD69" s="817"/>
      <c r="AE69" s="817"/>
      <c r="AF69" s="817">
        <v>6</v>
      </c>
      <c r="AG69" s="817"/>
      <c r="AH69" s="817"/>
      <c r="AI69" s="817"/>
      <c r="AJ69" s="817"/>
      <c r="AK69" s="817" t="s">
        <v>549</v>
      </c>
      <c r="AL69" s="817"/>
      <c r="AM69" s="817"/>
      <c r="AN69" s="817"/>
      <c r="AO69" s="817"/>
      <c r="AP69" s="817">
        <v>194</v>
      </c>
      <c r="AQ69" s="817"/>
      <c r="AR69" s="817"/>
      <c r="AS69" s="817"/>
      <c r="AT69" s="817"/>
      <c r="AU69" s="817">
        <v>88</v>
      </c>
      <c r="AV69" s="817"/>
      <c r="AW69" s="817"/>
      <c r="AX69" s="817"/>
      <c r="AY69" s="817"/>
      <c r="AZ69" s="863" t="s">
        <v>537</v>
      </c>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529</v>
      </c>
      <c r="C70" s="860"/>
      <c r="D70" s="860"/>
      <c r="E70" s="860"/>
      <c r="F70" s="860"/>
      <c r="G70" s="860"/>
      <c r="H70" s="860"/>
      <c r="I70" s="860"/>
      <c r="J70" s="860"/>
      <c r="K70" s="860"/>
      <c r="L70" s="860"/>
      <c r="M70" s="860"/>
      <c r="N70" s="860"/>
      <c r="O70" s="860"/>
      <c r="P70" s="861"/>
      <c r="Q70" s="862">
        <v>2924</v>
      </c>
      <c r="R70" s="817"/>
      <c r="S70" s="817"/>
      <c r="T70" s="817"/>
      <c r="U70" s="817"/>
      <c r="V70" s="817">
        <v>2682</v>
      </c>
      <c r="W70" s="817"/>
      <c r="X70" s="817"/>
      <c r="Y70" s="817"/>
      <c r="Z70" s="817"/>
      <c r="AA70" s="817">
        <v>242</v>
      </c>
      <c r="AB70" s="817"/>
      <c r="AC70" s="817"/>
      <c r="AD70" s="817"/>
      <c r="AE70" s="817"/>
      <c r="AF70" s="817">
        <v>4037</v>
      </c>
      <c r="AG70" s="817"/>
      <c r="AH70" s="817"/>
      <c r="AI70" s="817"/>
      <c r="AJ70" s="817"/>
      <c r="AK70" s="817">
        <v>3</v>
      </c>
      <c r="AL70" s="817"/>
      <c r="AM70" s="817"/>
      <c r="AN70" s="817"/>
      <c r="AO70" s="817"/>
      <c r="AP70" s="817" t="s">
        <v>546</v>
      </c>
      <c r="AQ70" s="817"/>
      <c r="AR70" s="817"/>
      <c r="AS70" s="817"/>
      <c r="AT70" s="817"/>
      <c r="AU70" s="817" t="s">
        <v>546</v>
      </c>
      <c r="AV70" s="817"/>
      <c r="AW70" s="817"/>
      <c r="AX70" s="817"/>
      <c r="AY70" s="817"/>
      <c r="AZ70" s="863" t="s">
        <v>538</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530</v>
      </c>
      <c r="C71" s="860"/>
      <c r="D71" s="860"/>
      <c r="E71" s="860"/>
      <c r="F71" s="860"/>
      <c r="G71" s="860"/>
      <c r="H71" s="860"/>
      <c r="I71" s="860"/>
      <c r="J71" s="860"/>
      <c r="K71" s="860"/>
      <c r="L71" s="860"/>
      <c r="M71" s="860"/>
      <c r="N71" s="860"/>
      <c r="O71" s="860"/>
      <c r="P71" s="861"/>
      <c r="Q71" s="862">
        <v>2352</v>
      </c>
      <c r="R71" s="817"/>
      <c r="S71" s="817"/>
      <c r="T71" s="817"/>
      <c r="U71" s="817"/>
      <c r="V71" s="817">
        <v>2246</v>
      </c>
      <c r="W71" s="817"/>
      <c r="X71" s="817"/>
      <c r="Y71" s="817"/>
      <c r="Z71" s="817"/>
      <c r="AA71" s="817">
        <v>105</v>
      </c>
      <c r="AB71" s="817"/>
      <c r="AC71" s="817"/>
      <c r="AD71" s="817"/>
      <c r="AE71" s="817"/>
      <c r="AF71" s="817">
        <v>105</v>
      </c>
      <c r="AG71" s="817"/>
      <c r="AH71" s="817"/>
      <c r="AI71" s="817"/>
      <c r="AJ71" s="817"/>
      <c r="AK71" s="817" t="s">
        <v>549</v>
      </c>
      <c r="AL71" s="817"/>
      <c r="AM71" s="817"/>
      <c r="AN71" s="817"/>
      <c r="AO71" s="817"/>
      <c r="AP71" s="817">
        <v>702</v>
      </c>
      <c r="AQ71" s="817"/>
      <c r="AR71" s="817"/>
      <c r="AS71" s="817"/>
      <c r="AT71" s="817"/>
      <c r="AU71" s="817">
        <v>444</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531</v>
      </c>
      <c r="C72" s="860"/>
      <c r="D72" s="860"/>
      <c r="E72" s="860"/>
      <c r="F72" s="860"/>
      <c r="G72" s="860"/>
      <c r="H72" s="860"/>
      <c r="I72" s="860"/>
      <c r="J72" s="860"/>
      <c r="K72" s="860"/>
      <c r="L72" s="860"/>
      <c r="M72" s="860"/>
      <c r="N72" s="860"/>
      <c r="O72" s="860"/>
      <c r="P72" s="861"/>
      <c r="Q72" s="862">
        <v>327</v>
      </c>
      <c r="R72" s="817"/>
      <c r="S72" s="817"/>
      <c r="T72" s="817"/>
      <c r="U72" s="817"/>
      <c r="V72" s="817">
        <v>273</v>
      </c>
      <c r="W72" s="817"/>
      <c r="X72" s="817"/>
      <c r="Y72" s="817"/>
      <c r="Z72" s="817"/>
      <c r="AA72" s="817">
        <v>54</v>
      </c>
      <c r="AB72" s="817"/>
      <c r="AC72" s="817"/>
      <c r="AD72" s="817"/>
      <c r="AE72" s="817"/>
      <c r="AF72" s="817">
        <v>54</v>
      </c>
      <c r="AG72" s="817"/>
      <c r="AH72" s="817"/>
      <c r="AI72" s="817"/>
      <c r="AJ72" s="817"/>
      <c r="AK72" s="817" t="s">
        <v>546</v>
      </c>
      <c r="AL72" s="817"/>
      <c r="AM72" s="817"/>
      <c r="AN72" s="817"/>
      <c r="AO72" s="817"/>
      <c r="AP72" s="817" t="s">
        <v>546</v>
      </c>
      <c r="AQ72" s="817"/>
      <c r="AR72" s="817"/>
      <c r="AS72" s="817"/>
      <c r="AT72" s="817"/>
      <c r="AU72" s="817" t="s">
        <v>546</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532</v>
      </c>
      <c r="C73" s="860"/>
      <c r="D73" s="860"/>
      <c r="E73" s="860"/>
      <c r="F73" s="860"/>
      <c r="G73" s="860"/>
      <c r="H73" s="860"/>
      <c r="I73" s="860"/>
      <c r="J73" s="860"/>
      <c r="K73" s="860"/>
      <c r="L73" s="860"/>
      <c r="M73" s="860"/>
      <c r="N73" s="860"/>
      <c r="O73" s="860"/>
      <c r="P73" s="861"/>
      <c r="Q73" s="862">
        <v>1324</v>
      </c>
      <c r="R73" s="817"/>
      <c r="S73" s="817"/>
      <c r="T73" s="817"/>
      <c r="U73" s="817"/>
      <c r="V73" s="817">
        <v>1281</v>
      </c>
      <c r="W73" s="817"/>
      <c r="X73" s="817"/>
      <c r="Y73" s="817"/>
      <c r="Z73" s="817"/>
      <c r="AA73" s="817">
        <v>44</v>
      </c>
      <c r="AB73" s="817"/>
      <c r="AC73" s="817"/>
      <c r="AD73" s="817"/>
      <c r="AE73" s="817"/>
      <c r="AF73" s="817">
        <v>44</v>
      </c>
      <c r="AG73" s="817"/>
      <c r="AH73" s="817"/>
      <c r="AI73" s="817"/>
      <c r="AJ73" s="817"/>
      <c r="AK73" s="817" t="s">
        <v>547</v>
      </c>
      <c r="AL73" s="817"/>
      <c r="AM73" s="817"/>
      <c r="AN73" s="817"/>
      <c r="AO73" s="817"/>
      <c r="AP73" s="817" t="s">
        <v>547</v>
      </c>
      <c r="AQ73" s="817"/>
      <c r="AR73" s="817"/>
      <c r="AS73" s="817"/>
      <c r="AT73" s="817"/>
      <c r="AU73" s="817" t="s">
        <v>546</v>
      </c>
      <c r="AV73" s="817"/>
      <c r="AW73" s="817"/>
      <c r="AX73" s="817"/>
      <c r="AY73" s="817"/>
      <c r="AZ73" s="863" t="s">
        <v>539</v>
      </c>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533</v>
      </c>
      <c r="C74" s="860"/>
      <c r="D74" s="860"/>
      <c r="E74" s="860"/>
      <c r="F74" s="860"/>
      <c r="G74" s="860"/>
      <c r="H74" s="860"/>
      <c r="I74" s="860"/>
      <c r="J74" s="860"/>
      <c r="K74" s="860"/>
      <c r="L74" s="860"/>
      <c r="M74" s="860"/>
      <c r="N74" s="860"/>
      <c r="O74" s="860"/>
      <c r="P74" s="861"/>
      <c r="Q74" s="862">
        <v>564001</v>
      </c>
      <c r="R74" s="817"/>
      <c r="S74" s="817"/>
      <c r="T74" s="817"/>
      <c r="U74" s="817"/>
      <c r="V74" s="817">
        <v>544673</v>
      </c>
      <c r="W74" s="817"/>
      <c r="X74" s="817"/>
      <c r="Y74" s="817"/>
      <c r="Z74" s="817"/>
      <c r="AA74" s="817">
        <v>19328</v>
      </c>
      <c r="AB74" s="817"/>
      <c r="AC74" s="817"/>
      <c r="AD74" s="817"/>
      <c r="AE74" s="817"/>
      <c r="AF74" s="817">
        <v>19328</v>
      </c>
      <c r="AG74" s="817"/>
      <c r="AH74" s="817"/>
      <c r="AI74" s="817"/>
      <c r="AJ74" s="817"/>
      <c r="AK74" s="817">
        <v>10124</v>
      </c>
      <c r="AL74" s="817"/>
      <c r="AM74" s="817"/>
      <c r="AN74" s="817"/>
      <c r="AO74" s="817"/>
      <c r="AP74" s="817" t="s">
        <v>547</v>
      </c>
      <c r="AQ74" s="817"/>
      <c r="AR74" s="817"/>
      <c r="AS74" s="817"/>
      <c r="AT74" s="817"/>
      <c r="AU74" s="817" t="s">
        <v>546</v>
      </c>
      <c r="AV74" s="817"/>
      <c r="AW74" s="817"/>
      <c r="AX74" s="817"/>
      <c r="AY74" s="817"/>
      <c r="AZ74" s="863" t="s">
        <v>540</v>
      </c>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534</v>
      </c>
      <c r="C75" s="860"/>
      <c r="D75" s="860"/>
      <c r="E75" s="860"/>
      <c r="F75" s="860"/>
      <c r="G75" s="860"/>
      <c r="H75" s="860"/>
      <c r="I75" s="860"/>
      <c r="J75" s="860"/>
      <c r="K75" s="860"/>
      <c r="L75" s="860"/>
      <c r="M75" s="860"/>
      <c r="N75" s="860"/>
      <c r="O75" s="860"/>
      <c r="P75" s="861"/>
      <c r="Q75" s="865">
        <v>37035</v>
      </c>
      <c r="R75" s="866"/>
      <c r="S75" s="866"/>
      <c r="T75" s="866"/>
      <c r="U75" s="816"/>
      <c r="V75" s="867">
        <v>36721</v>
      </c>
      <c r="W75" s="866"/>
      <c r="X75" s="866"/>
      <c r="Y75" s="866"/>
      <c r="Z75" s="816"/>
      <c r="AA75" s="867">
        <v>314</v>
      </c>
      <c r="AB75" s="866"/>
      <c r="AC75" s="866"/>
      <c r="AD75" s="866"/>
      <c r="AE75" s="816"/>
      <c r="AF75" s="867">
        <v>314</v>
      </c>
      <c r="AG75" s="866"/>
      <c r="AH75" s="866"/>
      <c r="AI75" s="866"/>
      <c r="AJ75" s="816"/>
      <c r="AK75" s="867">
        <v>1316</v>
      </c>
      <c r="AL75" s="866"/>
      <c r="AM75" s="866"/>
      <c r="AN75" s="866"/>
      <c r="AO75" s="816"/>
      <c r="AP75" s="867" t="s">
        <v>547</v>
      </c>
      <c r="AQ75" s="866"/>
      <c r="AR75" s="866"/>
      <c r="AS75" s="866"/>
      <c r="AT75" s="816"/>
      <c r="AU75" s="867" t="s">
        <v>546</v>
      </c>
      <c r="AV75" s="866"/>
      <c r="AW75" s="866"/>
      <c r="AX75" s="866"/>
      <c r="AY75" s="816"/>
      <c r="AZ75" s="863" t="s">
        <v>539</v>
      </c>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534</v>
      </c>
      <c r="C76" s="860"/>
      <c r="D76" s="860"/>
      <c r="E76" s="860"/>
      <c r="F76" s="860"/>
      <c r="G76" s="860"/>
      <c r="H76" s="860"/>
      <c r="I76" s="860"/>
      <c r="J76" s="860"/>
      <c r="K76" s="860"/>
      <c r="L76" s="860"/>
      <c r="M76" s="860"/>
      <c r="N76" s="860"/>
      <c r="O76" s="860"/>
      <c r="P76" s="861"/>
      <c r="Q76" s="865">
        <v>384</v>
      </c>
      <c r="R76" s="866"/>
      <c r="S76" s="866"/>
      <c r="T76" s="866"/>
      <c r="U76" s="816"/>
      <c r="V76" s="867">
        <v>183</v>
      </c>
      <c r="W76" s="866"/>
      <c r="X76" s="866"/>
      <c r="Y76" s="866"/>
      <c r="Z76" s="816"/>
      <c r="AA76" s="867">
        <v>201</v>
      </c>
      <c r="AB76" s="866"/>
      <c r="AC76" s="866"/>
      <c r="AD76" s="866"/>
      <c r="AE76" s="816"/>
      <c r="AF76" s="867">
        <v>201</v>
      </c>
      <c r="AG76" s="866"/>
      <c r="AH76" s="866"/>
      <c r="AI76" s="866"/>
      <c r="AJ76" s="816"/>
      <c r="AK76" s="867" t="s">
        <v>552</v>
      </c>
      <c r="AL76" s="866"/>
      <c r="AM76" s="866"/>
      <c r="AN76" s="866"/>
      <c r="AO76" s="816"/>
      <c r="AP76" s="867" t="s">
        <v>547</v>
      </c>
      <c r="AQ76" s="866"/>
      <c r="AR76" s="866"/>
      <c r="AS76" s="866"/>
      <c r="AT76" s="816"/>
      <c r="AU76" s="867" t="s">
        <v>548</v>
      </c>
      <c r="AV76" s="866"/>
      <c r="AW76" s="866"/>
      <c r="AX76" s="866"/>
      <c r="AY76" s="816"/>
      <c r="AZ76" s="863" t="s">
        <v>541</v>
      </c>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535</v>
      </c>
      <c r="C77" s="860"/>
      <c r="D77" s="860"/>
      <c r="E77" s="860"/>
      <c r="F77" s="860"/>
      <c r="G77" s="860"/>
      <c r="H77" s="860"/>
      <c r="I77" s="860"/>
      <c r="J77" s="860"/>
      <c r="K77" s="860"/>
      <c r="L77" s="860"/>
      <c r="M77" s="860"/>
      <c r="N77" s="860"/>
      <c r="O77" s="860"/>
      <c r="P77" s="861"/>
      <c r="Q77" s="865">
        <v>386</v>
      </c>
      <c r="R77" s="866"/>
      <c r="S77" s="866"/>
      <c r="T77" s="866"/>
      <c r="U77" s="816"/>
      <c r="V77" s="867">
        <v>376</v>
      </c>
      <c r="W77" s="866"/>
      <c r="X77" s="866"/>
      <c r="Y77" s="866"/>
      <c r="Z77" s="816"/>
      <c r="AA77" s="867">
        <v>10</v>
      </c>
      <c r="AB77" s="866"/>
      <c r="AC77" s="866"/>
      <c r="AD77" s="866"/>
      <c r="AE77" s="816"/>
      <c r="AF77" s="867">
        <v>10</v>
      </c>
      <c r="AG77" s="866"/>
      <c r="AH77" s="866"/>
      <c r="AI77" s="866"/>
      <c r="AJ77" s="816"/>
      <c r="AK77" s="867">
        <v>92</v>
      </c>
      <c r="AL77" s="866"/>
      <c r="AM77" s="866"/>
      <c r="AN77" s="866"/>
      <c r="AO77" s="816"/>
      <c r="AP77" s="867" t="s">
        <v>547</v>
      </c>
      <c r="AQ77" s="866"/>
      <c r="AR77" s="866"/>
      <c r="AS77" s="866"/>
      <c r="AT77" s="816"/>
      <c r="AU77" s="867" t="s">
        <v>551</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371</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24131</v>
      </c>
      <c r="AG88" s="828"/>
      <c r="AH88" s="828"/>
      <c r="AI88" s="828"/>
      <c r="AJ88" s="828"/>
      <c r="AK88" s="825"/>
      <c r="AL88" s="825"/>
      <c r="AM88" s="825"/>
      <c r="AN88" s="825"/>
      <c r="AO88" s="825"/>
      <c r="AP88" s="828">
        <v>15483</v>
      </c>
      <c r="AQ88" s="828"/>
      <c r="AR88" s="828"/>
      <c r="AS88" s="828"/>
      <c r="AT88" s="828"/>
      <c r="AU88" s="828">
        <v>7125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798</v>
      </c>
      <c r="CS102" s="836"/>
      <c r="CT102" s="836"/>
      <c r="CU102" s="836"/>
      <c r="CV102" s="879"/>
      <c r="CW102" s="878"/>
      <c r="CX102" s="836"/>
      <c r="CY102" s="836"/>
      <c r="CZ102" s="836"/>
      <c r="DA102" s="879"/>
      <c r="DB102" s="878"/>
      <c r="DC102" s="836"/>
      <c r="DD102" s="836"/>
      <c r="DE102" s="836"/>
      <c r="DF102" s="879"/>
      <c r="DG102" s="878">
        <v>100</v>
      </c>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285</v>
      </c>
      <c r="AG109" s="881"/>
      <c r="AH109" s="881"/>
      <c r="AI109" s="881"/>
      <c r="AJ109" s="882"/>
      <c r="AK109" s="880" t="s">
        <v>284</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285</v>
      </c>
      <c r="BW109" s="881"/>
      <c r="BX109" s="881"/>
      <c r="BY109" s="881"/>
      <c r="BZ109" s="882"/>
      <c r="CA109" s="880" t="s">
        <v>284</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285</v>
      </c>
      <c r="DM109" s="881"/>
      <c r="DN109" s="881"/>
      <c r="DO109" s="881"/>
      <c r="DP109" s="882"/>
      <c r="DQ109" s="880" t="s">
        <v>284</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2367490</v>
      </c>
      <c r="AB110" s="888"/>
      <c r="AC110" s="888"/>
      <c r="AD110" s="888"/>
      <c r="AE110" s="889"/>
      <c r="AF110" s="890">
        <v>2205787</v>
      </c>
      <c r="AG110" s="888"/>
      <c r="AH110" s="888"/>
      <c r="AI110" s="888"/>
      <c r="AJ110" s="889"/>
      <c r="AK110" s="890">
        <v>2293296</v>
      </c>
      <c r="AL110" s="888"/>
      <c r="AM110" s="888"/>
      <c r="AN110" s="888"/>
      <c r="AO110" s="889"/>
      <c r="AP110" s="891">
        <v>14.7</v>
      </c>
      <c r="AQ110" s="892"/>
      <c r="AR110" s="892"/>
      <c r="AS110" s="892"/>
      <c r="AT110" s="893"/>
      <c r="AU110" s="894" t="s">
        <v>60</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26350340</v>
      </c>
      <c r="BR110" s="925"/>
      <c r="BS110" s="925"/>
      <c r="BT110" s="925"/>
      <c r="BU110" s="925"/>
      <c r="BV110" s="925">
        <v>27815251</v>
      </c>
      <c r="BW110" s="925"/>
      <c r="BX110" s="925"/>
      <c r="BY110" s="925"/>
      <c r="BZ110" s="925"/>
      <c r="CA110" s="925">
        <v>29378091</v>
      </c>
      <c r="CB110" s="925"/>
      <c r="CC110" s="925"/>
      <c r="CD110" s="925"/>
      <c r="CE110" s="925"/>
      <c r="CF110" s="939">
        <v>188.5</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3375861</v>
      </c>
      <c r="BR111" s="918"/>
      <c r="BS111" s="918"/>
      <c r="BT111" s="918"/>
      <c r="BU111" s="918"/>
      <c r="BV111" s="918">
        <v>3367710</v>
      </c>
      <c r="BW111" s="918"/>
      <c r="BX111" s="918"/>
      <c r="BY111" s="918"/>
      <c r="BZ111" s="918"/>
      <c r="CA111" s="918">
        <v>3340689</v>
      </c>
      <c r="CB111" s="918"/>
      <c r="CC111" s="918"/>
      <c r="CD111" s="918"/>
      <c r="CE111" s="918"/>
      <c r="CF111" s="912">
        <v>21.4</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t="s">
        <v>110</v>
      </c>
      <c r="BR112" s="918"/>
      <c r="BS112" s="918"/>
      <c r="BT112" s="918"/>
      <c r="BU112" s="918"/>
      <c r="BV112" s="918" t="s">
        <v>110</v>
      </c>
      <c r="BW112" s="918"/>
      <c r="BX112" s="918"/>
      <c r="BY112" s="918"/>
      <c r="BZ112" s="918"/>
      <c r="CA112" s="918" t="s">
        <v>110</v>
      </c>
      <c r="CB112" s="918"/>
      <c r="CC112" s="918"/>
      <c r="CD112" s="918"/>
      <c r="CE112" s="918"/>
      <c r="CF112" s="912" t="s">
        <v>110</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t="s">
        <v>110</v>
      </c>
      <c r="AB113" s="932"/>
      <c r="AC113" s="932"/>
      <c r="AD113" s="932"/>
      <c r="AE113" s="933"/>
      <c r="AF113" s="934" t="s">
        <v>110</v>
      </c>
      <c r="AG113" s="932"/>
      <c r="AH113" s="932"/>
      <c r="AI113" s="932"/>
      <c r="AJ113" s="933"/>
      <c r="AK113" s="934" t="s">
        <v>110</v>
      </c>
      <c r="AL113" s="932"/>
      <c r="AM113" s="932"/>
      <c r="AN113" s="932"/>
      <c r="AO113" s="933"/>
      <c r="AP113" s="935" t="s">
        <v>110</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7757566</v>
      </c>
      <c r="BR113" s="918"/>
      <c r="BS113" s="918"/>
      <c r="BT113" s="918"/>
      <c r="BU113" s="918"/>
      <c r="BV113" s="918">
        <v>7532624</v>
      </c>
      <c r="BW113" s="918"/>
      <c r="BX113" s="918"/>
      <c r="BY113" s="918"/>
      <c r="BZ113" s="918"/>
      <c r="CA113" s="918">
        <v>7125328</v>
      </c>
      <c r="CB113" s="918"/>
      <c r="CC113" s="918"/>
      <c r="CD113" s="918"/>
      <c r="CE113" s="918"/>
      <c r="CF113" s="912">
        <v>45.7</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756448</v>
      </c>
      <c r="AB114" s="957"/>
      <c r="AC114" s="957"/>
      <c r="AD114" s="957"/>
      <c r="AE114" s="958"/>
      <c r="AF114" s="959">
        <v>750609</v>
      </c>
      <c r="AG114" s="957"/>
      <c r="AH114" s="957"/>
      <c r="AI114" s="957"/>
      <c r="AJ114" s="958"/>
      <c r="AK114" s="959">
        <v>707789</v>
      </c>
      <c r="AL114" s="957"/>
      <c r="AM114" s="957"/>
      <c r="AN114" s="957"/>
      <c r="AO114" s="958"/>
      <c r="AP114" s="960">
        <v>4.5</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4738574</v>
      </c>
      <c r="BR114" s="918"/>
      <c r="BS114" s="918"/>
      <c r="BT114" s="918"/>
      <c r="BU114" s="918"/>
      <c r="BV114" s="918">
        <v>4391855</v>
      </c>
      <c r="BW114" s="918"/>
      <c r="BX114" s="918"/>
      <c r="BY114" s="918"/>
      <c r="BZ114" s="918"/>
      <c r="CA114" s="918">
        <v>4197987</v>
      </c>
      <c r="CB114" s="918"/>
      <c r="CC114" s="918"/>
      <c r="CD114" s="918"/>
      <c r="CE114" s="918"/>
      <c r="CF114" s="912">
        <v>26.9</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110</v>
      </c>
      <c r="AB115" s="932"/>
      <c r="AC115" s="932"/>
      <c r="AD115" s="932"/>
      <c r="AE115" s="933"/>
      <c r="AF115" s="934" t="s">
        <v>110</v>
      </c>
      <c r="AG115" s="932"/>
      <c r="AH115" s="932"/>
      <c r="AI115" s="932"/>
      <c r="AJ115" s="933"/>
      <c r="AK115" s="934" t="s">
        <v>110</v>
      </c>
      <c r="AL115" s="932"/>
      <c r="AM115" s="932"/>
      <c r="AN115" s="932"/>
      <c r="AO115" s="933"/>
      <c r="AP115" s="935" t="s">
        <v>110</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v>696</v>
      </c>
      <c r="BR115" s="918"/>
      <c r="BS115" s="918"/>
      <c r="BT115" s="918"/>
      <c r="BU115" s="918"/>
      <c r="BV115" s="918">
        <v>482</v>
      </c>
      <c r="BW115" s="918"/>
      <c r="BX115" s="918"/>
      <c r="BY115" s="918"/>
      <c r="BZ115" s="918"/>
      <c r="CA115" s="918">
        <v>350</v>
      </c>
      <c r="CB115" s="918"/>
      <c r="CC115" s="918"/>
      <c r="CD115" s="918"/>
      <c r="CE115" s="918"/>
      <c r="CF115" s="912">
        <v>0</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3375861</v>
      </c>
      <c r="DH115" s="957"/>
      <c r="DI115" s="957"/>
      <c r="DJ115" s="957"/>
      <c r="DK115" s="958"/>
      <c r="DL115" s="959">
        <v>3367710</v>
      </c>
      <c r="DM115" s="957"/>
      <c r="DN115" s="957"/>
      <c r="DO115" s="957"/>
      <c r="DP115" s="958"/>
      <c r="DQ115" s="959">
        <v>3340689</v>
      </c>
      <c r="DR115" s="957"/>
      <c r="DS115" s="957"/>
      <c r="DT115" s="957"/>
      <c r="DU115" s="958"/>
      <c r="DV115" s="960">
        <v>21.4</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3123938</v>
      </c>
      <c r="AB117" s="964"/>
      <c r="AC117" s="964"/>
      <c r="AD117" s="964"/>
      <c r="AE117" s="965"/>
      <c r="AF117" s="963">
        <v>2956396</v>
      </c>
      <c r="AG117" s="964"/>
      <c r="AH117" s="964"/>
      <c r="AI117" s="964"/>
      <c r="AJ117" s="965"/>
      <c r="AK117" s="963">
        <v>3001085</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285</v>
      </c>
      <c r="AG118" s="881"/>
      <c r="AH118" s="881"/>
      <c r="AI118" s="881"/>
      <c r="AJ118" s="882"/>
      <c r="AK118" s="880" t="s">
        <v>284</v>
      </c>
      <c r="AL118" s="881"/>
      <c r="AM118" s="881"/>
      <c r="AN118" s="881"/>
      <c r="AO118" s="882"/>
      <c r="AP118" s="988" t="s">
        <v>401</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429</v>
      </c>
      <c r="BP118" s="992"/>
      <c r="BQ118" s="983">
        <v>42223037</v>
      </c>
      <c r="BR118" s="984"/>
      <c r="BS118" s="984"/>
      <c r="BT118" s="984"/>
      <c r="BU118" s="984"/>
      <c r="BV118" s="984">
        <v>43107922</v>
      </c>
      <c r="BW118" s="984"/>
      <c r="BX118" s="984"/>
      <c r="BY118" s="984"/>
      <c r="BZ118" s="984"/>
      <c r="CA118" s="984">
        <v>44042445</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4132048</v>
      </c>
      <c r="BR119" s="925"/>
      <c r="BS119" s="925"/>
      <c r="BT119" s="925"/>
      <c r="BU119" s="925"/>
      <c r="BV119" s="925">
        <v>5178481</v>
      </c>
      <c r="BW119" s="925"/>
      <c r="BX119" s="925"/>
      <c r="BY119" s="925"/>
      <c r="BZ119" s="925"/>
      <c r="CA119" s="925">
        <v>7516918</v>
      </c>
      <c r="CB119" s="925"/>
      <c r="CC119" s="925"/>
      <c r="CD119" s="925"/>
      <c r="CE119" s="925"/>
      <c r="CF119" s="939">
        <v>48.2</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110</v>
      </c>
      <c r="DH119" s="996"/>
      <c r="DI119" s="996"/>
      <c r="DJ119" s="996"/>
      <c r="DK119" s="997"/>
      <c r="DL119" s="998" t="s">
        <v>110</v>
      </c>
      <c r="DM119" s="996"/>
      <c r="DN119" s="996"/>
      <c r="DO119" s="996"/>
      <c r="DP119" s="997"/>
      <c r="DQ119" s="998" t="s">
        <v>110</v>
      </c>
      <c r="DR119" s="996"/>
      <c r="DS119" s="996"/>
      <c r="DT119" s="996"/>
      <c r="DU119" s="997"/>
      <c r="DV119" s="999" t="s">
        <v>110</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4670338</v>
      </c>
      <c r="BR120" s="918"/>
      <c r="BS120" s="918"/>
      <c r="BT120" s="918"/>
      <c r="BU120" s="918"/>
      <c r="BV120" s="918">
        <v>4954227</v>
      </c>
      <c r="BW120" s="918"/>
      <c r="BX120" s="918"/>
      <c r="BY120" s="918"/>
      <c r="BZ120" s="918"/>
      <c r="CA120" s="918">
        <v>4829899</v>
      </c>
      <c r="CB120" s="918"/>
      <c r="CC120" s="918"/>
      <c r="CD120" s="918"/>
      <c r="CE120" s="918"/>
      <c r="CF120" s="912">
        <v>31</v>
      </c>
      <c r="CG120" s="913"/>
      <c r="CH120" s="913"/>
      <c r="CI120" s="913"/>
      <c r="CJ120" s="913"/>
      <c r="CK120" s="1011" t="s">
        <v>435</v>
      </c>
      <c r="CL120" s="1012"/>
      <c r="CM120" s="1012"/>
      <c r="CN120" s="1012"/>
      <c r="CO120" s="1013"/>
      <c r="CP120" s="1019"/>
      <c r="CQ120" s="1020"/>
      <c r="CR120" s="1020"/>
      <c r="CS120" s="1020"/>
      <c r="CT120" s="1020"/>
      <c r="CU120" s="1020"/>
      <c r="CV120" s="1020"/>
      <c r="CW120" s="1020"/>
      <c r="CX120" s="1020"/>
      <c r="CY120" s="1020"/>
      <c r="CZ120" s="1020"/>
      <c r="DA120" s="1020"/>
      <c r="DB120" s="1020"/>
      <c r="DC120" s="1020"/>
      <c r="DD120" s="1020"/>
      <c r="DE120" s="1020"/>
      <c r="DF120" s="1021"/>
      <c r="DG120" s="924"/>
      <c r="DH120" s="925"/>
      <c r="DI120" s="925"/>
      <c r="DJ120" s="925"/>
      <c r="DK120" s="925"/>
      <c r="DL120" s="925"/>
      <c r="DM120" s="925"/>
      <c r="DN120" s="925"/>
      <c r="DO120" s="925"/>
      <c r="DP120" s="925"/>
      <c r="DQ120" s="925"/>
      <c r="DR120" s="925"/>
      <c r="DS120" s="925"/>
      <c r="DT120" s="925"/>
      <c r="DU120" s="925"/>
      <c r="DV120" s="926"/>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22005261</v>
      </c>
      <c r="BR121" s="984"/>
      <c r="BS121" s="984"/>
      <c r="BT121" s="984"/>
      <c r="BU121" s="984"/>
      <c r="BV121" s="984">
        <v>23276485</v>
      </c>
      <c r="BW121" s="984"/>
      <c r="BX121" s="984"/>
      <c r="BY121" s="984"/>
      <c r="BZ121" s="984"/>
      <c r="CA121" s="984">
        <v>23794335</v>
      </c>
      <c r="CB121" s="984"/>
      <c r="CC121" s="984"/>
      <c r="CD121" s="984"/>
      <c r="CE121" s="984"/>
      <c r="CF121" s="1022">
        <v>152.69999999999999</v>
      </c>
      <c r="CG121" s="1023"/>
      <c r="CH121" s="1023"/>
      <c r="CI121" s="1023"/>
      <c r="CJ121" s="1023"/>
      <c r="CK121" s="1014"/>
      <c r="CL121" s="1015"/>
      <c r="CM121" s="1015"/>
      <c r="CN121" s="1015"/>
      <c r="CO121" s="1016"/>
      <c r="CP121" s="1005"/>
      <c r="CQ121" s="1006"/>
      <c r="CR121" s="1006"/>
      <c r="CS121" s="1006"/>
      <c r="CT121" s="1006"/>
      <c r="CU121" s="1006"/>
      <c r="CV121" s="1006"/>
      <c r="CW121" s="1006"/>
      <c r="CX121" s="1006"/>
      <c r="CY121" s="1006"/>
      <c r="CZ121" s="1006"/>
      <c r="DA121" s="1006"/>
      <c r="DB121" s="1006"/>
      <c r="DC121" s="1006"/>
      <c r="DD121" s="1006"/>
      <c r="DE121" s="1006"/>
      <c r="DF121" s="1007"/>
      <c r="DG121" s="917"/>
      <c r="DH121" s="918"/>
      <c r="DI121" s="918"/>
      <c r="DJ121" s="918"/>
      <c r="DK121" s="918"/>
      <c r="DL121" s="918"/>
      <c r="DM121" s="918"/>
      <c r="DN121" s="918"/>
      <c r="DO121" s="918"/>
      <c r="DP121" s="918"/>
      <c r="DQ121" s="918"/>
      <c r="DR121" s="918"/>
      <c r="DS121" s="918"/>
      <c r="DT121" s="918"/>
      <c r="DU121" s="918"/>
      <c r="DV121" s="919"/>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438</v>
      </c>
      <c r="BP122" s="992"/>
      <c r="BQ122" s="1032">
        <v>30807647</v>
      </c>
      <c r="BR122" s="1033"/>
      <c r="BS122" s="1033"/>
      <c r="BT122" s="1033"/>
      <c r="BU122" s="1033"/>
      <c r="BV122" s="1033">
        <v>33409193</v>
      </c>
      <c r="BW122" s="1033"/>
      <c r="BX122" s="1033"/>
      <c r="BY122" s="1033"/>
      <c r="BZ122" s="1033"/>
      <c r="CA122" s="1033">
        <v>36141152</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73.3</v>
      </c>
      <c r="BR123" s="1025"/>
      <c r="BS123" s="1025"/>
      <c r="BT123" s="1025"/>
      <c r="BU123" s="1025"/>
      <c r="BV123" s="1025">
        <v>62.7</v>
      </c>
      <c r="BW123" s="1025"/>
      <c r="BX123" s="1025"/>
      <c r="BY123" s="1025"/>
      <c r="BZ123" s="1025"/>
      <c r="CA123" s="1025">
        <v>50.6</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c r="CQ124" s="1006"/>
      <c r="CR124" s="1006"/>
      <c r="CS124" s="1006"/>
      <c r="CT124" s="1006"/>
      <c r="CU124" s="1006"/>
      <c r="CV124" s="1006"/>
      <c r="CW124" s="1006"/>
      <c r="CX124" s="1006"/>
      <c r="CY124" s="1006"/>
      <c r="CZ124" s="1006"/>
      <c r="DA124" s="1006"/>
      <c r="DB124" s="1006"/>
      <c r="DC124" s="1006"/>
      <c r="DD124" s="1006"/>
      <c r="DE124" s="1006"/>
      <c r="DF124" s="1007"/>
      <c r="DG124" s="995"/>
      <c r="DH124" s="996"/>
      <c r="DI124" s="996"/>
      <c r="DJ124" s="996"/>
      <c r="DK124" s="997"/>
      <c r="DL124" s="998"/>
      <c r="DM124" s="996"/>
      <c r="DN124" s="996"/>
      <c r="DO124" s="996"/>
      <c r="DP124" s="997"/>
      <c r="DQ124" s="998"/>
      <c r="DR124" s="996"/>
      <c r="DS124" s="996"/>
      <c r="DT124" s="996"/>
      <c r="DU124" s="997"/>
      <c r="DV124" s="999"/>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110</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110</v>
      </c>
      <c r="AB127" s="957"/>
      <c r="AC127" s="957"/>
      <c r="AD127" s="957"/>
      <c r="AE127" s="958"/>
      <c r="AF127" s="959" t="s">
        <v>110</v>
      </c>
      <c r="AG127" s="957"/>
      <c r="AH127" s="957"/>
      <c r="AI127" s="957"/>
      <c r="AJ127" s="958"/>
      <c r="AK127" s="959" t="s">
        <v>110</v>
      </c>
      <c r="AL127" s="957"/>
      <c r="AM127" s="957"/>
      <c r="AN127" s="957"/>
      <c r="AO127" s="958"/>
      <c r="AP127" s="960" t="s">
        <v>110</v>
      </c>
      <c r="AQ127" s="961"/>
      <c r="AR127" s="961"/>
      <c r="AS127" s="961"/>
      <c r="AT127" s="962"/>
      <c r="AU127" s="233"/>
      <c r="AV127" s="233"/>
      <c r="AW127" s="233"/>
      <c r="AX127" s="884" t="s">
        <v>448</v>
      </c>
      <c r="AY127" s="885"/>
      <c r="AZ127" s="885"/>
      <c r="BA127" s="885"/>
      <c r="BB127" s="885"/>
      <c r="BC127" s="885"/>
      <c r="BD127" s="885"/>
      <c r="BE127" s="886"/>
      <c r="BF127" s="1039" t="s">
        <v>110</v>
      </c>
      <c r="BG127" s="1040"/>
      <c r="BH127" s="1040"/>
      <c r="BI127" s="1040"/>
      <c r="BJ127" s="1040"/>
      <c r="BK127" s="1040"/>
      <c r="BL127" s="1049"/>
      <c r="BM127" s="1039">
        <v>12.62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v>696</v>
      </c>
      <c r="DH127" s="1046"/>
      <c r="DI127" s="1046"/>
      <c r="DJ127" s="1046"/>
      <c r="DK127" s="1046"/>
      <c r="DL127" s="1046">
        <v>482</v>
      </c>
      <c r="DM127" s="1046"/>
      <c r="DN127" s="1046"/>
      <c r="DO127" s="1046"/>
      <c r="DP127" s="1046"/>
      <c r="DQ127" s="1046">
        <v>350</v>
      </c>
      <c r="DR127" s="1046"/>
      <c r="DS127" s="1046"/>
      <c r="DT127" s="1046"/>
      <c r="DU127" s="1046"/>
      <c r="DV127" s="1047">
        <v>0</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325511</v>
      </c>
      <c r="AB128" s="1088"/>
      <c r="AC128" s="1088"/>
      <c r="AD128" s="1088"/>
      <c r="AE128" s="1089"/>
      <c r="AF128" s="1090">
        <v>328674</v>
      </c>
      <c r="AG128" s="1088"/>
      <c r="AH128" s="1088"/>
      <c r="AI128" s="1088"/>
      <c r="AJ128" s="1089"/>
      <c r="AK128" s="1090">
        <v>356988</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110</v>
      </c>
      <c r="BG128" s="1065"/>
      <c r="BH128" s="1065"/>
      <c r="BI128" s="1065"/>
      <c r="BJ128" s="1065"/>
      <c r="BK128" s="1065"/>
      <c r="BL128" s="1066"/>
      <c r="BM128" s="1064">
        <v>17.62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17449565</v>
      </c>
      <c r="AB129" s="957"/>
      <c r="AC129" s="957"/>
      <c r="AD129" s="957"/>
      <c r="AE129" s="958"/>
      <c r="AF129" s="959">
        <v>17367269</v>
      </c>
      <c r="AG129" s="957"/>
      <c r="AH129" s="957"/>
      <c r="AI129" s="957"/>
      <c r="AJ129" s="958"/>
      <c r="AK129" s="959">
        <v>17549877</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4.9000000000000004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1877197</v>
      </c>
      <c r="AB130" s="957"/>
      <c r="AC130" s="957"/>
      <c r="AD130" s="957"/>
      <c r="AE130" s="958"/>
      <c r="AF130" s="959">
        <v>1909185</v>
      </c>
      <c r="AG130" s="957"/>
      <c r="AH130" s="957"/>
      <c r="AI130" s="957"/>
      <c r="AJ130" s="958"/>
      <c r="AK130" s="959">
        <v>1963539</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v>50.6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15572368</v>
      </c>
      <c r="AB131" s="996"/>
      <c r="AC131" s="996"/>
      <c r="AD131" s="996"/>
      <c r="AE131" s="997"/>
      <c r="AF131" s="998">
        <v>15458084</v>
      </c>
      <c r="AG131" s="996"/>
      <c r="AH131" s="996"/>
      <c r="AI131" s="996"/>
      <c r="AJ131" s="997"/>
      <c r="AK131" s="998">
        <v>15586338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5.9157990619999996</v>
      </c>
      <c r="AB132" s="1102"/>
      <c r="AC132" s="1102"/>
      <c r="AD132" s="1102"/>
      <c r="AE132" s="1103"/>
      <c r="AF132" s="1104">
        <v>4.6482927639999998</v>
      </c>
      <c r="AG132" s="1102"/>
      <c r="AH132" s="1102"/>
      <c r="AI132" s="1102"/>
      <c r="AJ132" s="1103"/>
      <c r="AK132" s="1104">
        <v>4.366375219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6.8</v>
      </c>
      <c r="AB133" s="1109"/>
      <c r="AC133" s="1109"/>
      <c r="AD133" s="1109"/>
      <c r="AE133" s="1110"/>
      <c r="AF133" s="1108">
        <v>5.8</v>
      </c>
      <c r="AG133" s="1109"/>
      <c r="AH133" s="1109"/>
      <c r="AI133" s="1109"/>
      <c r="AJ133" s="1110"/>
      <c r="AK133" s="1108">
        <v>4.9000000000000004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9" zoomScale="70" zoomScaleNormal="85" zoomScaleSheetLayoutView="70" workbookViewId="0">
      <selection activeCell="AC6" sqref="AC6:AL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2" zoomScale="85" zoomScaleNormal="85" zoomScaleSheetLayoutView="55" workbookViewId="0">
      <selection activeCell="AC6" sqref="AC6:AL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election activeCell="AC6" sqref="AC6:AL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4755130</v>
      </c>
      <c r="L9" s="264">
        <v>47035</v>
      </c>
      <c r="M9" s="265">
        <v>58402</v>
      </c>
      <c r="N9" s="266">
        <v>-19.5</v>
      </c>
    </row>
    <row r="10" spans="1:16">
      <c r="A10" s="248"/>
      <c r="B10" s="244"/>
      <c r="C10" s="244"/>
      <c r="D10" s="244"/>
      <c r="E10" s="244"/>
      <c r="F10" s="244"/>
      <c r="G10" s="1117" t="s">
        <v>470</v>
      </c>
      <c r="H10" s="1118"/>
      <c r="I10" s="1118"/>
      <c r="J10" s="1119"/>
      <c r="K10" s="267">
        <v>292791</v>
      </c>
      <c r="L10" s="268">
        <v>2896</v>
      </c>
      <c r="M10" s="269">
        <v>4003</v>
      </c>
      <c r="N10" s="270">
        <v>-27.7</v>
      </c>
    </row>
    <row r="11" spans="1:16" ht="13.5" customHeight="1">
      <c r="A11" s="248"/>
      <c r="B11" s="244"/>
      <c r="C11" s="244"/>
      <c r="D11" s="244"/>
      <c r="E11" s="244"/>
      <c r="F11" s="244"/>
      <c r="G11" s="1117" t="s">
        <v>471</v>
      </c>
      <c r="H11" s="1118"/>
      <c r="I11" s="1118"/>
      <c r="J11" s="1119"/>
      <c r="K11" s="267">
        <v>959784</v>
      </c>
      <c r="L11" s="268">
        <v>9494</v>
      </c>
      <c r="M11" s="269">
        <v>3781</v>
      </c>
      <c r="N11" s="270">
        <v>151.1</v>
      </c>
    </row>
    <row r="12" spans="1:16" ht="13.5" customHeight="1">
      <c r="A12" s="248"/>
      <c r="B12" s="244"/>
      <c r="C12" s="244"/>
      <c r="D12" s="244"/>
      <c r="E12" s="244"/>
      <c r="F12" s="244"/>
      <c r="G12" s="1117" t="s">
        <v>472</v>
      </c>
      <c r="H12" s="1118"/>
      <c r="I12" s="1118"/>
      <c r="J12" s="1119"/>
      <c r="K12" s="267" t="s">
        <v>473</v>
      </c>
      <c r="L12" s="268" t="s">
        <v>473</v>
      </c>
      <c r="M12" s="269">
        <v>598</v>
      </c>
      <c r="N12" s="270" t="s">
        <v>473</v>
      </c>
    </row>
    <row r="13" spans="1:16" ht="13.5" customHeight="1">
      <c r="A13" s="248"/>
      <c r="B13" s="244"/>
      <c r="C13" s="244"/>
      <c r="D13" s="244"/>
      <c r="E13" s="244"/>
      <c r="F13" s="244"/>
      <c r="G13" s="1117" t="s">
        <v>474</v>
      </c>
      <c r="H13" s="1118"/>
      <c r="I13" s="1118"/>
      <c r="J13" s="1119"/>
      <c r="K13" s="267" t="s">
        <v>473</v>
      </c>
      <c r="L13" s="268" t="s">
        <v>473</v>
      </c>
      <c r="M13" s="269">
        <v>1</v>
      </c>
      <c r="N13" s="270" t="s">
        <v>473</v>
      </c>
    </row>
    <row r="14" spans="1:16" ht="13.5" customHeight="1">
      <c r="A14" s="248"/>
      <c r="B14" s="244"/>
      <c r="C14" s="244"/>
      <c r="D14" s="244"/>
      <c r="E14" s="244"/>
      <c r="F14" s="244"/>
      <c r="G14" s="1117" t="s">
        <v>475</v>
      </c>
      <c r="H14" s="1118"/>
      <c r="I14" s="1118"/>
      <c r="J14" s="1119"/>
      <c r="K14" s="267">
        <v>344604</v>
      </c>
      <c r="L14" s="268">
        <v>3409</v>
      </c>
      <c r="M14" s="269">
        <v>2386</v>
      </c>
      <c r="N14" s="270">
        <v>42.9</v>
      </c>
    </row>
    <row r="15" spans="1:16" ht="13.5" customHeight="1">
      <c r="A15" s="248"/>
      <c r="B15" s="244"/>
      <c r="C15" s="244"/>
      <c r="D15" s="244"/>
      <c r="E15" s="244"/>
      <c r="F15" s="244"/>
      <c r="G15" s="1117" t="s">
        <v>476</v>
      </c>
      <c r="H15" s="1118"/>
      <c r="I15" s="1118"/>
      <c r="J15" s="1119"/>
      <c r="K15" s="267">
        <v>303854</v>
      </c>
      <c r="L15" s="268">
        <v>3006</v>
      </c>
      <c r="M15" s="269">
        <v>1344</v>
      </c>
      <c r="N15" s="270">
        <v>123.7</v>
      </c>
    </row>
    <row r="16" spans="1:16">
      <c r="A16" s="248"/>
      <c r="B16" s="244"/>
      <c r="C16" s="244"/>
      <c r="D16" s="244"/>
      <c r="E16" s="244"/>
      <c r="F16" s="244"/>
      <c r="G16" s="1120" t="s">
        <v>477</v>
      </c>
      <c r="H16" s="1121"/>
      <c r="I16" s="1121"/>
      <c r="J16" s="1122"/>
      <c r="K16" s="268">
        <v>-637402</v>
      </c>
      <c r="L16" s="268">
        <v>-6305</v>
      </c>
      <c r="M16" s="269">
        <v>-6701</v>
      </c>
      <c r="N16" s="270">
        <v>-5.9</v>
      </c>
    </row>
    <row r="17" spans="1:16">
      <c r="A17" s="248"/>
      <c r="B17" s="244"/>
      <c r="C17" s="244"/>
      <c r="D17" s="244"/>
      <c r="E17" s="244"/>
      <c r="F17" s="244"/>
      <c r="G17" s="1120" t="s">
        <v>169</v>
      </c>
      <c r="H17" s="1121"/>
      <c r="I17" s="1121"/>
      <c r="J17" s="1122"/>
      <c r="K17" s="268">
        <v>6018761</v>
      </c>
      <c r="L17" s="268">
        <v>59534</v>
      </c>
      <c r="M17" s="269">
        <v>63814</v>
      </c>
      <c r="N17" s="270">
        <v>-6.7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5.37</v>
      </c>
      <c r="L21" s="281">
        <v>6.4</v>
      </c>
      <c r="M21" s="282">
        <v>-1.03</v>
      </c>
      <c r="N21" s="249"/>
      <c r="O21" s="283"/>
      <c r="P21" s="279"/>
    </row>
    <row r="22" spans="1:16" s="284" customFormat="1">
      <c r="A22" s="279"/>
      <c r="B22" s="249"/>
      <c r="C22" s="249"/>
      <c r="D22" s="249"/>
      <c r="E22" s="249"/>
      <c r="F22" s="249"/>
      <c r="G22" s="1112" t="s">
        <v>483</v>
      </c>
      <c r="H22" s="1113"/>
      <c r="I22" s="1113"/>
      <c r="J22" s="1114"/>
      <c r="K22" s="285">
        <v>100</v>
      </c>
      <c r="L22" s="286">
        <v>98.9</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2293296</v>
      </c>
      <c r="L32" s="294">
        <v>22684</v>
      </c>
      <c r="M32" s="295">
        <v>38473</v>
      </c>
      <c r="N32" s="296">
        <v>-41</v>
      </c>
    </row>
    <row r="33" spans="1:16" ht="13.5" customHeight="1">
      <c r="A33" s="248"/>
      <c r="B33" s="244"/>
      <c r="C33" s="244"/>
      <c r="D33" s="244"/>
      <c r="E33" s="244"/>
      <c r="F33" s="244"/>
      <c r="G33" s="1128" t="s">
        <v>488</v>
      </c>
      <c r="H33" s="1129"/>
      <c r="I33" s="1129"/>
      <c r="J33" s="1130"/>
      <c r="K33" s="294" t="s">
        <v>473</v>
      </c>
      <c r="L33" s="294" t="s">
        <v>473</v>
      </c>
      <c r="M33" s="295" t="s">
        <v>473</v>
      </c>
      <c r="N33" s="296" t="s">
        <v>473</v>
      </c>
    </row>
    <row r="34" spans="1:16" ht="27" customHeight="1">
      <c r="A34" s="248"/>
      <c r="B34" s="244"/>
      <c r="C34" s="244"/>
      <c r="D34" s="244"/>
      <c r="E34" s="244"/>
      <c r="F34" s="244"/>
      <c r="G34" s="1128" t="s">
        <v>489</v>
      </c>
      <c r="H34" s="1129"/>
      <c r="I34" s="1129"/>
      <c r="J34" s="1130"/>
      <c r="K34" s="294" t="s">
        <v>473</v>
      </c>
      <c r="L34" s="294" t="s">
        <v>473</v>
      </c>
      <c r="M34" s="295">
        <v>31</v>
      </c>
      <c r="N34" s="296" t="s">
        <v>473</v>
      </c>
    </row>
    <row r="35" spans="1:16" ht="27" customHeight="1">
      <c r="A35" s="248"/>
      <c r="B35" s="244"/>
      <c r="C35" s="244"/>
      <c r="D35" s="244"/>
      <c r="E35" s="244"/>
      <c r="F35" s="244"/>
      <c r="G35" s="1128" t="s">
        <v>490</v>
      </c>
      <c r="H35" s="1129"/>
      <c r="I35" s="1129"/>
      <c r="J35" s="1130"/>
      <c r="K35" s="294" t="s">
        <v>473</v>
      </c>
      <c r="L35" s="294" t="s">
        <v>473</v>
      </c>
      <c r="M35" s="295">
        <v>10015</v>
      </c>
      <c r="N35" s="296" t="s">
        <v>473</v>
      </c>
    </row>
    <row r="36" spans="1:16" ht="27" customHeight="1">
      <c r="A36" s="248"/>
      <c r="B36" s="244"/>
      <c r="C36" s="244"/>
      <c r="D36" s="244"/>
      <c r="E36" s="244"/>
      <c r="F36" s="244"/>
      <c r="G36" s="1128" t="s">
        <v>491</v>
      </c>
      <c r="H36" s="1129"/>
      <c r="I36" s="1129"/>
      <c r="J36" s="1130"/>
      <c r="K36" s="294">
        <v>707789</v>
      </c>
      <c r="L36" s="294">
        <v>7001</v>
      </c>
      <c r="M36" s="295">
        <v>1507</v>
      </c>
      <c r="N36" s="296">
        <v>364.6</v>
      </c>
    </row>
    <row r="37" spans="1:16" ht="13.5" customHeight="1">
      <c r="A37" s="248"/>
      <c r="B37" s="244"/>
      <c r="C37" s="244"/>
      <c r="D37" s="244"/>
      <c r="E37" s="244"/>
      <c r="F37" s="244"/>
      <c r="G37" s="1128" t="s">
        <v>492</v>
      </c>
      <c r="H37" s="1129"/>
      <c r="I37" s="1129"/>
      <c r="J37" s="1130"/>
      <c r="K37" s="294" t="s">
        <v>473</v>
      </c>
      <c r="L37" s="294" t="s">
        <v>473</v>
      </c>
      <c r="M37" s="295">
        <v>1079</v>
      </c>
      <c r="N37" s="296" t="s">
        <v>473</v>
      </c>
    </row>
    <row r="38" spans="1:16" ht="27" customHeight="1">
      <c r="A38" s="248"/>
      <c r="B38" s="244"/>
      <c r="C38" s="244"/>
      <c r="D38" s="244"/>
      <c r="E38" s="244"/>
      <c r="F38" s="244"/>
      <c r="G38" s="1131" t="s">
        <v>493</v>
      </c>
      <c r="H38" s="1132"/>
      <c r="I38" s="1132"/>
      <c r="J38" s="1133"/>
      <c r="K38" s="297" t="s">
        <v>473</v>
      </c>
      <c r="L38" s="297" t="s">
        <v>473</v>
      </c>
      <c r="M38" s="298">
        <v>5</v>
      </c>
      <c r="N38" s="299" t="s">
        <v>473</v>
      </c>
      <c r="O38" s="293"/>
    </row>
    <row r="39" spans="1:16">
      <c r="A39" s="248"/>
      <c r="B39" s="244"/>
      <c r="C39" s="244"/>
      <c r="D39" s="244"/>
      <c r="E39" s="244"/>
      <c r="F39" s="244"/>
      <c r="G39" s="1131" t="s">
        <v>494</v>
      </c>
      <c r="H39" s="1132"/>
      <c r="I39" s="1132"/>
      <c r="J39" s="1133"/>
      <c r="K39" s="300">
        <v>-356988</v>
      </c>
      <c r="L39" s="300">
        <v>-3531</v>
      </c>
      <c r="M39" s="301">
        <v>-7129</v>
      </c>
      <c r="N39" s="302">
        <v>-50.5</v>
      </c>
      <c r="O39" s="293"/>
    </row>
    <row r="40" spans="1:16" ht="27" customHeight="1">
      <c r="A40" s="248"/>
      <c r="B40" s="244"/>
      <c r="C40" s="244"/>
      <c r="D40" s="244"/>
      <c r="E40" s="244"/>
      <c r="F40" s="244"/>
      <c r="G40" s="1128" t="s">
        <v>495</v>
      </c>
      <c r="H40" s="1129"/>
      <c r="I40" s="1129"/>
      <c r="J40" s="1130"/>
      <c r="K40" s="300">
        <v>-1963539</v>
      </c>
      <c r="L40" s="300">
        <v>-19422</v>
      </c>
      <c r="M40" s="301">
        <v>-30363</v>
      </c>
      <c r="N40" s="302">
        <v>-36</v>
      </c>
      <c r="O40" s="293"/>
    </row>
    <row r="41" spans="1:16">
      <c r="A41" s="248"/>
      <c r="B41" s="244"/>
      <c r="C41" s="244"/>
      <c r="D41" s="244"/>
      <c r="E41" s="244"/>
      <c r="F41" s="244"/>
      <c r="G41" s="1134" t="s">
        <v>279</v>
      </c>
      <c r="H41" s="1135"/>
      <c r="I41" s="1135"/>
      <c r="J41" s="1136"/>
      <c r="K41" s="294">
        <v>680558</v>
      </c>
      <c r="L41" s="300">
        <v>6732</v>
      </c>
      <c r="M41" s="301">
        <v>13618</v>
      </c>
      <c r="N41" s="302">
        <v>-50.6</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3846540</v>
      </c>
      <c r="J51" s="320">
        <v>38658</v>
      </c>
      <c r="K51" s="321">
        <v>35.4</v>
      </c>
      <c r="L51" s="322">
        <v>38558</v>
      </c>
      <c r="M51" s="323">
        <v>17.3</v>
      </c>
      <c r="N51" s="324">
        <v>18.100000000000001</v>
      </c>
    </row>
    <row r="52" spans="1:14">
      <c r="A52" s="248"/>
      <c r="B52" s="244"/>
      <c r="C52" s="244"/>
      <c r="D52" s="244"/>
      <c r="E52" s="244"/>
      <c r="F52" s="244"/>
      <c r="G52" s="325"/>
      <c r="H52" s="326" t="s">
        <v>506</v>
      </c>
      <c r="I52" s="327">
        <v>1705088</v>
      </c>
      <c r="J52" s="328">
        <v>17136</v>
      </c>
      <c r="K52" s="329">
        <v>-11.5</v>
      </c>
      <c r="L52" s="330">
        <v>24217</v>
      </c>
      <c r="M52" s="331">
        <v>9.1999999999999993</v>
      </c>
      <c r="N52" s="332">
        <v>-20.7</v>
      </c>
    </row>
    <row r="53" spans="1:14">
      <c r="A53" s="248"/>
      <c r="B53" s="244"/>
      <c r="C53" s="244"/>
      <c r="D53" s="244"/>
      <c r="E53" s="244"/>
      <c r="F53" s="244"/>
      <c r="G53" s="310" t="s">
        <v>507</v>
      </c>
      <c r="H53" s="311"/>
      <c r="I53" s="319">
        <v>4080203</v>
      </c>
      <c r="J53" s="320">
        <v>41037</v>
      </c>
      <c r="K53" s="321">
        <v>6.2</v>
      </c>
      <c r="L53" s="322">
        <v>40203</v>
      </c>
      <c r="M53" s="323">
        <v>4.3</v>
      </c>
      <c r="N53" s="324">
        <v>1.9</v>
      </c>
    </row>
    <row r="54" spans="1:14">
      <c r="A54" s="248"/>
      <c r="B54" s="244"/>
      <c r="C54" s="244"/>
      <c r="D54" s="244"/>
      <c r="E54" s="244"/>
      <c r="F54" s="244"/>
      <c r="G54" s="325"/>
      <c r="H54" s="326" t="s">
        <v>506</v>
      </c>
      <c r="I54" s="327">
        <v>2079952</v>
      </c>
      <c r="J54" s="328">
        <v>20919</v>
      </c>
      <c r="K54" s="329">
        <v>22.1</v>
      </c>
      <c r="L54" s="330">
        <v>23352</v>
      </c>
      <c r="M54" s="331">
        <v>-3.6</v>
      </c>
      <c r="N54" s="332">
        <v>25.7</v>
      </c>
    </row>
    <row r="55" spans="1:14">
      <c r="A55" s="248"/>
      <c r="B55" s="244"/>
      <c r="C55" s="244"/>
      <c r="D55" s="244"/>
      <c r="E55" s="244"/>
      <c r="F55" s="244"/>
      <c r="G55" s="310" t="s">
        <v>508</v>
      </c>
      <c r="H55" s="311"/>
      <c r="I55" s="319">
        <v>3631293</v>
      </c>
      <c r="J55" s="320">
        <v>36527</v>
      </c>
      <c r="K55" s="321">
        <v>-11</v>
      </c>
      <c r="L55" s="322">
        <v>41433</v>
      </c>
      <c r="M55" s="323">
        <v>3.1</v>
      </c>
      <c r="N55" s="324">
        <v>-14.1</v>
      </c>
    </row>
    <row r="56" spans="1:14">
      <c r="A56" s="248"/>
      <c r="B56" s="244"/>
      <c r="C56" s="244"/>
      <c r="D56" s="244"/>
      <c r="E56" s="244"/>
      <c r="F56" s="244"/>
      <c r="G56" s="325"/>
      <c r="H56" s="326" t="s">
        <v>506</v>
      </c>
      <c r="I56" s="327">
        <v>1621532</v>
      </c>
      <c r="J56" s="328">
        <v>16311</v>
      </c>
      <c r="K56" s="329">
        <v>-22</v>
      </c>
      <c r="L56" s="330">
        <v>22351</v>
      </c>
      <c r="M56" s="331">
        <v>-4.3</v>
      </c>
      <c r="N56" s="332">
        <v>-17.7</v>
      </c>
    </row>
    <row r="57" spans="1:14">
      <c r="A57" s="248"/>
      <c r="B57" s="244"/>
      <c r="C57" s="244"/>
      <c r="D57" s="244"/>
      <c r="E57" s="244"/>
      <c r="F57" s="244"/>
      <c r="G57" s="310" t="s">
        <v>509</v>
      </c>
      <c r="H57" s="311"/>
      <c r="I57" s="319">
        <v>3447092</v>
      </c>
      <c r="J57" s="320">
        <v>34183</v>
      </c>
      <c r="K57" s="321">
        <v>-6.4</v>
      </c>
      <c r="L57" s="322">
        <v>43493</v>
      </c>
      <c r="M57" s="323">
        <v>5</v>
      </c>
      <c r="N57" s="324">
        <v>-11.4</v>
      </c>
    </row>
    <row r="58" spans="1:14">
      <c r="A58" s="248"/>
      <c r="B58" s="244"/>
      <c r="C58" s="244"/>
      <c r="D58" s="244"/>
      <c r="E58" s="244"/>
      <c r="F58" s="244"/>
      <c r="G58" s="325"/>
      <c r="H58" s="326" t="s">
        <v>506</v>
      </c>
      <c r="I58" s="327">
        <v>1668254</v>
      </c>
      <c r="J58" s="328">
        <v>16543</v>
      </c>
      <c r="K58" s="329">
        <v>1.4</v>
      </c>
      <c r="L58" s="330">
        <v>23254</v>
      </c>
      <c r="M58" s="331">
        <v>4</v>
      </c>
      <c r="N58" s="332">
        <v>-2.6</v>
      </c>
    </row>
    <row r="59" spans="1:14">
      <c r="A59" s="248"/>
      <c r="B59" s="244"/>
      <c r="C59" s="244"/>
      <c r="D59" s="244"/>
      <c r="E59" s="244"/>
      <c r="F59" s="244"/>
      <c r="G59" s="310" t="s">
        <v>510</v>
      </c>
      <c r="H59" s="311"/>
      <c r="I59" s="319">
        <v>4699002</v>
      </c>
      <c r="J59" s="320">
        <v>46480</v>
      </c>
      <c r="K59" s="321">
        <v>36</v>
      </c>
      <c r="L59" s="322">
        <v>50840</v>
      </c>
      <c r="M59" s="323">
        <v>16.899999999999999</v>
      </c>
      <c r="N59" s="324">
        <v>19.100000000000001</v>
      </c>
    </row>
    <row r="60" spans="1:14">
      <c r="A60" s="248"/>
      <c r="B60" s="244"/>
      <c r="C60" s="244"/>
      <c r="D60" s="244"/>
      <c r="E60" s="244"/>
      <c r="F60" s="244"/>
      <c r="G60" s="325"/>
      <c r="H60" s="326" t="s">
        <v>506</v>
      </c>
      <c r="I60" s="333">
        <v>2366533</v>
      </c>
      <c r="J60" s="328">
        <v>23408</v>
      </c>
      <c r="K60" s="329">
        <v>41.5</v>
      </c>
      <c r="L60" s="330">
        <v>25367</v>
      </c>
      <c r="M60" s="331">
        <v>9.1</v>
      </c>
      <c r="N60" s="332">
        <v>32.4</v>
      </c>
    </row>
    <row r="61" spans="1:14">
      <c r="A61" s="248"/>
      <c r="B61" s="244"/>
      <c r="C61" s="244"/>
      <c r="D61" s="244"/>
      <c r="E61" s="244"/>
      <c r="F61" s="244"/>
      <c r="G61" s="310" t="s">
        <v>511</v>
      </c>
      <c r="H61" s="334"/>
      <c r="I61" s="335">
        <v>3940826</v>
      </c>
      <c r="J61" s="336">
        <v>39377</v>
      </c>
      <c r="K61" s="337">
        <v>12</v>
      </c>
      <c r="L61" s="338">
        <v>42905</v>
      </c>
      <c r="M61" s="339">
        <v>9.3000000000000007</v>
      </c>
      <c r="N61" s="324">
        <v>2.7</v>
      </c>
    </row>
    <row r="62" spans="1:14">
      <c r="A62" s="248"/>
      <c r="B62" s="244"/>
      <c r="C62" s="244"/>
      <c r="D62" s="244"/>
      <c r="E62" s="244"/>
      <c r="F62" s="244"/>
      <c r="G62" s="325"/>
      <c r="H62" s="326" t="s">
        <v>506</v>
      </c>
      <c r="I62" s="327">
        <v>1888272</v>
      </c>
      <c r="J62" s="328">
        <v>18863</v>
      </c>
      <c r="K62" s="329">
        <v>6.3</v>
      </c>
      <c r="L62" s="330">
        <v>23708</v>
      </c>
      <c r="M62" s="331">
        <v>2.9</v>
      </c>
      <c r="N62" s="332">
        <v>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AC6" sqref="AC6:AL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4.16</v>
      </c>
      <c r="G47" s="12">
        <v>9.82</v>
      </c>
      <c r="H47" s="12">
        <v>10.83</v>
      </c>
      <c r="I47" s="12">
        <v>15.39</v>
      </c>
      <c r="J47" s="13">
        <v>19.28</v>
      </c>
    </row>
    <row r="48" spans="2:10" ht="57.75" customHeight="1">
      <c r="B48" s="14"/>
      <c r="C48" s="1139" t="s">
        <v>4</v>
      </c>
      <c r="D48" s="1139"/>
      <c r="E48" s="1140"/>
      <c r="F48" s="15">
        <v>5.81</v>
      </c>
      <c r="G48" s="16">
        <v>6.43</v>
      </c>
      <c r="H48" s="16">
        <v>5.7</v>
      </c>
      <c r="I48" s="16">
        <v>6.24</v>
      </c>
      <c r="J48" s="17">
        <v>6.66</v>
      </c>
    </row>
    <row r="49" spans="2:10" ht="57.75" customHeight="1" thickBot="1">
      <c r="B49" s="18"/>
      <c r="C49" s="1141" t="s">
        <v>5</v>
      </c>
      <c r="D49" s="1141"/>
      <c r="E49" s="1142"/>
      <c r="F49" s="19">
        <v>4.92</v>
      </c>
      <c r="G49" s="20">
        <v>6.51</v>
      </c>
      <c r="H49" s="20">
        <v>0.45</v>
      </c>
      <c r="I49" s="20">
        <v>4.92</v>
      </c>
      <c r="J49" s="21">
        <v>4.53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AC6" sqref="AC6:AL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518</v>
      </c>
      <c r="D34" s="1149"/>
      <c r="E34" s="1150"/>
      <c r="F34" s="32">
        <v>4.6900000000000004</v>
      </c>
      <c r="G34" s="33">
        <v>5.4</v>
      </c>
      <c r="H34" s="33">
        <v>4.74</v>
      </c>
      <c r="I34" s="33">
        <v>5.5</v>
      </c>
      <c r="J34" s="34">
        <v>5.82</v>
      </c>
      <c r="K34" s="22"/>
      <c r="L34" s="22"/>
      <c r="M34" s="22"/>
      <c r="N34" s="22"/>
      <c r="O34" s="22"/>
      <c r="P34" s="22"/>
    </row>
    <row r="35" spans="1:16" ht="39" customHeight="1">
      <c r="A35" s="22"/>
      <c r="B35" s="35"/>
      <c r="C35" s="1143" t="s">
        <v>519</v>
      </c>
      <c r="D35" s="1144"/>
      <c r="E35" s="1145"/>
      <c r="F35" s="36">
        <v>1.68</v>
      </c>
      <c r="G35" s="37">
        <v>3.89</v>
      </c>
      <c r="H35" s="37">
        <v>3.11</v>
      </c>
      <c r="I35" s="37">
        <v>1.51</v>
      </c>
      <c r="J35" s="38">
        <v>2.02</v>
      </c>
      <c r="K35" s="22"/>
      <c r="L35" s="22"/>
      <c r="M35" s="22"/>
      <c r="N35" s="22"/>
      <c r="O35" s="22"/>
      <c r="P35" s="22"/>
    </row>
    <row r="36" spans="1:16" ht="39" customHeight="1">
      <c r="A36" s="22"/>
      <c r="B36" s="35"/>
      <c r="C36" s="1143" t="s">
        <v>520</v>
      </c>
      <c r="D36" s="1144"/>
      <c r="E36" s="1145"/>
      <c r="F36" s="36">
        <v>1.17</v>
      </c>
      <c r="G36" s="37">
        <v>1.05</v>
      </c>
      <c r="H36" s="37">
        <v>1.36</v>
      </c>
      <c r="I36" s="37">
        <v>1.32</v>
      </c>
      <c r="J36" s="38">
        <v>1.5</v>
      </c>
      <c r="K36" s="22"/>
      <c r="L36" s="22"/>
      <c r="M36" s="22"/>
      <c r="N36" s="22"/>
      <c r="O36" s="22"/>
      <c r="P36" s="22"/>
    </row>
    <row r="37" spans="1:16" ht="39" customHeight="1">
      <c r="A37" s="22"/>
      <c r="B37" s="35"/>
      <c r="C37" s="1143" t="s">
        <v>521</v>
      </c>
      <c r="D37" s="1144"/>
      <c r="E37" s="1145"/>
      <c r="F37" s="36">
        <v>1.08</v>
      </c>
      <c r="G37" s="37">
        <v>1</v>
      </c>
      <c r="H37" s="37">
        <v>1.04</v>
      </c>
      <c r="I37" s="37">
        <v>1.35</v>
      </c>
      <c r="J37" s="38">
        <v>0.9</v>
      </c>
      <c r="K37" s="22"/>
      <c r="L37" s="22"/>
      <c r="M37" s="22"/>
      <c r="N37" s="22"/>
      <c r="O37" s="22"/>
      <c r="P37" s="22"/>
    </row>
    <row r="38" spans="1:16" ht="39" customHeight="1">
      <c r="A38" s="22"/>
      <c r="B38" s="35"/>
      <c r="C38" s="1143" t="s">
        <v>522</v>
      </c>
      <c r="D38" s="1144"/>
      <c r="E38" s="1145"/>
      <c r="F38" s="36">
        <v>0.34</v>
      </c>
      <c r="G38" s="37">
        <v>0.2</v>
      </c>
      <c r="H38" s="37">
        <v>0.44</v>
      </c>
      <c r="I38" s="37">
        <v>0.44</v>
      </c>
      <c r="J38" s="38">
        <v>0.55000000000000004</v>
      </c>
      <c r="K38" s="22"/>
      <c r="L38" s="22"/>
      <c r="M38" s="22"/>
      <c r="N38" s="22"/>
      <c r="O38" s="22"/>
      <c r="P38" s="22"/>
    </row>
    <row r="39" spans="1:16" ht="39" customHeight="1">
      <c r="A39" s="22"/>
      <c r="B39" s="35"/>
      <c r="C39" s="1143" t="s">
        <v>523</v>
      </c>
      <c r="D39" s="1144"/>
      <c r="E39" s="1145"/>
      <c r="F39" s="36">
        <v>0.72</v>
      </c>
      <c r="G39" s="37">
        <v>0.82</v>
      </c>
      <c r="H39" s="37">
        <v>0.6</v>
      </c>
      <c r="I39" s="37">
        <v>0.26</v>
      </c>
      <c r="J39" s="38">
        <v>0.19</v>
      </c>
      <c r="K39" s="22"/>
      <c r="L39" s="22"/>
      <c r="M39" s="22"/>
      <c r="N39" s="22"/>
      <c r="O39" s="22"/>
      <c r="P39" s="22"/>
    </row>
    <row r="40" spans="1:16" ht="39" customHeight="1">
      <c r="A40" s="22"/>
      <c r="B40" s="35"/>
      <c r="C40" s="1143" t="s">
        <v>524</v>
      </c>
      <c r="D40" s="1144"/>
      <c r="E40" s="1145"/>
      <c r="F40" s="36">
        <v>0.06</v>
      </c>
      <c r="G40" s="37">
        <v>0</v>
      </c>
      <c r="H40" s="37">
        <v>0.02</v>
      </c>
      <c r="I40" s="37">
        <v>0.05</v>
      </c>
      <c r="J40" s="38">
        <v>0.11</v>
      </c>
      <c r="K40" s="22"/>
      <c r="L40" s="22"/>
      <c r="M40" s="22"/>
      <c r="N40" s="22"/>
      <c r="O40" s="22"/>
      <c r="P40" s="22"/>
    </row>
    <row r="41" spans="1:16" ht="39" customHeight="1">
      <c r="A41" s="22"/>
      <c r="B41" s="35"/>
      <c r="C41" s="1143" t="s">
        <v>525</v>
      </c>
      <c r="D41" s="1144"/>
      <c r="E41" s="1145"/>
      <c r="F41" s="36">
        <v>0.08</v>
      </c>
      <c r="G41" s="37">
        <v>0.02</v>
      </c>
      <c r="H41" s="37">
        <v>0.15</v>
      </c>
      <c r="I41" s="37">
        <v>0.11</v>
      </c>
      <c r="J41" s="38">
        <v>0.01</v>
      </c>
      <c r="K41" s="22"/>
      <c r="L41" s="22"/>
      <c r="M41" s="22"/>
      <c r="N41" s="22"/>
      <c r="O41" s="22"/>
      <c r="P41" s="22"/>
    </row>
    <row r="42" spans="1:16" ht="39" customHeight="1">
      <c r="A42" s="22"/>
      <c r="B42" s="39"/>
      <c r="C42" s="1143" t="s">
        <v>526</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527</v>
      </c>
      <c r="D43" s="1147"/>
      <c r="E43" s="1148"/>
      <c r="F43" s="41">
        <v>0.06</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K43" zoomScaleSheetLayoutView="55" workbookViewId="0">
      <selection activeCell="AC6" sqref="AC6:AL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10</v>
      </c>
      <c r="C45" s="1160"/>
      <c r="D45" s="58"/>
      <c r="E45" s="1165" t="s">
        <v>11</v>
      </c>
      <c r="F45" s="1165"/>
      <c r="G45" s="1165"/>
      <c r="H45" s="1165"/>
      <c r="I45" s="1165"/>
      <c r="J45" s="1166"/>
      <c r="K45" s="59">
        <v>2650</v>
      </c>
      <c r="L45" s="60">
        <v>2633</v>
      </c>
      <c r="M45" s="60">
        <v>2367</v>
      </c>
      <c r="N45" s="60">
        <v>2206</v>
      </c>
      <c r="O45" s="61">
        <v>2293</v>
      </c>
      <c r="P45" s="48"/>
      <c r="Q45" s="48"/>
      <c r="R45" s="48"/>
      <c r="S45" s="48"/>
      <c r="T45" s="48"/>
      <c r="U45" s="48"/>
    </row>
    <row r="46" spans="1:21" ht="30.75" customHeight="1">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14</v>
      </c>
      <c r="F48" s="1153"/>
      <c r="G48" s="1153"/>
      <c r="H48" s="1153"/>
      <c r="I48" s="1153"/>
      <c r="J48" s="1154"/>
      <c r="K48" s="63" t="s">
        <v>473</v>
      </c>
      <c r="L48" s="64" t="s">
        <v>473</v>
      </c>
      <c r="M48" s="64" t="s">
        <v>473</v>
      </c>
      <c r="N48" s="64" t="s">
        <v>473</v>
      </c>
      <c r="O48" s="65" t="s">
        <v>473</v>
      </c>
      <c r="P48" s="48"/>
      <c r="Q48" s="48"/>
      <c r="R48" s="48"/>
      <c r="S48" s="48"/>
      <c r="T48" s="48"/>
      <c r="U48" s="48"/>
    </row>
    <row r="49" spans="1:21" ht="30.75" customHeight="1">
      <c r="A49" s="48"/>
      <c r="B49" s="1161"/>
      <c r="C49" s="1162"/>
      <c r="D49" s="62"/>
      <c r="E49" s="1153" t="s">
        <v>15</v>
      </c>
      <c r="F49" s="1153"/>
      <c r="G49" s="1153"/>
      <c r="H49" s="1153"/>
      <c r="I49" s="1153"/>
      <c r="J49" s="1154"/>
      <c r="K49" s="63">
        <v>763</v>
      </c>
      <c r="L49" s="64">
        <v>746</v>
      </c>
      <c r="M49" s="64">
        <v>756</v>
      </c>
      <c r="N49" s="64">
        <v>751</v>
      </c>
      <c r="O49" s="65">
        <v>708</v>
      </c>
      <c r="P49" s="48"/>
      <c r="Q49" s="48"/>
      <c r="R49" s="48"/>
      <c r="S49" s="48"/>
      <c r="T49" s="48"/>
      <c r="U49" s="48"/>
    </row>
    <row r="50" spans="1:21" ht="30.75" customHeight="1">
      <c r="A50" s="48"/>
      <c r="B50" s="1161"/>
      <c r="C50" s="1162"/>
      <c r="D50" s="62"/>
      <c r="E50" s="1153" t="s">
        <v>16</v>
      </c>
      <c r="F50" s="1153"/>
      <c r="G50" s="1153"/>
      <c r="H50" s="1153"/>
      <c r="I50" s="1153"/>
      <c r="J50" s="1154"/>
      <c r="K50" s="63" t="s">
        <v>473</v>
      </c>
      <c r="L50" s="64" t="s">
        <v>473</v>
      </c>
      <c r="M50" s="64" t="s">
        <v>473</v>
      </c>
      <c r="N50" s="64" t="s">
        <v>473</v>
      </c>
      <c r="O50" s="65" t="s">
        <v>473</v>
      </c>
      <c r="P50" s="48"/>
      <c r="Q50" s="48"/>
      <c r="R50" s="48"/>
      <c r="S50" s="48"/>
      <c r="T50" s="48"/>
      <c r="U50" s="48"/>
    </row>
    <row r="51" spans="1:21" ht="30.75" customHeight="1">
      <c r="A51" s="48"/>
      <c r="B51" s="1163"/>
      <c r="C51" s="1164"/>
      <c r="D51" s="66"/>
      <c r="E51" s="1153" t="s">
        <v>17</v>
      </c>
      <c r="F51" s="1153"/>
      <c r="G51" s="1153"/>
      <c r="H51" s="1153"/>
      <c r="I51" s="1153"/>
      <c r="J51" s="1154"/>
      <c r="K51" s="63">
        <v>0</v>
      </c>
      <c r="L51" s="64" t="s">
        <v>473</v>
      </c>
      <c r="M51" s="64" t="s">
        <v>473</v>
      </c>
      <c r="N51" s="64" t="s">
        <v>473</v>
      </c>
      <c r="O51" s="65" t="s">
        <v>473</v>
      </c>
      <c r="P51" s="48"/>
      <c r="Q51" s="48"/>
      <c r="R51" s="48"/>
      <c r="S51" s="48"/>
      <c r="T51" s="48"/>
      <c r="U51" s="48"/>
    </row>
    <row r="52" spans="1:21" ht="30.75" customHeight="1">
      <c r="A52" s="48"/>
      <c r="B52" s="1151" t="s">
        <v>18</v>
      </c>
      <c r="C52" s="1152"/>
      <c r="D52" s="66"/>
      <c r="E52" s="1153" t="s">
        <v>19</v>
      </c>
      <c r="F52" s="1153"/>
      <c r="G52" s="1153"/>
      <c r="H52" s="1153"/>
      <c r="I52" s="1153"/>
      <c r="J52" s="1154"/>
      <c r="K52" s="63">
        <v>2249</v>
      </c>
      <c r="L52" s="64">
        <v>2296</v>
      </c>
      <c r="M52" s="64">
        <v>2203</v>
      </c>
      <c r="N52" s="64">
        <v>2238</v>
      </c>
      <c r="O52" s="65">
        <v>2320</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1164</v>
      </c>
      <c r="L53" s="69">
        <v>1083</v>
      </c>
      <c r="M53" s="69">
        <v>920</v>
      </c>
      <c r="N53" s="69">
        <v>719</v>
      </c>
      <c r="O53" s="70">
        <v>681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2015-04-20T23:38:21Z</cp:lastPrinted>
  <dcterms:created xsi:type="dcterms:W3CDTF">2015-02-17T06:24:44Z</dcterms:created>
  <dcterms:modified xsi:type="dcterms:W3CDTF">2015-04-20T23:38:36Z</dcterms:modified>
  <cp:category/>
</cp:coreProperties>
</file>