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O40" i="9"/>
  <c r="BE40" i="9"/>
  <c r="AM40" i="9"/>
  <c r="U40" i="9"/>
  <c r="CO39" i="9"/>
  <c r="BE39" i="9"/>
  <c r="AM39" i="9"/>
  <c r="CO38" i="9"/>
  <c r="BE38" i="9"/>
  <c r="AM38" i="9"/>
  <c r="CO37" i="9"/>
  <c r="BE37" i="9"/>
  <c r="AM37" i="9"/>
  <c r="BE36" i="9"/>
  <c r="AM36" i="9"/>
  <c r="BW35" i="9"/>
  <c r="BW36" i="9" s="1"/>
  <c r="BE35" i="9"/>
  <c r="AM35" i="9"/>
  <c r="C35" i="9"/>
  <c r="C36" i="9" s="1"/>
  <c r="BW34" i="9"/>
  <c r="C34" i="9"/>
  <c r="BW37" i="9" l="1"/>
  <c r="BW38" i="9" s="1"/>
  <c r="BW39" i="9" s="1"/>
  <c r="BW40" i="9" s="1"/>
  <c r="C37" i="9"/>
  <c r="C38" i="9" s="1"/>
  <c r="C39" i="9" s="1"/>
  <c r="C40" i="9" s="1"/>
  <c r="C41"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U34" i="9"/>
  <c r="U35" i="9" l="1"/>
  <c r="U36" i="9" s="1"/>
  <c r="U37" i="9" s="1"/>
  <c r="U38" i="9" s="1"/>
  <c r="U39" i="9" s="1"/>
  <c r="AM34" i="9" l="1"/>
  <c r="BE34" i="9"/>
</calcChain>
</file>

<file path=xl/sharedStrings.xml><?xml version="1.0" encoding="utf-8"?>
<sst xmlns="http://schemas.openxmlformats.org/spreadsheetml/2006/main" count="1016" uniqueCount="557">
  <si>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</si>
  <si>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</si>
  <si>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</si>
  <si>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</si>
  <si>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</si>
  <si>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</si>
  <si>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</si>
  <si>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</si>
  <si>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</si>
  <si>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</si>
  <si>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</si>
  <si>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</si>
  <si>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</si>
  <si>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</si>
  <si>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</si>
  <si>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</si>
  <si>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</si>
  <si>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</si>
  <si>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</si>
  <si>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</si>
  <si>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</si>
  <si>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</si>
  <si>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</si>
  <si>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</si>
  <si>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</si>
  <si>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</si>
  <si>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</si>
  <si>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</si>
  <si>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</si>
  <si>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</si>
  <si>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</si>
  <si>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</si>
  <si>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</si>
  <si>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</si>
  <si>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</si>
  <si>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</si>
  <si>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</si>
  <si>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</si>
  <si>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</si>
  <si>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</si>
  <si>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</si>
  <si>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</si>
  <si>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</si>
  <si>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</si>
  <si>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</si>
  <si>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</si>
  <si>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</si>
  <si>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</si>
  <si>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</si>
  <si>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</si>
  <si>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</si>
  <si>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</si>
  <si>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</si>
  <si>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</si>
  <si>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</si>
  <si>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</si>
  <si>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</si>
  <si>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</si>
  <si>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</si>
  <si>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</si>
  <si>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</si>
  <si>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</si>
  <si>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</si>
  <si>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</si>
  <si>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</si>
  <si>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</si>
  <si>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</si>
  <si>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</si>
  <si>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</si>
  <si>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</si>
  <si>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</si>
  <si>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</si>
  <si>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</si>
  <si>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</si>
  <si>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</si>
  <si>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</si>
  <si>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</si>
  <si>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</si>
  <si>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</si>
  <si>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</si>
  <si>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</si>
  <si>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</si>
  <si>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戸田市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</si>
  <si>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</si>
  <si>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</si>
  <si>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</si>
  <si>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</si>
  <si>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</si>
  <si>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</si>
  <si>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</si>
  <si>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</si>
  <si>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</si>
  <si>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</si>
  <si>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</si>
  <si>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</si>
  <si>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</si>
  <si>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</si>
  <si>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</si>
  <si>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</si>
  <si>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</si>
  <si>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</si>
  <si>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</si>
  <si>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</si>
  <si>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</si>
  <si>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</si>
  <si>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</si>
  <si>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</si>
  <si>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</si>
  <si>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</si>
  <si>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</si>
  <si>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</si>
  <si>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</si>
  <si>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</si>
  <si>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</si>
  <si>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</si>
  <si>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</si>
  <si>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</si>
  <si>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</si>
  <si>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</si>
  <si>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</si>
  <si>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</si>
  <si>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</si>
  <si>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</si>
  <si>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</si>
  <si>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</si>
  <si>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</si>
  <si>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</si>
  <si>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</si>
  <si>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</si>
  <si>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</si>
  <si>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</si>
  <si>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</si>
  <si>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</si>
  <si>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</si>
  <si>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</si>
  <si>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</si>
  <si>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</si>
  <si>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</si>
  <si>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</si>
  <si>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</si>
  <si>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</si>
  <si>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</si>
  <si>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</si>
  <si>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</si>
  <si>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</si>
  <si>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</si>
  <si>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</si>
  <si>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</si>
  <si>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</si>
  <si>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</si>
  <si>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</si>
  <si>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</si>
  <si>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</si>
  <si>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</si>
  <si>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</si>
  <si>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</si>
  <si>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</si>
  <si>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</si>
  <si>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</si>
  <si>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</si>
  <si>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</si>
  <si>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</si>
  <si>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</si>
  <si>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</si>
  <si>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</si>
  <si>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</si>
  <si>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</si>
  <si>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</si>
  <si>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</si>
  <si>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</si>
  <si>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</si>
  <si>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</si>
  <si>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</si>
  <si>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</si>
  <si>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</si>
  <si>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</si>
  <si>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</si>
  <si>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</si>
  <si>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</si>
  <si>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</si>
  <si>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</si>
  <si>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</si>
  <si>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</si>
  <si>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</si>
  <si>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</si>
  <si>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</si>
  <si>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</si>
  <si>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</si>
  <si>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</si>
  <si>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</si>
  <si>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</si>
  <si>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</si>
  <si>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</si>
  <si>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</si>
  <si>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</si>
  <si>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</si>
  <si>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</si>
  <si>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埼玉県戸田市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</si>
  <si>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</si>
  <si>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</si>
  <si>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</si>
  <si>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</si>
  <si>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</si>
  <si>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</si>
  <si>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</si>
  <si>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</si>
  <si>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</si>
  <si>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</si>
  <si>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</si>
  <si>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</si>
  <si>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</si>
  <si>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</si>
  <si>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</si>
  <si>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</si>
  <si>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</si>
  <si>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</si>
  <si>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</si>
  <si>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</si>
  <si>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</si>
  <si>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</si>
  <si>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</si>
  <si>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</si>
  <si>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</si>
  <si>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</si>
  <si>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</si>
  <si>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</si>
  <si>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</si>
  <si>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</si>
  <si>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</si>
  <si>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</si>
  <si>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</si>
  <si>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</si>
  <si>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</si>
  <si>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</si>
  <si>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</si>
  <si>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</si>
  <si>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</si>
  <si>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</si>
  <si>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</si>
  <si>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</si>
  <si>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</si>
  <si>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</si>
  <si>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</si>
  <si>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</si>
  <si>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</si>
  <si>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</si>
  <si>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</si>
  <si>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</si>
  <si>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</si>
  <si>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</si>
  <si>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</si>
  <si>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</si>
  <si>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</si>
  <si>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</si>
  <si>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</si>
  <si>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</si>
  <si>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</si>
  <si>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</si>
  <si>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</si>
  <si>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</si>
  <si>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</si>
  <si>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</si>
  <si>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</si>
  <si>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</si>
  <si>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</si>
  <si>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</si>
  <si>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</si>
  <si>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</si>
  <si>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</si>
  <si>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</si>
  <si>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</si>
  <si>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</si>
  <si>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</si>
  <si>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</si>
  <si>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</si>
  <si>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</si>
  <si>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</si>
  <si>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</si>
  <si>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</si>
  <si>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</si>
  <si>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</si>
  <si>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</si>
  <si>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</si>
  <si>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</si>
  <si>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</si>
  <si>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</si>
  <si>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</si>
  <si>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</si>
  <si>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</si>
  <si>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</si>
  <si>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</si>
  <si>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</si>
  <si>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</si>
  <si>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</si>
  <si>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</si>
  <si>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</si>
  <si>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</si>
  <si>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</si>
  <si>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</si>
  <si>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</si>
  <si>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</si>
  <si>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</si>
  <si>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</si>
  <si>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</si>
  <si>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</si>
  <si>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</si>
  <si>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</si>
  <si>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</si>
  <si>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</si>
  <si>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</si>
  <si>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</si>
  <si>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</si>
  <si>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</si>
  <si>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</si>
  <si>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</si>
  <si>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</si>
  <si>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</si>
  <si>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</si>
  <si>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</si>
  <si>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</si>
  <si>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</si>
  <si>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</si>
  <si>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</si>
  <si>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</si>
  <si>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</si>
  <si>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</si>
  <si>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</si>
  <si>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</si>
  <si>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</si>
  <si>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</si>
  <si>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</si>
  <si>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</si>
  <si>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</si>
  <si>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</si>
  <si>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</si>
  <si>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</si>
  <si>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</si>
  <si>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</si>
  <si>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</si>
  <si>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</si>
  <si>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</si>
  <si>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</si>
  <si>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</si>
  <si>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</si>
  <si>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</si>
  <si>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</si>
  <si>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</si>
  <si>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埼玉県戸田市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</si>
  <si>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</si>
  <si>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</si>
  <si>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</si>
  <si>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</si>
  <si>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</si>
  <si>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</si>
  <si>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</si>
  <si>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</si>
  <si>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</si>
  <si>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</si>
  <si>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</si>
  <si>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</si>
  <si>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</si>
  <si>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</si>
  <si>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</si>
  <si>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</si>
  <si>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</si>
  <si>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</si>
  <si>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</si>
  <si>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</si>
  <si>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学童等災害共済事業</t>
    <phoneticPr fontId="5"/>
  </si>
  <si>
    <t>中小企業従業員退職金等福祉共済事業</t>
    <phoneticPr fontId="5"/>
  </si>
  <si>
    <t>市民医療センター</t>
    <phoneticPr fontId="5"/>
  </si>
  <si>
    <t>海外留学奨学事業</t>
    <phoneticPr fontId="5"/>
  </si>
  <si>
    <t>火災共済事業</t>
    <phoneticPr fontId="5"/>
  </si>
  <si>
    <t>新曽第一土地区画整理事業</t>
    <phoneticPr fontId="5"/>
  </si>
  <si>
    <t>新曽第二土地区画整理事業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</si>
  <si>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</si>
  <si>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</si>
  <si>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</si>
  <si>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</si>
  <si>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</si>
  <si>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</si>
  <si>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</si>
  <si>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</si>
  <si>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</si>
  <si>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</si>
  <si>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</si>
  <si>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</si>
  <si>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</si>
  <si>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</si>
  <si>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</si>
  <si>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</si>
  <si>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介護老人保健施設事業</t>
    <phoneticPr fontId="5"/>
  </si>
  <si>
    <t>在宅介護支援事業</t>
    <phoneticPr fontId="5"/>
  </si>
  <si>
    <t>交通災害共済事業</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</si>
  <si>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</si>
  <si>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</si>
  <si>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</si>
  <si>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</si>
  <si>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</si>
  <si>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</si>
  <si>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</si>
  <si>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</si>
  <si>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</si>
  <si>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</si>
  <si>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</si>
  <si>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</si>
  <si>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</si>
  <si>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</si>
  <si>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</si>
  <si>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</si>
  <si>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</si>
  <si>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</si>
  <si>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</si>
  <si>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</si>
  <si>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</si>
  <si>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</si>
  <si>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</si>
  <si>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</si>
  <si>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</si>
  <si>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</si>
  <si>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</si>
  <si>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</si>
  <si>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</si>
  <si>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</si>
  <si>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</si>
  <si>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</si>
  <si>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</si>
  <si>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</si>
  <si>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</si>
  <si>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</si>
  <si>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</si>
  <si>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</si>
  <si>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</si>
  <si>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</si>
  <si>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</si>
  <si>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</si>
  <si>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</si>
  <si>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</si>
  <si>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</si>
  <si>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</si>
  <si>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</si>
  <si>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</si>
  <si>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</si>
  <si>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</si>
  <si>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</si>
  <si>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</si>
  <si>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</si>
  <si>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</si>
  <si>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</si>
  <si>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</si>
  <si>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</si>
  <si>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</si>
  <si>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</si>
  <si>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</si>
  <si>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</si>
  <si>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</si>
  <si>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</si>
  <si>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</si>
  <si>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</si>
  <si>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</si>
  <si>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</si>
  <si>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</si>
  <si>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</si>
  <si>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</si>
  <si>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</si>
  <si>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</si>
  <si>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</si>
  <si>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</si>
  <si>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</si>
  <si>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</si>
  <si>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</si>
  <si>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</si>
  <si>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</si>
  <si>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</si>
  <si>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</si>
  <si>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</si>
  <si>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</si>
  <si>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</si>
  <si>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</si>
  <si>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</si>
  <si>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</si>
  <si>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</si>
  <si>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</si>
  <si>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</si>
  <si>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</si>
  <si>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</si>
  <si>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</si>
  <si>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</si>
  <si>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</si>
  <si>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</si>
  <si>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</si>
  <si>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</si>
  <si>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</si>
  <si>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</si>
  <si>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</si>
  <si>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</si>
  <si>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</si>
  <si>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</si>
  <si>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</si>
  <si>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</si>
  <si>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</si>
  <si>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</si>
  <si>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</si>
  <si>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</si>
  <si>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</si>
  <si>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</si>
  <si>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</si>
  <si>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</si>
  <si>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</si>
  <si>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</si>
  <si>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</si>
  <si>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</si>
  <si>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</si>
  <si>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</si>
  <si>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</si>
  <si>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</si>
  <si>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</si>
  <si>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</si>
  <si>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</si>
  <si>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</si>
  <si>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</si>
  <si>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</si>
  <si>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</si>
  <si>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</si>
  <si>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</si>
  <si>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</si>
  <si>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</si>
  <si>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</si>
  <si>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</si>
  <si>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</si>
  <si>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</si>
  <si>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3.79</t>
  </si>
  <si>
    <t>▲ 1.89</t>
  </si>
  <si>
    <t>一般会計</t>
  </si>
  <si>
    <t>水道事業会計</t>
  </si>
  <si>
    <t>国民健康保険</t>
  </si>
  <si>
    <t>公共下水道事業特別会計</t>
  </si>
  <si>
    <t>新曽第一土地区画整理事業</t>
  </si>
  <si>
    <t>介護保険</t>
  </si>
  <si>
    <t>市民医療センター</t>
  </si>
  <si>
    <t>介護老人保健施設事業</t>
  </si>
  <si>
    <t>その他会計（赤字）</t>
  </si>
  <si>
    <t>その他会計（黒字）</t>
  </si>
  <si>
    <t>-</t>
    <phoneticPr fontId="5"/>
  </si>
  <si>
    <t>戸田市文化体育振興事業団</t>
    <rPh sb="0" eb="3">
      <t>トダシ</t>
    </rPh>
    <rPh sb="3" eb="5">
      <t>ブンカ</t>
    </rPh>
    <rPh sb="5" eb="7">
      <t>タイイク</t>
    </rPh>
    <rPh sb="7" eb="9">
      <t>シンコウ</t>
    </rPh>
    <rPh sb="9" eb="12">
      <t>ジギョウダン</t>
    </rPh>
    <phoneticPr fontId="5"/>
  </si>
  <si>
    <t>戸田市公園緑地公社</t>
    <rPh sb="0" eb="3">
      <t>トダシ</t>
    </rPh>
    <rPh sb="3" eb="5">
      <t>コウエン</t>
    </rPh>
    <rPh sb="5" eb="7">
      <t>リョクチ</t>
    </rPh>
    <rPh sb="7" eb="9">
      <t>コウシャ</t>
    </rPh>
    <phoneticPr fontId="5"/>
  </si>
  <si>
    <t>戸田市土地開発公社</t>
    <rPh sb="0" eb="3">
      <t>トダシ</t>
    </rPh>
    <rPh sb="3" eb="5">
      <t>トチ</t>
    </rPh>
    <rPh sb="5" eb="7">
      <t>カイハツ</t>
    </rPh>
    <rPh sb="7" eb="9">
      <t>コウシャ</t>
    </rPh>
    <phoneticPr fontId="5"/>
  </si>
  <si>
    <t>蕨戸田衛生センター組合</t>
    <rPh sb="0" eb="1">
      <t>ワラビ</t>
    </rPh>
    <rPh sb="1" eb="3">
      <t>トダ</t>
    </rPh>
    <rPh sb="3" eb="5">
      <t>エイセイ</t>
    </rPh>
    <rPh sb="9" eb="11">
      <t>クミアイ</t>
    </rPh>
    <phoneticPr fontId="5"/>
  </si>
  <si>
    <t>戸田競艇組合</t>
    <rPh sb="0" eb="2">
      <t>トダ</t>
    </rPh>
    <rPh sb="2" eb="4">
      <t>キョウテイ</t>
    </rPh>
    <rPh sb="4" eb="6">
      <t>クミアイ</t>
    </rPh>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</si>
  <si>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14"/>
  </si>
  <si>
    <t>一般会計</t>
    <rPh sb="0" eb="2">
      <t>イッパン</t>
    </rPh>
    <rPh sb="2" eb="4">
      <t>カイケイ</t>
    </rPh>
    <phoneticPr fontId="14"/>
  </si>
  <si>
    <t>特別会計</t>
    <rPh sb="0" eb="4">
      <t>トクベツカイケイ</t>
    </rPh>
    <phoneticPr fontId="14"/>
  </si>
  <si>
    <t>埼玉県市町村総合事務組合</t>
    <rPh sb="0" eb="3">
      <t>サイタマケン</t>
    </rPh>
    <rPh sb="3" eb="6">
      <t>シチョウソン</t>
    </rPh>
    <rPh sb="6" eb="8">
      <t>ソウゴウ</t>
    </rPh>
    <rPh sb="8" eb="10">
      <t>ジム</t>
    </rPh>
    <rPh sb="10" eb="12">
      <t>クミアイ</t>
    </rPh>
    <phoneticPr fontId="14"/>
  </si>
  <si>
    <t>-</t>
    <phoneticPr fontId="5"/>
  </si>
  <si>
    <t>交通災害特別会計</t>
    <rPh sb="0" eb="2">
      <t>コウツウ</t>
    </rPh>
    <rPh sb="2" eb="4">
      <t>サイガイ</t>
    </rPh>
    <rPh sb="4" eb="6">
      <t>トクベツ</t>
    </rPh>
    <rPh sb="6" eb="8">
      <t>カイケイ</t>
    </rPh>
    <phoneticPr fontId="14"/>
  </si>
  <si>
    <t>彩の国さいたま人づくり広域連合</t>
    <rPh sb="0" eb="1">
      <t>サイ</t>
    </rPh>
    <rPh sb="2" eb="3">
      <t>クニ</t>
    </rPh>
    <rPh sb="7" eb="8">
      <t>ヒト</t>
    </rPh>
    <rPh sb="11" eb="15">
      <t>コウイキレンゴウ</t>
    </rPh>
    <phoneticPr fontId="14"/>
  </si>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</sst>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34366</c:v>
                </c:pt>
                <c:pt idx="1">
                  <c:v>35965</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83539</c:v>
                </c:pt>
                <c:pt idx="1">
                  <c:v>73334</c:v>
                </c:pt>
                <c:pt idx="2">
                  <c:v>54864</c:v>
                </c:pt>
                <c:pt idx="3">
                  <c:v>71057</c:v>
                </c:pt>
                <c:pt idx="4">
                  <c:v>67034</c:v>
                </c:pt>
              </c:numCache>
            </c:numRef>
          </c:val>
          <c:smooth val="0"/>
        </c:ser>
        <c:dLbls>
          <c:showLegendKey val="0"/>
          <c:showVal val="0"/>
          <c:showCatName val="0"/>
          <c:showSerName val="0"/>
          <c:showPercent val="0"/>
          <c:showBubbleSize val="0"/>
        </c:dLbls>
        <c:marker val="1"/>
        <c:smooth val="0"/>
        <c:axId val="109184128"/>
        <c:axId val="109186048"/>
      </c:lineChart>
      <c:catAx>
        <c:axId val="1091841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186048"/>
        <c:crosses val="autoZero"/>
        <c:auto val="1"/>
        <c:lblAlgn val="ctr"/>
        <c:lblOffset val="100"/>
        <c:tickLblSkip val="1"/>
        <c:tickMarkSkip val="1"/>
        <c:noMultiLvlLbl val="0"/>
      </c:catAx>
      <c:valAx>
        <c:axId val="10918604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184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6.86</c:v>
                </c:pt>
                <c:pt idx="1">
                  <c:v>3.74</c:v>
                </c:pt>
                <c:pt idx="2">
                  <c:v>7.21</c:v>
                </c:pt>
                <c:pt idx="3">
                  <c:v>10.23</c:v>
                </c:pt>
                <c:pt idx="4">
                  <c:v>7.55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12.94</c:v>
                </c:pt>
                <c:pt idx="1">
                  <c:v>14.04</c:v>
                </c:pt>
                <c:pt idx="2">
                  <c:v>13.54</c:v>
                </c:pt>
                <c:pt idx="3">
                  <c:v>13.5</c:v>
                </c:pt>
                <c:pt idx="4">
                  <c:v>13.68</c:v>
                </c:pt>
              </c:numCache>
            </c:numRef>
          </c:val>
        </c:ser>
        <c:dLbls>
          <c:showLegendKey val="0"/>
          <c:showVal val="0"/>
          <c:showCatName val="0"/>
          <c:showSerName val="0"/>
          <c:showPercent val="0"/>
          <c:showBubbleSize val="0"/>
        </c:dLbls>
        <c:gapWidth val="250"/>
        <c:overlap val="100"/>
        <c:axId val="109807872"/>
        <c:axId val="109818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1.91</c:v>
                </c:pt>
                <c:pt idx="1">
                  <c:v>-3.79</c:v>
                </c:pt>
                <c:pt idx="2">
                  <c:v>2.93</c:v>
                </c:pt>
                <c:pt idx="3">
                  <c:v>2.5499999999999998</c:v>
                </c:pt>
                <c:pt idx="4">
                  <c:v>-1.89</c:v>
                </c:pt>
              </c:numCache>
            </c:numRef>
          </c:val>
          <c:smooth val="0"/>
        </c:ser>
        <c:dLbls>
          <c:showLegendKey val="0"/>
          <c:showVal val="0"/>
          <c:showCatName val="0"/>
          <c:showSerName val="0"/>
          <c:showPercent val="0"/>
          <c:showBubbleSize val="0"/>
        </c:dLbls>
        <c:marker val="1"/>
        <c:smooth val="0"/>
        <c:axId val="109807872"/>
        <c:axId val="109818240"/>
      </c:lineChart>
      <c:catAx>
        <c:axId val="10980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818240"/>
        <c:crosses val="autoZero"/>
        <c:auto val="1"/>
        <c:lblAlgn val="ctr"/>
        <c:lblOffset val="100"/>
        <c:tickLblSkip val="1"/>
        <c:tickMarkSkip val="1"/>
        <c:noMultiLvlLbl val="0"/>
      </c:catAx>
      <c:valAx>
        <c:axId val="109818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0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0.37</c:v>
                </c:pt>
                <c:pt idx="2">
                  <c:v>#N/A</c:v>
                </c:pt>
                <c:pt idx="3">
                  <c:v>0.21</c:v>
                </c:pt>
                <c:pt idx="4">
                  <c:v>#N/A</c:v>
                </c:pt>
                <c:pt idx="5">
                  <c:v>0.24</c:v>
                </c:pt>
                <c:pt idx="6">
                  <c:v>#N/A</c:v>
                </c:pt>
                <c:pt idx="7">
                  <c:v>0.35</c:v>
                </c:pt>
                <c:pt idx="8">
                  <c:v>#N/A</c:v>
                </c:pt>
                <c:pt idx="9">
                  <c:v>0.35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介護老人保健施設事業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0.14000000000000001</c:v>
                </c:pt>
                <c:pt idx="2">
                  <c:v>#N/A</c:v>
                </c:pt>
                <c:pt idx="3">
                  <c:v>0.18</c:v>
                </c:pt>
                <c:pt idx="4">
                  <c:v>#N/A</c:v>
                </c:pt>
                <c:pt idx="5">
                  <c:v>0.15</c:v>
                </c:pt>
                <c:pt idx="6">
                  <c:v>#N/A</c:v>
                </c:pt>
                <c:pt idx="7">
                  <c:v>0.22</c:v>
                </c:pt>
                <c:pt idx="8">
                  <c:v>#N/A</c:v>
                </c:pt>
                <c:pt idx="9">
                  <c:v>0.22</c:v>
                </c:pt>
              </c:numCache>
            </c:numRef>
          </c:val>
        </c:ser>
        <c:ser>
          <c:idx val="3"/>
          <c:order val="3"/>
          <c:tx>
            <c:strRef>
              <c:f>データシート!$A$30</c:f>
              <c:strCache>
                <c:ptCount val="1"/>
                <c:pt idx="0">
                  <c:v>市民医療センター</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0.19</c:v>
                </c:pt>
                <c:pt idx="2">
                  <c:v>#N/A</c:v>
                </c:pt>
                <c:pt idx="3">
                  <c:v>0.25</c:v>
                </c:pt>
                <c:pt idx="4">
                  <c:v>#N/A</c:v>
                </c:pt>
                <c:pt idx="5">
                  <c:v>0.23</c:v>
                </c:pt>
                <c:pt idx="6">
                  <c:v>#N/A</c:v>
                </c:pt>
                <c:pt idx="7">
                  <c:v>0.27</c:v>
                </c:pt>
                <c:pt idx="8">
                  <c:v>#N/A</c:v>
                </c:pt>
                <c:pt idx="9">
                  <c:v>0.34</c:v>
                </c:pt>
              </c:numCache>
            </c:numRef>
          </c:val>
        </c:ser>
        <c:ser>
          <c:idx val="4"/>
          <c:order val="4"/>
          <c:tx>
            <c:strRef>
              <c:f>データシート!$A$31</c:f>
              <c:strCache>
                <c:ptCount val="1"/>
                <c:pt idx="0">
                  <c:v>介護保険</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7.0000000000000007E-2</c:v>
                </c:pt>
                <c:pt idx="2">
                  <c:v>#N/A</c:v>
                </c:pt>
                <c:pt idx="3">
                  <c:v>0.06</c:v>
                </c:pt>
                <c:pt idx="4">
                  <c:v>#N/A</c:v>
                </c:pt>
                <c:pt idx="5">
                  <c:v>0.1</c:v>
                </c:pt>
                <c:pt idx="6">
                  <c:v>#N/A</c:v>
                </c:pt>
                <c:pt idx="7">
                  <c:v>0.67</c:v>
                </c:pt>
                <c:pt idx="8">
                  <c:v>#N/A</c:v>
                </c:pt>
                <c:pt idx="9">
                  <c:v>0.47</c:v>
                </c:pt>
              </c:numCache>
            </c:numRef>
          </c:val>
        </c:ser>
        <c:ser>
          <c:idx val="5"/>
          <c:order val="5"/>
          <c:tx>
            <c:strRef>
              <c:f>データシート!$A$32</c:f>
              <c:strCache>
                <c:ptCount val="1"/>
                <c:pt idx="0">
                  <c:v>新曽第一土地区画整理事業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0.16</c:v>
                </c:pt>
                <c:pt idx="2">
                  <c:v>#N/A</c:v>
                </c:pt>
                <c:pt idx="3">
                  <c:v>0.12</c:v>
                </c:pt>
                <c:pt idx="4">
                  <c:v>#N/A</c:v>
                </c:pt>
                <c:pt idx="5">
                  <c:v>0.81</c:v>
                </c:pt>
                <c:pt idx="6">
                  <c:v>#N/A</c:v>
                </c:pt>
                <c:pt idx="7">
                  <c:v>0.34</c:v>
                </c:pt>
                <c:pt idx="8">
                  <c:v>#N/A</c:v>
                </c:pt>
                <c:pt idx="9">
                  <c:v>0.49</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0.32</c:v>
                </c:pt>
                <c:pt idx="2">
                  <c:v>#N/A</c:v>
                </c:pt>
                <c:pt idx="3">
                  <c:v>0.26</c:v>
                </c:pt>
                <c:pt idx="4">
                  <c:v>#N/A</c:v>
                </c:pt>
                <c:pt idx="5">
                  <c:v>0.5</c:v>
                </c:pt>
                <c:pt idx="6">
                  <c:v>#N/A</c:v>
                </c:pt>
                <c:pt idx="7">
                  <c:v>0.54</c:v>
                </c:pt>
                <c:pt idx="8">
                  <c:v>#N/A</c:v>
                </c:pt>
                <c:pt idx="9">
                  <c:v>1.26</c:v>
                </c:pt>
              </c:numCache>
            </c:numRef>
          </c:val>
        </c:ser>
        <c:ser>
          <c:idx val="7"/>
          <c:order val="7"/>
          <c:tx>
            <c:strRef>
              <c:f>データシート!$A$34</c:f>
              <c:strCache>
                <c:ptCount val="1"/>
                <c:pt idx="0">
                  <c:v>国民健康保険</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1.45</c:v>
                </c:pt>
                <c:pt idx="2">
                  <c:v>#N/A</c:v>
                </c:pt>
                <c:pt idx="3">
                  <c:v>1.28</c:v>
                </c:pt>
                <c:pt idx="4">
                  <c:v>#N/A</c:v>
                </c:pt>
                <c:pt idx="5">
                  <c:v>1.35</c:v>
                </c:pt>
                <c:pt idx="6">
                  <c:v>#N/A</c:v>
                </c:pt>
                <c:pt idx="7">
                  <c:v>2.1800000000000002</c:v>
                </c:pt>
                <c:pt idx="8">
                  <c:v>#N/A</c:v>
                </c:pt>
                <c:pt idx="9">
                  <c:v>1.46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3.42</c:v>
                </c:pt>
                <c:pt idx="2">
                  <c:v>#N/A</c:v>
                </c:pt>
                <c:pt idx="3">
                  <c:v>3.15</c:v>
                </c:pt>
                <c:pt idx="4">
                  <c:v>#N/A</c:v>
                </c:pt>
                <c:pt idx="5">
                  <c:v>2.8</c:v>
                </c:pt>
                <c:pt idx="6">
                  <c:v>#N/A</c:v>
                </c:pt>
                <c:pt idx="7">
                  <c:v>6.28</c:v>
                </c:pt>
                <c:pt idx="8">
                  <c:v>#N/A</c:v>
                </c:pt>
                <c:pt idx="9">
                  <c:v>4.1100000000000003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6.41</c:v>
                </c:pt>
                <c:pt idx="2">
                  <c:v>#N/A</c:v>
                </c:pt>
                <c:pt idx="3">
                  <c:v>3.26</c:v>
                </c:pt>
                <c:pt idx="4">
                  <c:v>#N/A</c:v>
                </c:pt>
                <c:pt idx="5">
                  <c:v>6</c:v>
                </c:pt>
                <c:pt idx="6">
                  <c:v>#N/A</c:v>
                </c:pt>
                <c:pt idx="7">
                  <c:v>9.39</c:v>
                </c:pt>
                <c:pt idx="8">
                  <c:v>#N/A</c:v>
                </c:pt>
                <c:pt idx="9">
                  <c:v>6.49</c:v>
                </c:pt>
              </c:numCache>
            </c:numRef>
          </c:val>
        </c:ser>
        <c:dLbls>
          <c:showLegendKey val="0"/>
          <c:showVal val="0"/>
          <c:showCatName val="0"/>
          <c:showSerName val="0"/>
          <c:showPercent val="0"/>
          <c:showBubbleSize val="0"/>
        </c:dLbls>
        <c:gapWidth val="150"/>
        <c:overlap val="100"/>
        <c:axId val="109975040"/>
        <c:axId val="109976576"/>
      </c:barChart>
      <c:catAx>
        <c:axId val="10997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976576"/>
        <c:crosses val="autoZero"/>
        <c:auto val="1"/>
        <c:lblAlgn val="ctr"/>
        <c:lblOffset val="100"/>
        <c:tickLblSkip val="1"/>
        <c:tickMarkSkip val="1"/>
        <c:noMultiLvlLbl val="0"/>
      </c:catAx>
      <c:valAx>
        <c:axId val="109976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975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2167</c:v>
                </c:pt>
                <c:pt idx="5">
                  <c:v>2167</c:v>
                </c:pt>
                <c:pt idx="8">
                  <c:v>2267</c:v>
                </c:pt>
                <c:pt idx="11">
                  <c:v>2291</c:v>
                </c:pt>
                <c:pt idx="14">
                  <c:v>2371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594</c:v>
                </c:pt>
                <c:pt idx="3">
                  <c:v>347</c:v>
                </c:pt>
                <c:pt idx="6">
                  <c:v>223</c:v>
                </c:pt>
                <c:pt idx="9">
                  <c:v>191</c:v>
                </c:pt>
                <c:pt idx="12">
                  <c:v>66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94</c:v>
                </c:pt>
                <c:pt idx="3">
                  <c:v>59</c:v>
                </c:pt>
                <c:pt idx="6">
                  <c:v>53</c:v>
                </c:pt>
                <c:pt idx="9">
                  <c:v>68</c:v>
                </c:pt>
                <c:pt idx="12">
                  <c:v>97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965</c:v>
                </c:pt>
                <c:pt idx="3">
                  <c:v>913</c:v>
                </c:pt>
                <c:pt idx="6">
                  <c:v>887</c:v>
                </c:pt>
                <c:pt idx="9">
                  <c:v>797</c:v>
                </c:pt>
                <c:pt idx="12">
                  <c:v>779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2090</c:v>
                </c:pt>
                <c:pt idx="3">
                  <c:v>2104</c:v>
                </c:pt>
                <c:pt idx="6">
                  <c:v>2066</c:v>
                </c:pt>
                <c:pt idx="9">
                  <c:v>2088</c:v>
                </c:pt>
                <c:pt idx="12">
                  <c:v>2432</c:v>
                </c:pt>
              </c:numCache>
            </c:numRef>
          </c:val>
        </c:ser>
        <c:dLbls>
          <c:showLegendKey val="0"/>
          <c:showVal val="0"/>
          <c:showCatName val="0"/>
          <c:showSerName val="0"/>
          <c:showPercent val="0"/>
          <c:showBubbleSize val="0"/>
        </c:dLbls>
        <c:gapWidth val="100"/>
        <c:overlap val="100"/>
        <c:axId val="100975360"/>
        <c:axId val="100977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1576</c:v>
                </c:pt>
                <c:pt idx="2">
                  <c:v>#N/A</c:v>
                </c:pt>
                <c:pt idx="3">
                  <c:v>#N/A</c:v>
                </c:pt>
                <c:pt idx="4">
                  <c:v>1256</c:v>
                </c:pt>
                <c:pt idx="5">
                  <c:v>#N/A</c:v>
                </c:pt>
                <c:pt idx="6">
                  <c:v>#N/A</c:v>
                </c:pt>
                <c:pt idx="7">
                  <c:v>962</c:v>
                </c:pt>
                <c:pt idx="8">
                  <c:v>#N/A</c:v>
                </c:pt>
                <c:pt idx="9">
                  <c:v>#N/A</c:v>
                </c:pt>
                <c:pt idx="10">
                  <c:v>853</c:v>
                </c:pt>
                <c:pt idx="11">
                  <c:v>#N/A</c:v>
                </c:pt>
                <c:pt idx="12">
                  <c:v>#N/A</c:v>
                </c:pt>
                <c:pt idx="13">
                  <c:v>1003</c:v>
                </c:pt>
                <c:pt idx="14">
                  <c:v>#N/A</c:v>
                </c:pt>
              </c:numCache>
            </c:numRef>
          </c:val>
          <c:smooth val="0"/>
        </c:ser>
        <c:dLbls>
          <c:showLegendKey val="0"/>
          <c:showVal val="0"/>
          <c:showCatName val="0"/>
          <c:showSerName val="0"/>
          <c:showPercent val="0"/>
          <c:showBubbleSize val="0"/>
        </c:dLbls>
        <c:marker val="1"/>
        <c:smooth val="0"/>
        <c:axId val="100975360"/>
        <c:axId val="100977280"/>
      </c:lineChart>
      <c:catAx>
        <c:axId val="10097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977280"/>
        <c:crosses val="autoZero"/>
        <c:auto val="1"/>
        <c:lblAlgn val="ctr"/>
        <c:lblOffset val="100"/>
        <c:tickLblSkip val="1"/>
        <c:tickMarkSkip val="1"/>
        <c:noMultiLvlLbl val="0"/>
      </c:catAx>
      <c:valAx>
        <c:axId val="100977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97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19884</c:v>
                </c:pt>
                <c:pt idx="5">
                  <c:v>20295</c:v>
                </c:pt>
                <c:pt idx="8">
                  <c:v>19845</c:v>
                </c:pt>
                <c:pt idx="11">
                  <c:v>18953</c:v>
                </c:pt>
                <c:pt idx="14">
                  <c:v>18031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8332</c:v>
                </c:pt>
                <c:pt idx="5">
                  <c:v>8138</c:v>
                </c:pt>
                <c:pt idx="8">
                  <c:v>8417</c:v>
                </c:pt>
                <c:pt idx="11">
                  <c:v>8718</c:v>
                </c:pt>
                <c:pt idx="14">
                  <c:v>9987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12134</c:v>
                </c:pt>
                <c:pt idx="5">
                  <c:v>11794</c:v>
                </c:pt>
                <c:pt idx="8">
                  <c:v>10890</c:v>
                </c:pt>
                <c:pt idx="11">
                  <c:v>8602</c:v>
                </c:pt>
                <c:pt idx="14">
                  <c:v>7522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c:v>
                </c:pt>
                <c:pt idx="3">
                  <c:v>1</c:v>
                </c:pt>
                <c:pt idx="6">
                  <c:v>0</c:v>
                </c:pt>
                <c:pt idx="9">
                  <c:v>1</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9945</c:v>
                </c:pt>
                <c:pt idx="3">
                  <c:v>8829</c:v>
                </c:pt>
                <c:pt idx="6">
                  <c:v>8502</c:v>
                </c:pt>
                <c:pt idx="9">
                  <c:v>8043</c:v>
                </c:pt>
                <c:pt idx="12">
                  <c:v>7661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701</c:v>
                </c:pt>
                <c:pt idx="3">
                  <c:v>881</c:v>
                </c:pt>
                <c:pt idx="6">
                  <c:v>808</c:v>
                </c:pt>
                <c:pt idx="9">
                  <c:v>718</c:v>
                </c:pt>
                <c:pt idx="12">
                  <c:v>597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7820</c:v>
                </c:pt>
                <c:pt idx="3">
                  <c:v>7516</c:v>
                </c:pt>
                <c:pt idx="6">
                  <c:v>7283</c:v>
                </c:pt>
                <c:pt idx="9">
                  <c:v>6822</c:v>
                </c:pt>
                <c:pt idx="12">
                  <c:v>6589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12765</c:v>
                </c:pt>
                <c:pt idx="3">
                  <c:v>12437</c:v>
                </c:pt>
                <c:pt idx="6">
                  <c:v>11604</c:v>
                </c:pt>
                <c:pt idx="9">
                  <c:v>9093</c:v>
                </c:pt>
                <c:pt idx="12">
                  <c:v>9270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20772</c:v>
                </c:pt>
                <c:pt idx="3">
                  <c:v>20873</c:v>
                </c:pt>
                <c:pt idx="6">
                  <c:v>20141</c:v>
                </c:pt>
                <c:pt idx="9">
                  <c:v>21579</c:v>
                </c:pt>
                <c:pt idx="12">
                  <c:v>22424</c:v>
                </c:pt>
              </c:numCache>
            </c:numRef>
          </c:val>
        </c:ser>
        <c:dLbls>
          <c:showLegendKey val="0"/>
          <c:showVal val="0"/>
          <c:showCatName val="0"/>
          <c:showSerName val="0"/>
          <c:showPercent val="0"/>
          <c:showBubbleSize val="0"/>
        </c:dLbls>
        <c:gapWidth val="100"/>
        <c:overlap val="100"/>
        <c:axId val="100469376"/>
        <c:axId val="100487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11653</c:v>
                </c:pt>
                <c:pt idx="2">
                  <c:v>#N/A</c:v>
                </c:pt>
                <c:pt idx="3">
                  <c:v>#N/A</c:v>
                </c:pt>
                <c:pt idx="4">
                  <c:v>10310</c:v>
                </c:pt>
                <c:pt idx="5">
                  <c:v>#N/A</c:v>
                </c:pt>
                <c:pt idx="6">
                  <c:v>#N/A</c:v>
                </c:pt>
                <c:pt idx="7">
                  <c:v>9186</c:v>
                </c:pt>
                <c:pt idx="8">
                  <c:v>#N/A</c:v>
                </c:pt>
                <c:pt idx="9">
                  <c:v>#N/A</c:v>
                </c:pt>
                <c:pt idx="10">
                  <c:v>9983</c:v>
                </c:pt>
                <c:pt idx="11">
                  <c:v>#N/A</c:v>
                </c:pt>
                <c:pt idx="12">
                  <c:v>#N/A</c:v>
                </c:pt>
                <c:pt idx="13">
                  <c:v>11003</c:v>
                </c:pt>
                <c:pt idx="14">
                  <c:v>#N/A</c:v>
                </c:pt>
              </c:numCache>
            </c:numRef>
          </c:val>
          <c:smooth val="0"/>
        </c:ser>
        <c:dLbls>
          <c:showLegendKey val="0"/>
          <c:showVal val="0"/>
          <c:showCatName val="0"/>
          <c:showSerName val="0"/>
          <c:showPercent val="0"/>
          <c:showBubbleSize val="0"/>
        </c:dLbls>
        <c:marker val="1"/>
        <c:smooth val="0"/>
        <c:axId val="100469376"/>
        <c:axId val="100487936"/>
      </c:lineChart>
      <c:catAx>
        <c:axId val="10046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487936"/>
        <c:crosses val="autoZero"/>
        <c:auto val="1"/>
        <c:lblAlgn val="ctr"/>
        <c:lblOffset val="100"/>
        <c:tickLblSkip val="1"/>
        <c:tickMarkSkip val="1"/>
        <c:noMultiLvlLbl val="0"/>
      </c:catAx>
      <c:valAx>
        <c:axId val="100487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46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埼玉県戸田市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130,338
125,891
18.17
51,917,942
49,197,148
1,996,976
26,460,085
21,391,089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44.7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東京都と隣接し、立地に恵まれているため、固定資産税をはじめ類似団体の平均を上回る安定した税収があり、不交付団体を維持している。しかしながら、全国平均を上回る人口増加率と出生率などによる財政需要の増加が見込まれること、税収の伸びも今後は期待できないことから、引き続き行政の効率化や歳入確保に努める。</a:t>
          </a:r>
          <a:endParaRPr lang="ja-JP" altLang="ja-JP">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84667</xdr:rowOff>
    </xdr:to>
    <xdr:cxnSp macro="">
      <xdr:nvCxnSpPr>
        <xdr:cNvPr id="63" name="直線コネクタ 62"/>
        <xdr:cNvCxnSpPr/>
      </xdr:nvCxnSpPr>
      <xdr:spPr>
        <a:xfrm flipV="1">
          <a:off x="4953000" y="630131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14111</xdr:rowOff>
    </xdr:from>
    <xdr:to>
      <xdr:col>7</xdr:col>
      <xdr:colOff>152400</xdr:colOff>
      <xdr:row>38</xdr:row>
      <xdr:rowOff>67733</xdr:rowOff>
    </xdr:to>
    <xdr:cxnSp macro="">
      <xdr:nvCxnSpPr>
        <xdr:cNvPr id="68" name="直線コネクタ 67"/>
        <xdr:cNvCxnSpPr/>
      </xdr:nvCxnSpPr>
      <xdr:spPr>
        <a:xfrm>
          <a:off x="4114800" y="6529211"/>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91316</xdr:rowOff>
    </xdr:from>
    <xdr:ext cx="762000" cy="259045"/>
    <xdr:sp macro="" textlink="">
      <xdr:nvSpPr>
        <xdr:cNvPr id="69"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119239</xdr:rowOff>
    </xdr:from>
    <xdr:to>
      <xdr:col>7</xdr:col>
      <xdr:colOff>203200</xdr:colOff>
      <xdr:row>42</xdr:row>
      <xdr:rowOff>49389</xdr:rowOff>
    </xdr:to>
    <xdr:sp macro="" textlink="">
      <xdr:nvSpPr>
        <xdr:cNvPr id="70" name="フローチャート : 判断 69"/>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38100</xdr:rowOff>
    </xdr:from>
    <xdr:to>
      <xdr:col>6</xdr:col>
      <xdr:colOff>0</xdr:colOff>
      <xdr:row>38</xdr:row>
      <xdr:rowOff>14111</xdr:rowOff>
    </xdr:to>
    <xdr:cxnSp macro="">
      <xdr:nvCxnSpPr>
        <xdr:cNvPr id="71" name="直線コネクタ 70"/>
        <xdr:cNvCxnSpPr/>
      </xdr:nvCxnSpPr>
      <xdr:spPr>
        <a:xfrm>
          <a:off x="3225800" y="638175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119239</xdr:rowOff>
    </xdr:from>
    <xdr:to>
      <xdr:col>6</xdr:col>
      <xdr:colOff>50800</xdr:colOff>
      <xdr:row>42</xdr:row>
      <xdr:rowOff>49389</xdr:rowOff>
    </xdr:to>
    <xdr:sp macro="" textlink="">
      <xdr:nvSpPr>
        <xdr:cNvPr id="72" name="フローチャート : 判断 71"/>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34166</xdr:rowOff>
    </xdr:from>
    <xdr:ext cx="736600" cy="259045"/>
    <xdr:sp macro="" textlink="">
      <xdr:nvSpPr>
        <xdr:cNvPr id="73" name="テキスト ボックス 72"/>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115711</xdr:rowOff>
    </xdr:from>
    <xdr:to>
      <xdr:col>4</xdr:col>
      <xdr:colOff>482600</xdr:colOff>
      <xdr:row>37</xdr:row>
      <xdr:rowOff>38100</xdr:rowOff>
    </xdr:to>
    <xdr:cxnSp macro="">
      <xdr:nvCxnSpPr>
        <xdr:cNvPr id="74" name="直線コネクタ 73"/>
        <xdr:cNvCxnSpPr/>
      </xdr:nvCxnSpPr>
      <xdr:spPr>
        <a:xfrm>
          <a:off x="2336800" y="62879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79022</xdr:rowOff>
    </xdr:from>
    <xdr:to>
      <xdr:col>4</xdr:col>
      <xdr:colOff>533400</xdr:colOff>
      <xdr:row>42</xdr:row>
      <xdr:rowOff>9172</xdr:rowOff>
    </xdr:to>
    <xdr:sp macro="" textlink="">
      <xdr:nvSpPr>
        <xdr:cNvPr id="75" name="フローチャート : 判断 74"/>
        <xdr:cNvSpPr/>
      </xdr:nvSpPr>
      <xdr:spPr>
        <a:xfrm>
          <a:off x="3175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165399</xdr:rowOff>
    </xdr:from>
    <xdr:ext cx="762000" cy="259045"/>
    <xdr:sp macro="" textlink="">
      <xdr:nvSpPr>
        <xdr:cNvPr id="76" name="テキスト ボックス 75"/>
        <xdr:cNvSpPr txBox="1"/>
      </xdr:nvSpPr>
      <xdr:spPr>
        <a:xfrm>
          <a:off x="2844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21872</xdr:rowOff>
    </xdr:from>
    <xdr:to>
      <xdr:col>3</xdr:col>
      <xdr:colOff>279400</xdr:colOff>
      <xdr:row>36</xdr:row>
      <xdr:rowOff>115711</xdr:rowOff>
    </xdr:to>
    <xdr:cxnSp macro="">
      <xdr:nvCxnSpPr>
        <xdr:cNvPr id="77" name="直線コネクタ 76"/>
        <xdr:cNvCxnSpPr/>
      </xdr:nvCxnSpPr>
      <xdr:spPr>
        <a:xfrm>
          <a:off x="1447800" y="61940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116417</xdr:rowOff>
    </xdr:from>
    <xdr:to>
      <xdr:col>3</xdr:col>
      <xdr:colOff>330200</xdr:colOff>
      <xdr:row>41</xdr:row>
      <xdr:rowOff>46567</xdr:rowOff>
    </xdr:to>
    <xdr:sp macro="" textlink="">
      <xdr:nvSpPr>
        <xdr:cNvPr id="78" name="フローチャート : 判断 77"/>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31344</xdr:rowOff>
    </xdr:from>
    <xdr:ext cx="762000" cy="259045"/>
    <xdr:sp macro="" textlink="">
      <xdr:nvSpPr>
        <xdr:cNvPr id="79" name="テキスト ボックス 78"/>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62795</xdr:rowOff>
    </xdr:from>
    <xdr:to>
      <xdr:col>2</xdr:col>
      <xdr:colOff>127000</xdr:colOff>
      <xdr:row>40</xdr:row>
      <xdr:rowOff>164395</xdr:rowOff>
    </xdr:to>
    <xdr:sp macro="" textlink="">
      <xdr:nvSpPr>
        <xdr:cNvPr id="80" name="フローチャート : 判断 79"/>
        <xdr:cNvSpPr/>
      </xdr:nvSpPr>
      <xdr:spPr>
        <a:xfrm>
          <a:off x="1397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149172</xdr:rowOff>
    </xdr:from>
    <xdr:ext cx="762000" cy="259045"/>
    <xdr:sp macro="" textlink="">
      <xdr:nvSpPr>
        <xdr:cNvPr id="81" name="テキスト ボックス 80"/>
        <xdr:cNvSpPr txBox="1"/>
      </xdr:nvSpPr>
      <xdr:spPr>
        <a:xfrm>
          <a:off x="1066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16933</xdr:rowOff>
    </xdr:from>
    <xdr:to>
      <xdr:col>7</xdr:col>
      <xdr:colOff>203200</xdr:colOff>
      <xdr:row>38</xdr:row>
      <xdr:rowOff>118533</xdr:rowOff>
    </xdr:to>
    <xdr:sp macro="" textlink="">
      <xdr:nvSpPr>
        <xdr:cNvPr id="87" name="円/楕円 86"/>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33460</xdr:rowOff>
    </xdr:from>
    <xdr:ext cx="762000" cy="259045"/>
    <xdr:sp macro="" textlink="">
      <xdr:nvSpPr>
        <xdr:cNvPr id="88"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134761</xdr:rowOff>
    </xdr:from>
    <xdr:to>
      <xdr:col>6</xdr:col>
      <xdr:colOff>50800</xdr:colOff>
      <xdr:row>38</xdr:row>
      <xdr:rowOff>64911</xdr:rowOff>
    </xdr:to>
    <xdr:sp macro="" textlink="">
      <xdr:nvSpPr>
        <xdr:cNvPr id="89" name="円/楕円 88"/>
        <xdr:cNvSpPr/>
      </xdr:nvSpPr>
      <xdr:spPr>
        <a:xfrm>
          <a:off x="4064000" y="64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75088</xdr:rowOff>
    </xdr:from>
    <xdr:ext cx="736600" cy="259045"/>
    <xdr:sp macro="" textlink="">
      <xdr:nvSpPr>
        <xdr:cNvPr id="90" name="テキスト ボックス 89"/>
        <xdr:cNvSpPr txBox="1"/>
      </xdr:nvSpPr>
      <xdr:spPr>
        <a:xfrm>
          <a:off x="3733800" y="624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158750</xdr:rowOff>
    </xdr:from>
    <xdr:to>
      <xdr:col>4</xdr:col>
      <xdr:colOff>533400</xdr:colOff>
      <xdr:row>37</xdr:row>
      <xdr:rowOff>88900</xdr:rowOff>
    </xdr:to>
    <xdr:sp macro="" textlink="">
      <xdr:nvSpPr>
        <xdr:cNvPr id="91" name="円/楕円 90"/>
        <xdr:cNvSpPr/>
      </xdr:nvSpPr>
      <xdr:spPr>
        <a:xfrm>
          <a:off x="3175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99077</xdr:rowOff>
    </xdr:from>
    <xdr:ext cx="762000" cy="259045"/>
    <xdr:sp macro="" textlink="">
      <xdr:nvSpPr>
        <xdr:cNvPr id="92" name="テキスト ボックス 91"/>
        <xdr:cNvSpPr txBox="1"/>
      </xdr:nvSpPr>
      <xdr:spPr>
        <a:xfrm>
          <a:off x="2844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64911</xdr:rowOff>
    </xdr:from>
    <xdr:to>
      <xdr:col>3</xdr:col>
      <xdr:colOff>330200</xdr:colOff>
      <xdr:row>36</xdr:row>
      <xdr:rowOff>166511</xdr:rowOff>
    </xdr:to>
    <xdr:sp macro="" textlink="">
      <xdr:nvSpPr>
        <xdr:cNvPr id="93" name="円/楕円 92"/>
        <xdr:cNvSpPr/>
      </xdr:nvSpPr>
      <xdr:spPr>
        <a:xfrm>
          <a:off x="2286000" y="623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5238</xdr:rowOff>
    </xdr:from>
    <xdr:ext cx="762000" cy="259045"/>
    <xdr:sp macro="" textlink="">
      <xdr:nvSpPr>
        <xdr:cNvPr id="94" name="テキスト ボックス 93"/>
        <xdr:cNvSpPr txBox="1"/>
      </xdr:nvSpPr>
      <xdr:spPr>
        <a:xfrm>
          <a:off x="1955800" y="600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142522</xdr:rowOff>
    </xdr:from>
    <xdr:to>
      <xdr:col>2</xdr:col>
      <xdr:colOff>127000</xdr:colOff>
      <xdr:row>36</xdr:row>
      <xdr:rowOff>72672</xdr:rowOff>
    </xdr:to>
    <xdr:sp macro="" textlink="">
      <xdr:nvSpPr>
        <xdr:cNvPr id="95" name="円/楕円 94"/>
        <xdr:cNvSpPr/>
      </xdr:nvSpPr>
      <xdr:spPr>
        <a:xfrm>
          <a:off x="1397000" y="61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82849</xdr:rowOff>
    </xdr:from>
    <xdr:ext cx="762000" cy="259045"/>
    <xdr:sp macro="" textlink="">
      <xdr:nvSpPr>
        <xdr:cNvPr id="96" name="テキスト ボックス 95"/>
        <xdr:cNvSpPr txBox="1"/>
      </xdr:nvSpPr>
      <xdr:spPr>
        <a:xfrm>
          <a:off x="1066800" y="59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平成２４年度と比較すると数値は横ばいとなっているが、</a:t>
          </a:r>
          <a:r>
            <a:rPr lang="ja-JP" altLang="ja-JP" sz="1100" b="0" i="0" baseline="0">
              <a:solidFill>
                <a:schemeClr val="dk1"/>
              </a:solidFill>
              <a:effectLst/>
              <a:latin typeface="+mn-lt"/>
              <a:ea typeface="+mn-ea"/>
              <a:cs typeface="+mn-cs"/>
            </a:rPr>
            <a:t>民間保育所事業運営費等の扶助費の増加、繰出金の増加により経常収支比率は上昇傾向にある。類似団体内では低い数値となっているが、今後も扶助費が年々増加する見込みであること、老朽化している施設の大規模修繕や建て替えに伴い借り入れた、市債の公債費が増加すること等から、引き続き人件費の削減や事業内容の見直しをしていくことで、比率上昇の抑制を図る。</a:t>
          </a:r>
          <a:endParaRPr lang="ja-JP" altLang="ja-JP">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7" name="直線コネクタ 116"/>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2" name="直線コネクタ 121"/>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3"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4" name="直線コネクタ 123"/>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5"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6" name="直線コネクタ 125"/>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4763</xdr:rowOff>
    </xdr:from>
    <xdr:to>
      <xdr:col>7</xdr:col>
      <xdr:colOff>152400</xdr:colOff>
      <xdr:row>61</xdr:row>
      <xdr:rowOff>4763</xdr:rowOff>
    </xdr:to>
    <xdr:cxnSp macro="">
      <xdr:nvCxnSpPr>
        <xdr:cNvPr id="127" name="直線コネクタ 126"/>
        <xdr:cNvCxnSpPr/>
      </xdr:nvCxnSpPr>
      <xdr:spPr>
        <a:xfrm>
          <a:off x="4114800" y="10463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56215</xdr:rowOff>
    </xdr:from>
    <xdr:ext cx="762000" cy="259045"/>
    <xdr:sp macro="" textlink="">
      <xdr:nvSpPr>
        <xdr:cNvPr id="128" name="財政構造の弾力性平均値テキスト"/>
        <xdr:cNvSpPr txBox="1"/>
      </xdr:nvSpPr>
      <xdr:spPr>
        <a:xfrm>
          <a:off x="5041900" y="10686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29" name="フローチャート : 判断 128"/>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13335</xdr:rowOff>
    </xdr:from>
    <xdr:to>
      <xdr:col>6</xdr:col>
      <xdr:colOff>0</xdr:colOff>
      <xdr:row>61</xdr:row>
      <xdr:rowOff>4763</xdr:rowOff>
    </xdr:to>
    <xdr:cxnSp macro="">
      <xdr:nvCxnSpPr>
        <xdr:cNvPr id="130" name="直線コネクタ 129"/>
        <xdr:cNvCxnSpPr/>
      </xdr:nvCxnSpPr>
      <xdr:spPr>
        <a:xfrm>
          <a:off x="3225800" y="10300335"/>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1" name="フローチャート : 判断 130"/>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47324</xdr:rowOff>
    </xdr:from>
    <xdr:ext cx="736600" cy="259045"/>
    <xdr:sp macro="" textlink="">
      <xdr:nvSpPr>
        <xdr:cNvPr id="132" name="テキスト ボックス 131"/>
        <xdr:cNvSpPr txBox="1"/>
      </xdr:nvSpPr>
      <xdr:spPr>
        <a:xfrm>
          <a:off x="3733800" y="1084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166688</xdr:rowOff>
    </xdr:from>
    <xdr:to>
      <xdr:col>4</xdr:col>
      <xdr:colOff>482600</xdr:colOff>
      <xdr:row>60</xdr:row>
      <xdr:rowOff>13335</xdr:rowOff>
    </xdr:to>
    <xdr:cxnSp macro="">
      <xdr:nvCxnSpPr>
        <xdr:cNvPr id="133" name="直線コネクタ 132"/>
        <xdr:cNvCxnSpPr/>
      </xdr:nvCxnSpPr>
      <xdr:spPr>
        <a:xfrm>
          <a:off x="2336800" y="1028223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4" name="フローチャート : 判断 133"/>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23195</xdr:rowOff>
    </xdr:from>
    <xdr:ext cx="762000" cy="259045"/>
    <xdr:sp macro="" textlink="">
      <xdr:nvSpPr>
        <xdr:cNvPr id="135" name="テキスト ボックス 134"/>
        <xdr:cNvSpPr txBox="1"/>
      </xdr:nvSpPr>
      <xdr:spPr>
        <a:xfrm>
          <a:off x="2844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127000</xdr:rowOff>
    </xdr:from>
    <xdr:to>
      <xdr:col>3</xdr:col>
      <xdr:colOff>279400</xdr:colOff>
      <xdr:row>59</xdr:row>
      <xdr:rowOff>166688</xdr:rowOff>
    </xdr:to>
    <xdr:cxnSp macro="">
      <xdr:nvCxnSpPr>
        <xdr:cNvPr id="136" name="直線コネクタ 135"/>
        <xdr:cNvCxnSpPr/>
      </xdr:nvCxnSpPr>
      <xdr:spPr>
        <a:xfrm>
          <a:off x="1447800" y="10071100"/>
          <a:ext cx="8890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27305</xdr:rowOff>
    </xdr:from>
    <xdr:to>
      <xdr:col>3</xdr:col>
      <xdr:colOff>330200</xdr:colOff>
      <xdr:row>63</xdr:row>
      <xdr:rowOff>128905</xdr:rowOff>
    </xdr:to>
    <xdr:sp macro="" textlink="">
      <xdr:nvSpPr>
        <xdr:cNvPr id="137" name="フローチャート : 判断 136"/>
        <xdr:cNvSpPr/>
      </xdr:nvSpPr>
      <xdr:spPr>
        <a:xfrm>
          <a:off x="2286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113682</xdr:rowOff>
    </xdr:from>
    <xdr:ext cx="762000" cy="259045"/>
    <xdr:sp macro="" textlink="">
      <xdr:nvSpPr>
        <xdr:cNvPr id="138" name="テキスト ボックス 137"/>
        <xdr:cNvSpPr txBox="1"/>
      </xdr:nvSpPr>
      <xdr:spPr>
        <a:xfrm>
          <a:off x="1955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153988</xdr:rowOff>
    </xdr:from>
    <xdr:to>
      <xdr:col>2</xdr:col>
      <xdr:colOff>127000</xdr:colOff>
      <xdr:row>64</xdr:row>
      <xdr:rowOff>84138</xdr:rowOff>
    </xdr:to>
    <xdr:sp macro="" textlink="">
      <xdr:nvSpPr>
        <xdr:cNvPr id="139" name="フローチャート : 判断 138"/>
        <xdr:cNvSpPr/>
      </xdr:nvSpPr>
      <xdr:spPr>
        <a:xfrm>
          <a:off x="1397000" y="109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68915</xdr:rowOff>
    </xdr:from>
    <xdr:ext cx="762000" cy="259045"/>
    <xdr:sp macro="" textlink="">
      <xdr:nvSpPr>
        <xdr:cNvPr id="140" name="テキスト ボックス 139"/>
        <xdr:cNvSpPr txBox="1"/>
      </xdr:nvSpPr>
      <xdr:spPr>
        <a:xfrm>
          <a:off x="1066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125413</xdr:rowOff>
    </xdr:from>
    <xdr:to>
      <xdr:col>7</xdr:col>
      <xdr:colOff>203200</xdr:colOff>
      <xdr:row>61</xdr:row>
      <xdr:rowOff>55563</xdr:rowOff>
    </xdr:to>
    <xdr:sp macro="" textlink="">
      <xdr:nvSpPr>
        <xdr:cNvPr id="146" name="円/楕円 145"/>
        <xdr:cNvSpPr/>
      </xdr:nvSpPr>
      <xdr:spPr>
        <a:xfrm>
          <a:off x="49022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141940</xdr:rowOff>
    </xdr:from>
    <xdr:ext cx="762000" cy="259045"/>
    <xdr:sp macro="" textlink="">
      <xdr:nvSpPr>
        <xdr:cNvPr id="147" name="財政構造の弾力性該当値テキスト"/>
        <xdr:cNvSpPr txBox="1"/>
      </xdr:nvSpPr>
      <xdr:spPr>
        <a:xfrm>
          <a:off x="5041900" y="1025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125413</xdr:rowOff>
    </xdr:from>
    <xdr:to>
      <xdr:col>6</xdr:col>
      <xdr:colOff>50800</xdr:colOff>
      <xdr:row>61</xdr:row>
      <xdr:rowOff>55563</xdr:rowOff>
    </xdr:to>
    <xdr:sp macro="" textlink="">
      <xdr:nvSpPr>
        <xdr:cNvPr id="148" name="円/楕円 147"/>
        <xdr:cNvSpPr/>
      </xdr:nvSpPr>
      <xdr:spPr>
        <a:xfrm>
          <a:off x="40640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65740</xdr:rowOff>
    </xdr:from>
    <xdr:ext cx="736600" cy="259045"/>
    <xdr:sp macro="" textlink="">
      <xdr:nvSpPr>
        <xdr:cNvPr id="149" name="テキスト ボックス 148"/>
        <xdr:cNvSpPr txBox="1"/>
      </xdr:nvSpPr>
      <xdr:spPr>
        <a:xfrm>
          <a:off x="3733800" y="1018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133985</xdr:rowOff>
    </xdr:from>
    <xdr:to>
      <xdr:col>4</xdr:col>
      <xdr:colOff>533400</xdr:colOff>
      <xdr:row>60</xdr:row>
      <xdr:rowOff>64135</xdr:rowOff>
    </xdr:to>
    <xdr:sp macro="" textlink="">
      <xdr:nvSpPr>
        <xdr:cNvPr id="150" name="円/楕円 149"/>
        <xdr:cNvSpPr/>
      </xdr:nvSpPr>
      <xdr:spPr>
        <a:xfrm>
          <a:off x="3175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74312</xdr:rowOff>
    </xdr:from>
    <xdr:ext cx="762000" cy="259045"/>
    <xdr:sp macro="" textlink="">
      <xdr:nvSpPr>
        <xdr:cNvPr id="151" name="テキスト ボックス 150"/>
        <xdr:cNvSpPr txBox="1"/>
      </xdr:nvSpPr>
      <xdr:spPr>
        <a:xfrm>
          <a:off x="2844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115888</xdr:rowOff>
    </xdr:from>
    <xdr:to>
      <xdr:col>3</xdr:col>
      <xdr:colOff>330200</xdr:colOff>
      <xdr:row>60</xdr:row>
      <xdr:rowOff>46038</xdr:rowOff>
    </xdr:to>
    <xdr:sp macro="" textlink="">
      <xdr:nvSpPr>
        <xdr:cNvPr id="152" name="円/楕円 151"/>
        <xdr:cNvSpPr/>
      </xdr:nvSpPr>
      <xdr:spPr>
        <a:xfrm>
          <a:off x="22860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56215</xdr:rowOff>
    </xdr:from>
    <xdr:ext cx="762000" cy="259045"/>
    <xdr:sp macro="" textlink="">
      <xdr:nvSpPr>
        <xdr:cNvPr id="153" name="テキスト ボックス 152"/>
        <xdr:cNvSpPr txBox="1"/>
      </xdr:nvSpPr>
      <xdr:spPr>
        <a:xfrm>
          <a:off x="1955800" y="1000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76200</xdr:rowOff>
    </xdr:from>
    <xdr:to>
      <xdr:col>2</xdr:col>
      <xdr:colOff>127000</xdr:colOff>
      <xdr:row>59</xdr:row>
      <xdr:rowOff>6350</xdr:rowOff>
    </xdr:to>
    <xdr:sp macro="" textlink="">
      <xdr:nvSpPr>
        <xdr:cNvPr id="154" name="円/楕円 153"/>
        <xdr:cNvSpPr/>
      </xdr:nvSpPr>
      <xdr:spPr>
        <a:xfrm>
          <a:off x="139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16527</xdr:rowOff>
    </xdr:from>
    <xdr:ext cx="762000" cy="259045"/>
    <xdr:sp macro="" textlink="">
      <xdr:nvSpPr>
        <xdr:cNvPr id="155" name="テキスト ボックス 154"/>
        <xdr:cNvSpPr txBox="1"/>
      </xdr:nvSpPr>
      <xdr:spPr>
        <a:xfrm>
          <a:off x="1066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7" name="テキスト ボックス 156"/>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8" name="テキスト ボックス 157"/>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[111,134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市の重要施策である安心・安全なまちづくりのための防犯および防災対策事業、安心して楽しく子育てできる環境づくりのための事業など、多様化する市民ニーズに応えるための様々な経費が含まれている。決算額については、行政の効率化を図ってきたことにより減少傾向にはあるものの、未だ類似団体平均を上回っている。今後も質の高いサービスを行うと同時に、職員一人一人がコスト意識を持ち、一層の経費の縮減に努める。</a:t>
          </a:r>
          <a:endParaRPr lang="ja-JP" altLang="ja-JP">
            <a:effectLst/>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2" name="直線コネクタ 17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4" name="直線コネクタ 17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6" name="直線コネクタ 17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8" name="直線コネクタ 17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0" name="直線コネクタ 17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2" name="直線コネクタ 18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7" name="直線コネクタ 186"/>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88"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89" name="直線コネクタ 188"/>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0"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1" name="直線コネクタ 190"/>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51295</xdr:rowOff>
    </xdr:from>
    <xdr:to>
      <xdr:col>7</xdr:col>
      <xdr:colOff>152400</xdr:colOff>
      <xdr:row>85</xdr:row>
      <xdr:rowOff>139905</xdr:rowOff>
    </xdr:to>
    <xdr:cxnSp macro="">
      <xdr:nvCxnSpPr>
        <xdr:cNvPr id="192" name="直線コネクタ 191"/>
        <xdr:cNvCxnSpPr/>
      </xdr:nvCxnSpPr>
      <xdr:spPr>
        <a:xfrm flipV="1">
          <a:off x="4114800" y="14624545"/>
          <a:ext cx="838200" cy="8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72907</xdr:rowOff>
    </xdr:from>
    <xdr:ext cx="762000" cy="259045"/>
    <xdr:sp macro="" textlink="">
      <xdr:nvSpPr>
        <xdr:cNvPr id="193" name="人件費・物件費等の状況平均値テキスト"/>
        <xdr:cNvSpPr txBox="1"/>
      </xdr:nvSpPr>
      <xdr:spPr>
        <a:xfrm>
          <a:off x="5041900" y="1430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4" name="フローチャート : 判断 193"/>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139905</xdr:rowOff>
    </xdr:from>
    <xdr:to>
      <xdr:col>6</xdr:col>
      <xdr:colOff>0</xdr:colOff>
      <xdr:row>86</xdr:row>
      <xdr:rowOff>76608</xdr:rowOff>
    </xdr:to>
    <xdr:cxnSp macro="">
      <xdr:nvCxnSpPr>
        <xdr:cNvPr id="195" name="直線コネクタ 194"/>
        <xdr:cNvCxnSpPr/>
      </xdr:nvCxnSpPr>
      <xdr:spPr>
        <a:xfrm flipV="1">
          <a:off x="3225800" y="14713155"/>
          <a:ext cx="889000" cy="10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6" name="フローチャート : 判断 195"/>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24232</xdr:rowOff>
    </xdr:from>
    <xdr:ext cx="736600" cy="259045"/>
    <xdr:sp macro="" textlink="">
      <xdr:nvSpPr>
        <xdr:cNvPr id="197" name="テキスト ボックス 196"/>
        <xdr:cNvSpPr txBox="1"/>
      </xdr:nvSpPr>
      <xdr:spPr>
        <a:xfrm>
          <a:off x="3733800" y="14254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55460</xdr:rowOff>
    </xdr:from>
    <xdr:to>
      <xdr:col>4</xdr:col>
      <xdr:colOff>482600</xdr:colOff>
      <xdr:row>86</xdr:row>
      <xdr:rowOff>76608</xdr:rowOff>
    </xdr:to>
    <xdr:cxnSp macro="">
      <xdr:nvCxnSpPr>
        <xdr:cNvPr id="198" name="直線コネクタ 197"/>
        <xdr:cNvCxnSpPr/>
      </xdr:nvCxnSpPr>
      <xdr:spPr>
        <a:xfrm>
          <a:off x="2336800" y="14800160"/>
          <a:ext cx="889000" cy="2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199" name="フローチャート : 判断 198"/>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79198</xdr:rowOff>
    </xdr:from>
    <xdr:ext cx="762000" cy="259045"/>
    <xdr:sp macro="" textlink="">
      <xdr:nvSpPr>
        <xdr:cNvPr id="200" name="テキスト ボックス 199"/>
        <xdr:cNvSpPr txBox="1"/>
      </xdr:nvSpPr>
      <xdr:spPr>
        <a:xfrm>
          <a:off x="2844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55460</xdr:rowOff>
    </xdr:from>
    <xdr:to>
      <xdr:col>3</xdr:col>
      <xdr:colOff>279400</xdr:colOff>
      <xdr:row>86</xdr:row>
      <xdr:rowOff>120197</xdr:rowOff>
    </xdr:to>
    <xdr:cxnSp macro="">
      <xdr:nvCxnSpPr>
        <xdr:cNvPr id="201" name="直線コネクタ 200"/>
        <xdr:cNvCxnSpPr/>
      </xdr:nvCxnSpPr>
      <xdr:spPr>
        <a:xfrm flipV="1">
          <a:off x="1447800" y="14800160"/>
          <a:ext cx="889000" cy="6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43695</xdr:rowOff>
    </xdr:from>
    <xdr:to>
      <xdr:col>3</xdr:col>
      <xdr:colOff>330200</xdr:colOff>
      <xdr:row>84</xdr:row>
      <xdr:rowOff>145295</xdr:rowOff>
    </xdr:to>
    <xdr:sp macro="" textlink="">
      <xdr:nvSpPr>
        <xdr:cNvPr id="202" name="フローチャート : 判断 201"/>
        <xdr:cNvSpPr/>
      </xdr:nvSpPr>
      <xdr:spPr>
        <a:xfrm>
          <a:off x="2286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155472</xdr:rowOff>
    </xdr:from>
    <xdr:ext cx="762000" cy="259045"/>
    <xdr:sp macro="" textlink="">
      <xdr:nvSpPr>
        <xdr:cNvPr id="203" name="テキスト ボックス 202"/>
        <xdr:cNvSpPr txBox="1"/>
      </xdr:nvSpPr>
      <xdr:spPr>
        <a:xfrm>
          <a:off x="1955800" y="1421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67635</xdr:rowOff>
    </xdr:from>
    <xdr:to>
      <xdr:col>2</xdr:col>
      <xdr:colOff>127000</xdr:colOff>
      <xdr:row>84</xdr:row>
      <xdr:rowOff>169235</xdr:rowOff>
    </xdr:to>
    <xdr:sp macro="" textlink="">
      <xdr:nvSpPr>
        <xdr:cNvPr id="204" name="フローチャート : 判断 203"/>
        <xdr:cNvSpPr/>
      </xdr:nvSpPr>
      <xdr:spPr>
        <a:xfrm>
          <a:off x="1397000" y="1446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7962</xdr:rowOff>
    </xdr:from>
    <xdr:ext cx="762000" cy="259045"/>
    <xdr:sp macro="" textlink="">
      <xdr:nvSpPr>
        <xdr:cNvPr id="205" name="テキスト ボックス 204"/>
        <xdr:cNvSpPr txBox="1"/>
      </xdr:nvSpPr>
      <xdr:spPr>
        <a:xfrm>
          <a:off x="1066800" y="14238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105,082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85</xdr:row>
      <xdr:rowOff>495</xdr:rowOff>
    </xdr:from>
    <xdr:to>
      <xdr:col>7</xdr:col>
      <xdr:colOff>203200</xdr:colOff>
      <xdr:row>85</xdr:row>
      <xdr:rowOff>102095</xdr:rowOff>
    </xdr:to>
    <xdr:sp macro="" textlink="">
      <xdr:nvSpPr>
        <xdr:cNvPr id="211" name="円/楕円 210"/>
        <xdr:cNvSpPr/>
      </xdr:nvSpPr>
      <xdr:spPr>
        <a:xfrm>
          <a:off x="4902200" y="1457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144022</xdr:rowOff>
    </xdr:from>
    <xdr:ext cx="762000" cy="259045"/>
    <xdr:sp macro="" textlink="">
      <xdr:nvSpPr>
        <xdr:cNvPr id="212" name="人件費・物件費等の状況該当値テキスト"/>
        <xdr:cNvSpPr txBox="1"/>
      </xdr:nvSpPr>
      <xdr:spPr>
        <a:xfrm>
          <a:off x="5041900" y="1454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111,134</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89105</xdr:rowOff>
    </xdr:from>
    <xdr:to>
      <xdr:col>6</xdr:col>
      <xdr:colOff>50800</xdr:colOff>
      <xdr:row>86</xdr:row>
      <xdr:rowOff>19255</xdr:rowOff>
    </xdr:to>
    <xdr:sp macro="" textlink="">
      <xdr:nvSpPr>
        <xdr:cNvPr id="213" name="円/楕円 212"/>
        <xdr:cNvSpPr/>
      </xdr:nvSpPr>
      <xdr:spPr>
        <a:xfrm>
          <a:off x="4064000" y="146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4032</xdr:rowOff>
    </xdr:from>
    <xdr:ext cx="736600" cy="259045"/>
    <xdr:sp macro="" textlink="">
      <xdr:nvSpPr>
        <xdr:cNvPr id="214" name="テキスト ボックス 213"/>
        <xdr:cNvSpPr txBox="1"/>
      </xdr:nvSpPr>
      <xdr:spPr>
        <a:xfrm>
          <a:off x="3733800" y="14748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116,275</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25808</xdr:rowOff>
    </xdr:from>
    <xdr:to>
      <xdr:col>4</xdr:col>
      <xdr:colOff>533400</xdr:colOff>
      <xdr:row>86</xdr:row>
      <xdr:rowOff>127408</xdr:rowOff>
    </xdr:to>
    <xdr:sp macro="" textlink="">
      <xdr:nvSpPr>
        <xdr:cNvPr id="215" name="円/楕円 214"/>
        <xdr:cNvSpPr/>
      </xdr:nvSpPr>
      <xdr:spPr>
        <a:xfrm>
          <a:off x="3175000" y="1477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112185</xdr:rowOff>
    </xdr:from>
    <xdr:ext cx="762000" cy="259045"/>
    <xdr:sp macro="" textlink="">
      <xdr:nvSpPr>
        <xdr:cNvPr id="216" name="テキスト ボックス 215"/>
        <xdr:cNvSpPr txBox="1"/>
      </xdr:nvSpPr>
      <xdr:spPr>
        <a:xfrm>
          <a:off x="2844800" y="1485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122,550</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4660</xdr:rowOff>
    </xdr:from>
    <xdr:to>
      <xdr:col>3</xdr:col>
      <xdr:colOff>330200</xdr:colOff>
      <xdr:row>86</xdr:row>
      <xdr:rowOff>106260</xdr:rowOff>
    </xdr:to>
    <xdr:sp macro="" textlink="">
      <xdr:nvSpPr>
        <xdr:cNvPr id="217" name="円/楕円 216"/>
        <xdr:cNvSpPr/>
      </xdr:nvSpPr>
      <xdr:spPr>
        <a:xfrm>
          <a:off x="2286000" y="1474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91037</xdr:rowOff>
    </xdr:from>
    <xdr:ext cx="762000" cy="259045"/>
    <xdr:sp macro="" textlink="">
      <xdr:nvSpPr>
        <xdr:cNvPr id="218" name="テキスト ボックス 217"/>
        <xdr:cNvSpPr txBox="1"/>
      </xdr:nvSpPr>
      <xdr:spPr>
        <a:xfrm>
          <a:off x="1955800" y="148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121,323</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69397</xdr:rowOff>
    </xdr:from>
    <xdr:to>
      <xdr:col>2</xdr:col>
      <xdr:colOff>127000</xdr:colOff>
      <xdr:row>86</xdr:row>
      <xdr:rowOff>170997</xdr:rowOff>
    </xdr:to>
    <xdr:sp macro="" textlink="">
      <xdr:nvSpPr>
        <xdr:cNvPr id="219" name="円/楕円 218"/>
        <xdr:cNvSpPr/>
      </xdr:nvSpPr>
      <xdr:spPr>
        <a:xfrm>
          <a:off x="1397000" y="1481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155774</xdr:rowOff>
    </xdr:from>
    <xdr:ext cx="762000" cy="259045"/>
    <xdr:sp macro="" textlink="">
      <xdr:nvSpPr>
        <xdr:cNvPr id="220" name="テキスト ボックス 219"/>
        <xdr:cNvSpPr txBox="1"/>
      </xdr:nvSpPr>
      <xdr:spPr>
        <a:xfrm>
          <a:off x="1066800" y="14900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国家公務員が平成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月から臨時特例法による平均</a:t>
          </a:r>
          <a:r>
            <a:rPr lang="en-US" altLang="ja-JP" sz="1100" b="0" i="0" baseline="0">
              <a:solidFill>
                <a:schemeClr val="dk1"/>
              </a:solidFill>
              <a:effectLst/>
              <a:latin typeface="+mn-lt"/>
              <a:ea typeface="+mn-ea"/>
              <a:cs typeface="+mn-cs"/>
            </a:rPr>
            <a:t>7.8</a:t>
          </a:r>
          <a:r>
            <a:rPr lang="ja-JP" altLang="ja-JP" sz="1100" b="0" i="0" baseline="0">
              <a:solidFill>
                <a:schemeClr val="dk1"/>
              </a:solidFill>
              <a:effectLst/>
              <a:latin typeface="+mn-lt"/>
              <a:ea typeface="+mn-ea"/>
              <a:cs typeface="+mn-cs"/>
            </a:rPr>
            <a:t>％の給与削減措置を実施</a:t>
          </a:r>
          <a:r>
            <a:rPr lang="ja-JP" altLang="en-US" sz="1100" b="0" i="0" baseline="0">
              <a:solidFill>
                <a:schemeClr val="dk1"/>
              </a:solidFill>
              <a:effectLst/>
              <a:latin typeface="+mn-lt"/>
              <a:ea typeface="+mn-ea"/>
              <a:cs typeface="+mn-cs"/>
            </a:rPr>
            <a:t>していたため</a:t>
          </a:r>
          <a:r>
            <a:rPr lang="ja-JP" altLang="ja-JP" sz="1100" b="0" i="0" baseline="0">
              <a:solidFill>
                <a:schemeClr val="dk1"/>
              </a:solidFill>
              <a:effectLst/>
              <a:latin typeface="+mn-lt"/>
              <a:ea typeface="+mn-ea"/>
              <a:cs typeface="+mn-cs"/>
            </a:rPr>
            <a:t>、指数が大幅に上昇してい</a:t>
          </a:r>
          <a:r>
            <a:rPr lang="ja-JP" altLang="en-US" sz="1100" b="0" i="0" baseline="0">
              <a:solidFill>
                <a:schemeClr val="dk1"/>
              </a:solidFill>
              <a:effectLst/>
              <a:latin typeface="+mn-lt"/>
              <a:ea typeface="+mn-ea"/>
              <a:cs typeface="+mn-cs"/>
            </a:rPr>
            <a:t>たが、平成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月から本市でも給与の特例減額を実施し</a:t>
          </a:r>
          <a:r>
            <a:rPr lang="ja-JP" altLang="en-US" sz="1100" b="0" i="0" baseline="0">
              <a:solidFill>
                <a:schemeClr val="dk1"/>
              </a:solidFill>
              <a:effectLst/>
              <a:latin typeface="+mn-lt"/>
              <a:ea typeface="+mn-ea"/>
              <a:cs typeface="+mn-cs"/>
            </a:rPr>
            <a:t>、その比較において数値は大きく減少した。本市は若手の積極的な登用を進めていることから、同年代の国家公務員よりも昇任ペースが早い傾向があり、結果的にラスパイレス指数を押し上げているが、今後もさらなる給与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11748</xdr:rowOff>
    </xdr:from>
    <xdr:to>
      <xdr:col>24</xdr:col>
      <xdr:colOff>558800</xdr:colOff>
      <xdr:row>86</xdr:row>
      <xdr:rowOff>77470</xdr:rowOff>
    </xdr:to>
    <xdr:cxnSp macro="">
      <xdr:nvCxnSpPr>
        <xdr:cNvPr id="245" name="直線コネクタ 244"/>
        <xdr:cNvCxnSpPr/>
      </xdr:nvCxnSpPr>
      <xdr:spPr>
        <a:xfrm flipV="1">
          <a:off x="17018000" y="13899198"/>
          <a:ext cx="0" cy="922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6"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7" name="直線コネクタ 246"/>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98125</xdr:rowOff>
    </xdr:from>
    <xdr:ext cx="762000" cy="259045"/>
    <xdr:sp macro="" textlink="">
      <xdr:nvSpPr>
        <xdr:cNvPr id="248" name="給与水準   （国との比較）最大値テキスト"/>
        <xdr:cNvSpPr txBox="1"/>
      </xdr:nvSpPr>
      <xdr:spPr>
        <a:xfrm>
          <a:off x="17106900" y="1364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11748</xdr:rowOff>
    </xdr:from>
    <xdr:to>
      <xdr:col>24</xdr:col>
      <xdr:colOff>647700</xdr:colOff>
      <xdr:row>81</xdr:row>
      <xdr:rowOff>11748</xdr:rowOff>
    </xdr:to>
    <xdr:cxnSp macro="">
      <xdr:nvCxnSpPr>
        <xdr:cNvPr id="249" name="直線コネクタ 248"/>
        <xdr:cNvCxnSpPr/>
      </xdr:nvCxnSpPr>
      <xdr:spPr>
        <a:xfrm>
          <a:off x="16929100" y="1389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35243</xdr:rowOff>
    </xdr:from>
    <xdr:to>
      <xdr:col>24</xdr:col>
      <xdr:colOff>558800</xdr:colOff>
      <xdr:row>89</xdr:row>
      <xdr:rowOff>15557</xdr:rowOff>
    </xdr:to>
    <xdr:cxnSp macro="">
      <xdr:nvCxnSpPr>
        <xdr:cNvPr id="250" name="直線コネクタ 249"/>
        <xdr:cNvCxnSpPr/>
      </xdr:nvCxnSpPr>
      <xdr:spPr>
        <a:xfrm flipV="1">
          <a:off x="16179800" y="14779943"/>
          <a:ext cx="838200" cy="49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102570</xdr:rowOff>
    </xdr:from>
    <xdr:ext cx="762000" cy="259045"/>
    <xdr:sp macro="" textlink="">
      <xdr:nvSpPr>
        <xdr:cNvPr id="251" name="給与水準   （国との比較）平均値テキスト"/>
        <xdr:cNvSpPr txBox="1"/>
      </xdr:nvSpPr>
      <xdr:spPr>
        <a:xfrm>
          <a:off x="17106900" y="14332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86043</xdr:rowOff>
    </xdr:from>
    <xdr:to>
      <xdr:col>24</xdr:col>
      <xdr:colOff>609600</xdr:colOff>
      <xdr:row>85</xdr:row>
      <xdr:rowOff>16193</xdr:rowOff>
    </xdr:to>
    <xdr:sp macro="" textlink="">
      <xdr:nvSpPr>
        <xdr:cNvPr id="252" name="フローチャート : 判断 251"/>
        <xdr:cNvSpPr/>
      </xdr:nvSpPr>
      <xdr:spPr>
        <a:xfrm>
          <a:off x="16967200" y="144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15557</xdr:rowOff>
    </xdr:from>
    <xdr:to>
      <xdr:col>23</xdr:col>
      <xdr:colOff>406400</xdr:colOff>
      <xdr:row>89</xdr:row>
      <xdr:rowOff>63818</xdr:rowOff>
    </xdr:to>
    <xdr:cxnSp macro="">
      <xdr:nvCxnSpPr>
        <xdr:cNvPr id="253" name="直線コネクタ 252"/>
        <xdr:cNvCxnSpPr/>
      </xdr:nvCxnSpPr>
      <xdr:spPr>
        <a:xfrm flipV="1">
          <a:off x="15290800" y="1527460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66357</xdr:rowOff>
    </xdr:from>
    <xdr:to>
      <xdr:col>23</xdr:col>
      <xdr:colOff>457200</xdr:colOff>
      <xdr:row>87</xdr:row>
      <xdr:rowOff>167957</xdr:rowOff>
    </xdr:to>
    <xdr:sp macro="" textlink="">
      <xdr:nvSpPr>
        <xdr:cNvPr id="254" name="フローチャート : 判断 253"/>
        <xdr:cNvSpPr/>
      </xdr:nvSpPr>
      <xdr:spPr>
        <a:xfrm>
          <a:off x="16129000" y="1498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6684</xdr:rowOff>
    </xdr:from>
    <xdr:ext cx="736600" cy="259045"/>
    <xdr:sp macro="" textlink="">
      <xdr:nvSpPr>
        <xdr:cNvPr id="255" name="テキスト ボックス 254"/>
        <xdr:cNvSpPr txBox="1"/>
      </xdr:nvSpPr>
      <xdr:spPr>
        <a:xfrm>
          <a:off x="15798800" y="1475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29211</xdr:rowOff>
    </xdr:from>
    <xdr:to>
      <xdr:col>22</xdr:col>
      <xdr:colOff>203200</xdr:colOff>
      <xdr:row>89</xdr:row>
      <xdr:rowOff>63818</xdr:rowOff>
    </xdr:to>
    <xdr:cxnSp macro="">
      <xdr:nvCxnSpPr>
        <xdr:cNvPr id="256" name="直線コネクタ 255"/>
        <xdr:cNvCxnSpPr/>
      </xdr:nvCxnSpPr>
      <xdr:spPr>
        <a:xfrm>
          <a:off x="14401800" y="14773911"/>
          <a:ext cx="889000" cy="54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84455</xdr:rowOff>
    </xdr:from>
    <xdr:to>
      <xdr:col>22</xdr:col>
      <xdr:colOff>254000</xdr:colOff>
      <xdr:row>88</xdr:row>
      <xdr:rowOff>14605</xdr:rowOff>
    </xdr:to>
    <xdr:sp macro="" textlink="">
      <xdr:nvSpPr>
        <xdr:cNvPr id="257" name="フローチャート : 判断 256"/>
        <xdr:cNvSpPr/>
      </xdr:nvSpPr>
      <xdr:spPr>
        <a:xfrm>
          <a:off x="15240000" y="1500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24782</xdr:rowOff>
    </xdr:from>
    <xdr:ext cx="762000" cy="259045"/>
    <xdr:sp macro="" textlink="">
      <xdr:nvSpPr>
        <xdr:cNvPr id="258" name="テキスト ボックス 257"/>
        <xdr:cNvSpPr txBox="1"/>
      </xdr:nvSpPr>
      <xdr:spPr>
        <a:xfrm>
          <a:off x="14909800" y="1476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29211</xdr:rowOff>
    </xdr:from>
    <xdr:to>
      <xdr:col>21</xdr:col>
      <xdr:colOff>0</xdr:colOff>
      <xdr:row>86</xdr:row>
      <xdr:rowOff>35243</xdr:rowOff>
    </xdr:to>
    <xdr:cxnSp macro="">
      <xdr:nvCxnSpPr>
        <xdr:cNvPr id="259" name="直線コネクタ 258"/>
        <xdr:cNvCxnSpPr/>
      </xdr:nvCxnSpPr>
      <xdr:spPr>
        <a:xfrm flipV="1">
          <a:off x="13512800" y="1477391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152400</xdr:rowOff>
    </xdr:from>
    <xdr:to>
      <xdr:col>21</xdr:col>
      <xdr:colOff>50800</xdr:colOff>
      <xdr:row>85</xdr:row>
      <xdr:rowOff>82550</xdr:rowOff>
    </xdr:to>
    <xdr:sp macro="" textlink="">
      <xdr:nvSpPr>
        <xdr:cNvPr id="260" name="フローチャート : 判断 259"/>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92727</xdr:rowOff>
    </xdr:from>
    <xdr:ext cx="762000" cy="259045"/>
    <xdr:sp macro="" textlink="">
      <xdr:nvSpPr>
        <xdr:cNvPr id="261" name="テキスト ボックス 260"/>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164464</xdr:rowOff>
    </xdr:from>
    <xdr:to>
      <xdr:col>19</xdr:col>
      <xdr:colOff>533400</xdr:colOff>
      <xdr:row>85</xdr:row>
      <xdr:rowOff>94614</xdr:rowOff>
    </xdr:to>
    <xdr:sp macro="" textlink="">
      <xdr:nvSpPr>
        <xdr:cNvPr id="262" name="フローチャート : 判断 261"/>
        <xdr:cNvSpPr/>
      </xdr:nvSpPr>
      <xdr:spPr>
        <a:xfrm>
          <a:off x="13462000" y="1456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104791</xdr:rowOff>
    </xdr:from>
    <xdr:ext cx="762000" cy="259045"/>
    <xdr:sp macro="" textlink="">
      <xdr:nvSpPr>
        <xdr:cNvPr id="263" name="テキスト ボックス 262"/>
        <xdr:cNvSpPr txBox="1"/>
      </xdr:nvSpPr>
      <xdr:spPr>
        <a:xfrm>
          <a:off x="13131800" y="1433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155893</xdr:rowOff>
    </xdr:from>
    <xdr:to>
      <xdr:col>24</xdr:col>
      <xdr:colOff>609600</xdr:colOff>
      <xdr:row>86</xdr:row>
      <xdr:rowOff>86043</xdr:rowOff>
    </xdr:to>
    <xdr:sp macro="" textlink="">
      <xdr:nvSpPr>
        <xdr:cNvPr id="269" name="円/楕円 268"/>
        <xdr:cNvSpPr/>
      </xdr:nvSpPr>
      <xdr:spPr>
        <a:xfrm>
          <a:off x="169672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51770</xdr:rowOff>
    </xdr:from>
    <xdr:ext cx="762000" cy="259045"/>
    <xdr:sp macro="" textlink="">
      <xdr:nvSpPr>
        <xdr:cNvPr id="270" name="給与水準   （国との比較）該当値テキスト"/>
        <xdr:cNvSpPr txBox="1"/>
      </xdr:nvSpPr>
      <xdr:spPr>
        <a:xfrm>
          <a:off x="17106900" y="1462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136207</xdr:rowOff>
    </xdr:from>
    <xdr:to>
      <xdr:col>23</xdr:col>
      <xdr:colOff>457200</xdr:colOff>
      <xdr:row>89</xdr:row>
      <xdr:rowOff>66357</xdr:rowOff>
    </xdr:to>
    <xdr:sp macro="" textlink="">
      <xdr:nvSpPr>
        <xdr:cNvPr id="271" name="円/楕円 270"/>
        <xdr:cNvSpPr/>
      </xdr:nvSpPr>
      <xdr:spPr>
        <a:xfrm>
          <a:off x="16129000" y="1522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51134</xdr:rowOff>
    </xdr:from>
    <xdr:ext cx="736600" cy="259045"/>
    <xdr:sp macro="" textlink="">
      <xdr:nvSpPr>
        <xdr:cNvPr id="272" name="テキスト ボックス 271"/>
        <xdr:cNvSpPr txBox="1"/>
      </xdr:nvSpPr>
      <xdr:spPr>
        <a:xfrm>
          <a:off x="15798800" y="15310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13018</xdr:rowOff>
    </xdr:from>
    <xdr:to>
      <xdr:col>22</xdr:col>
      <xdr:colOff>254000</xdr:colOff>
      <xdr:row>89</xdr:row>
      <xdr:rowOff>114618</xdr:rowOff>
    </xdr:to>
    <xdr:sp macro="" textlink="">
      <xdr:nvSpPr>
        <xdr:cNvPr id="273" name="円/楕円 272"/>
        <xdr:cNvSpPr/>
      </xdr:nvSpPr>
      <xdr:spPr>
        <a:xfrm>
          <a:off x="15240000" y="1527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99395</xdr:rowOff>
    </xdr:from>
    <xdr:ext cx="762000" cy="259045"/>
    <xdr:sp macro="" textlink="">
      <xdr:nvSpPr>
        <xdr:cNvPr id="274" name="テキスト ボックス 273"/>
        <xdr:cNvSpPr txBox="1"/>
      </xdr:nvSpPr>
      <xdr:spPr>
        <a:xfrm>
          <a:off x="14909800" y="1535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149861</xdr:rowOff>
    </xdr:from>
    <xdr:to>
      <xdr:col>21</xdr:col>
      <xdr:colOff>50800</xdr:colOff>
      <xdr:row>86</xdr:row>
      <xdr:rowOff>80011</xdr:rowOff>
    </xdr:to>
    <xdr:sp macro="" textlink="">
      <xdr:nvSpPr>
        <xdr:cNvPr id="275" name="円/楕円 274"/>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64788</xdr:rowOff>
    </xdr:from>
    <xdr:ext cx="762000" cy="259045"/>
    <xdr:sp macro="" textlink="">
      <xdr:nvSpPr>
        <xdr:cNvPr id="276" name="テキスト ボックス 275"/>
        <xdr:cNvSpPr txBox="1"/>
      </xdr:nvSpPr>
      <xdr:spPr>
        <a:xfrm>
          <a:off x="14020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155893</xdr:rowOff>
    </xdr:from>
    <xdr:to>
      <xdr:col>19</xdr:col>
      <xdr:colOff>533400</xdr:colOff>
      <xdr:row>86</xdr:row>
      <xdr:rowOff>86043</xdr:rowOff>
    </xdr:to>
    <xdr:sp macro="" textlink="">
      <xdr:nvSpPr>
        <xdr:cNvPr id="277" name="円/楕円 276"/>
        <xdr:cNvSpPr/>
      </xdr:nvSpPr>
      <xdr:spPr>
        <a:xfrm>
          <a:off x="134620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70820</xdr:rowOff>
    </xdr:from>
    <xdr:ext cx="762000" cy="259045"/>
    <xdr:sp macro="" textlink="">
      <xdr:nvSpPr>
        <xdr:cNvPr id="278" name="テキスト ボックス 277"/>
        <xdr:cNvSpPr txBox="1"/>
      </xdr:nvSpPr>
      <xdr:spPr>
        <a:xfrm>
          <a:off x="13131800" y="1481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0" name="テキスト ボックス 279"/>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1" name="テキスト ボックス 280"/>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職員数については、平成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年度までを期間とする第</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次定員適正化計画に基づき、</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％の削減を目標に取り組んでいる。既存事業の見直し、組織の合理化、指定管理制度の活用等により、市民サービスのレベルは維持しつつ、引き続き適正な定員の管理を行っていく。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0" name="直線コネクタ 309"/>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1"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12" name="直線コネクタ 311"/>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13"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14" name="直線コネクタ 313"/>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30662</xdr:rowOff>
    </xdr:from>
    <xdr:to>
      <xdr:col>24</xdr:col>
      <xdr:colOff>558800</xdr:colOff>
      <xdr:row>62</xdr:row>
      <xdr:rowOff>65133</xdr:rowOff>
    </xdr:to>
    <xdr:cxnSp macro="">
      <xdr:nvCxnSpPr>
        <xdr:cNvPr id="315" name="直線コネクタ 314"/>
        <xdr:cNvCxnSpPr/>
      </xdr:nvCxnSpPr>
      <xdr:spPr>
        <a:xfrm flipV="1">
          <a:off x="16179800" y="1066056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51905</xdr:rowOff>
    </xdr:from>
    <xdr:ext cx="762000" cy="259045"/>
    <xdr:sp macro="" textlink="">
      <xdr:nvSpPr>
        <xdr:cNvPr id="316" name="定員管理の状況平均値テキスト"/>
        <xdr:cNvSpPr txBox="1"/>
      </xdr:nvSpPr>
      <xdr:spPr>
        <a:xfrm>
          <a:off x="17106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17" name="フローチャート : 判断 316"/>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65133</xdr:rowOff>
    </xdr:from>
    <xdr:to>
      <xdr:col>23</xdr:col>
      <xdr:colOff>406400</xdr:colOff>
      <xdr:row>63</xdr:row>
      <xdr:rowOff>31569</xdr:rowOff>
    </xdr:to>
    <xdr:cxnSp macro="">
      <xdr:nvCxnSpPr>
        <xdr:cNvPr id="318" name="直線コネクタ 317"/>
        <xdr:cNvCxnSpPr/>
      </xdr:nvCxnSpPr>
      <xdr:spPr>
        <a:xfrm flipV="1">
          <a:off x="15290800" y="1069503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19" name="フローチャート : 判断 318"/>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0" name="テキスト ボックス 319"/>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31569</xdr:rowOff>
    </xdr:from>
    <xdr:to>
      <xdr:col>22</xdr:col>
      <xdr:colOff>203200</xdr:colOff>
      <xdr:row>63</xdr:row>
      <xdr:rowOff>66040</xdr:rowOff>
    </xdr:to>
    <xdr:cxnSp macro="">
      <xdr:nvCxnSpPr>
        <xdr:cNvPr id="321" name="直線コネクタ 320"/>
        <xdr:cNvCxnSpPr/>
      </xdr:nvCxnSpPr>
      <xdr:spPr>
        <a:xfrm flipV="1">
          <a:off x="14401800" y="1083291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22" name="フローチャート : 判断 321"/>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80934</xdr:rowOff>
    </xdr:from>
    <xdr:ext cx="762000" cy="259045"/>
    <xdr:sp macro="" textlink="">
      <xdr:nvSpPr>
        <xdr:cNvPr id="323" name="テキスト ボックス 322"/>
        <xdr:cNvSpPr txBox="1"/>
      </xdr:nvSpPr>
      <xdr:spPr>
        <a:xfrm>
          <a:off x="14909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66040</xdr:rowOff>
    </xdr:from>
    <xdr:to>
      <xdr:col>21</xdr:col>
      <xdr:colOff>0</xdr:colOff>
      <xdr:row>63</xdr:row>
      <xdr:rowOff>90170</xdr:rowOff>
    </xdr:to>
    <xdr:cxnSp macro="">
      <xdr:nvCxnSpPr>
        <xdr:cNvPr id="324" name="直線コネクタ 323"/>
        <xdr:cNvCxnSpPr/>
      </xdr:nvCxnSpPr>
      <xdr:spPr>
        <a:xfrm flipV="1">
          <a:off x="13512800" y="1086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25" name="フローチャート : 判断 324"/>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91639</xdr:rowOff>
    </xdr:from>
    <xdr:ext cx="762000" cy="259045"/>
    <xdr:sp macro="" textlink="">
      <xdr:nvSpPr>
        <xdr:cNvPr id="326" name="テキスト ボックス 325"/>
        <xdr:cNvSpPr txBox="1"/>
      </xdr:nvSpPr>
      <xdr:spPr>
        <a:xfrm>
          <a:off x="14020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21227</xdr:rowOff>
    </xdr:from>
    <xdr:to>
      <xdr:col>19</xdr:col>
      <xdr:colOff>533400</xdr:colOff>
      <xdr:row>62</xdr:row>
      <xdr:rowOff>122827</xdr:rowOff>
    </xdr:to>
    <xdr:sp macro="" textlink="">
      <xdr:nvSpPr>
        <xdr:cNvPr id="327" name="フローチャート : 判断 326"/>
        <xdr:cNvSpPr/>
      </xdr:nvSpPr>
      <xdr:spPr>
        <a:xfrm>
          <a:off x="13462000" y="1065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133004</xdr:rowOff>
    </xdr:from>
    <xdr:ext cx="762000" cy="259045"/>
    <xdr:sp macro="" textlink="">
      <xdr:nvSpPr>
        <xdr:cNvPr id="328" name="テキスト ボックス 327"/>
        <xdr:cNvSpPr txBox="1"/>
      </xdr:nvSpPr>
      <xdr:spPr>
        <a:xfrm>
          <a:off x="13131800" y="1042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151312</xdr:rowOff>
    </xdr:from>
    <xdr:to>
      <xdr:col>24</xdr:col>
      <xdr:colOff>609600</xdr:colOff>
      <xdr:row>62</xdr:row>
      <xdr:rowOff>81462</xdr:rowOff>
    </xdr:to>
    <xdr:sp macro="" textlink="">
      <xdr:nvSpPr>
        <xdr:cNvPr id="334" name="円/楕円 333"/>
        <xdr:cNvSpPr/>
      </xdr:nvSpPr>
      <xdr:spPr>
        <a:xfrm>
          <a:off x="169672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167839</xdr:rowOff>
    </xdr:from>
    <xdr:ext cx="762000" cy="259045"/>
    <xdr:sp macro="" textlink="">
      <xdr:nvSpPr>
        <xdr:cNvPr id="335" name="定員管理の状況該当値テキスト"/>
        <xdr:cNvSpPr txBox="1"/>
      </xdr:nvSpPr>
      <xdr:spPr>
        <a:xfrm>
          <a:off x="17106900" y="104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14333</xdr:rowOff>
    </xdr:from>
    <xdr:to>
      <xdr:col>23</xdr:col>
      <xdr:colOff>457200</xdr:colOff>
      <xdr:row>62</xdr:row>
      <xdr:rowOff>115933</xdr:rowOff>
    </xdr:to>
    <xdr:sp macro="" textlink="">
      <xdr:nvSpPr>
        <xdr:cNvPr id="336" name="円/楕円 335"/>
        <xdr:cNvSpPr/>
      </xdr:nvSpPr>
      <xdr:spPr>
        <a:xfrm>
          <a:off x="16129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126110</xdr:rowOff>
    </xdr:from>
    <xdr:ext cx="736600" cy="259045"/>
    <xdr:sp macro="" textlink="">
      <xdr:nvSpPr>
        <xdr:cNvPr id="337" name="テキスト ボックス 336"/>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152219</xdr:rowOff>
    </xdr:from>
    <xdr:to>
      <xdr:col>22</xdr:col>
      <xdr:colOff>254000</xdr:colOff>
      <xdr:row>63</xdr:row>
      <xdr:rowOff>82369</xdr:rowOff>
    </xdr:to>
    <xdr:sp macro="" textlink="">
      <xdr:nvSpPr>
        <xdr:cNvPr id="338" name="円/楕円 337"/>
        <xdr:cNvSpPr/>
      </xdr:nvSpPr>
      <xdr:spPr>
        <a:xfrm>
          <a:off x="15240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92546</xdr:rowOff>
    </xdr:from>
    <xdr:ext cx="762000" cy="259045"/>
    <xdr:sp macro="" textlink="">
      <xdr:nvSpPr>
        <xdr:cNvPr id="339" name="テキスト ボックス 338"/>
        <xdr:cNvSpPr txBox="1"/>
      </xdr:nvSpPr>
      <xdr:spPr>
        <a:xfrm>
          <a:off x="14909800" y="1055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15240</xdr:rowOff>
    </xdr:from>
    <xdr:to>
      <xdr:col>21</xdr:col>
      <xdr:colOff>50800</xdr:colOff>
      <xdr:row>63</xdr:row>
      <xdr:rowOff>116840</xdr:rowOff>
    </xdr:to>
    <xdr:sp macro="" textlink="">
      <xdr:nvSpPr>
        <xdr:cNvPr id="340" name="円/楕円 339"/>
        <xdr:cNvSpPr/>
      </xdr:nvSpPr>
      <xdr:spPr>
        <a:xfrm>
          <a:off x="14351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101617</xdr:rowOff>
    </xdr:from>
    <xdr:ext cx="762000" cy="259045"/>
    <xdr:sp macro="" textlink="">
      <xdr:nvSpPr>
        <xdr:cNvPr id="341" name="テキスト ボックス 340"/>
        <xdr:cNvSpPr txBox="1"/>
      </xdr:nvSpPr>
      <xdr:spPr>
        <a:xfrm>
          <a:off x="14020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39370</xdr:rowOff>
    </xdr:from>
    <xdr:to>
      <xdr:col>19</xdr:col>
      <xdr:colOff>533400</xdr:colOff>
      <xdr:row>63</xdr:row>
      <xdr:rowOff>140970</xdr:rowOff>
    </xdr:to>
    <xdr:sp macro="" textlink="">
      <xdr:nvSpPr>
        <xdr:cNvPr id="342" name="円/楕円 341"/>
        <xdr:cNvSpPr/>
      </xdr:nvSpPr>
      <xdr:spPr>
        <a:xfrm>
          <a:off x="13462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125747</xdr:rowOff>
    </xdr:from>
    <xdr:ext cx="762000" cy="259045"/>
    <xdr:sp macro="" textlink="">
      <xdr:nvSpPr>
        <xdr:cNvPr id="343" name="テキスト ボックス 342"/>
        <xdr:cNvSpPr txBox="1"/>
      </xdr:nvSpPr>
      <xdr:spPr>
        <a:xfrm>
          <a:off x="13131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適量で適切な起債事業の選択を行い、健全な財政運営に努めてきた結果、類似団体平均を下回っている。今後公共施設の老朽化による大規模修繕や建て替え等の適債事業においても、計画的に事業を推進し、緊急性及び住民ニーズの把握に努め、世代間負担のバランスを図りながら、財源が起債に大きく偏ることのないよう、健全な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7" name="テキスト ボックス 36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0" name="直線コネクタ 369"/>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1"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72" name="直線コネクタ 371"/>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3"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4" name="直線コネクタ 373"/>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100838</xdr:rowOff>
    </xdr:from>
    <xdr:to>
      <xdr:col>24</xdr:col>
      <xdr:colOff>558800</xdr:colOff>
      <xdr:row>37</xdr:row>
      <xdr:rowOff>120142</xdr:rowOff>
    </xdr:to>
    <xdr:cxnSp macro="">
      <xdr:nvCxnSpPr>
        <xdr:cNvPr id="375" name="直線コネクタ 374"/>
        <xdr:cNvCxnSpPr/>
      </xdr:nvCxnSpPr>
      <xdr:spPr>
        <a:xfrm flipV="1">
          <a:off x="16179800" y="644448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48531</xdr:rowOff>
    </xdr:from>
    <xdr:ext cx="762000" cy="259045"/>
    <xdr:sp macro="" textlink="">
      <xdr:nvSpPr>
        <xdr:cNvPr id="376" name="公債費負担の状況平均値テキスト"/>
        <xdr:cNvSpPr txBox="1"/>
      </xdr:nvSpPr>
      <xdr:spPr>
        <a:xfrm>
          <a:off x="17106900" y="6563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77" name="フローチャート : 判断 376"/>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120142</xdr:rowOff>
    </xdr:from>
    <xdr:to>
      <xdr:col>23</xdr:col>
      <xdr:colOff>406400</xdr:colOff>
      <xdr:row>37</xdr:row>
      <xdr:rowOff>153924</xdr:rowOff>
    </xdr:to>
    <xdr:cxnSp macro="">
      <xdr:nvCxnSpPr>
        <xdr:cNvPr id="378" name="直線コネクタ 377"/>
        <xdr:cNvCxnSpPr/>
      </xdr:nvCxnSpPr>
      <xdr:spPr>
        <a:xfrm flipV="1">
          <a:off x="15290800" y="646379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79" name="フローチャート : 判断 378"/>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20337</xdr:rowOff>
    </xdr:from>
    <xdr:ext cx="736600" cy="259045"/>
    <xdr:sp macro="" textlink="">
      <xdr:nvSpPr>
        <xdr:cNvPr id="380" name="テキスト ボックス 379"/>
        <xdr:cNvSpPr txBox="1"/>
      </xdr:nvSpPr>
      <xdr:spPr>
        <a:xfrm>
          <a:off x="15798800" y="670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153924</xdr:rowOff>
    </xdr:from>
    <xdr:to>
      <xdr:col>22</xdr:col>
      <xdr:colOff>203200</xdr:colOff>
      <xdr:row>38</xdr:row>
      <xdr:rowOff>25908</xdr:rowOff>
    </xdr:to>
    <xdr:cxnSp macro="">
      <xdr:nvCxnSpPr>
        <xdr:cNvPr id="381" name="直線コネクタ 380"/>
        <xdr:cNvCxnSpPr/>
      </xdr:nvCxnSpPr>
      <xdr:spPr>
        <a:xfrm flipV="1">
          <a:off x="14401800" y="64975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82" name="フローチャート : 判断 381"/>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58945</xdr:rowOff>
    </xdr:from>
    <xdr:ext cx="762000" cy="259045"/>
    <xdr:sp macro="" textlink="">
      <xdr:nvSpPr>
        <xdr:cNvPr id="383" name="テキスト ボックス 382"/>
        <xdr:cNvSpPr txBox="1"/>
      </xdr:nvSpPr>
      <xdr:spPr>
        <a:xfrm>
          <a:off x="14909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16256</xdr:rowOff>
    </xdr:from>
    <xdr:to>
      <xdr:col>21</xdr:col>
      <xdr:colOff>0</xdr:colOff>
      <xdr:row>38</xdr:row>
      <xdr:rowOff>25908</xdr:rowOff>
    </xdr:to>
    <xdr:cxnSp macro="">
      <xdr:nvCxnSpPr>
        <xdr:cNvPr id="384" name="直線コネクタ 383"/>
        <xdr:cNvCxnSpPr/>
      </xdr:nvCxnSpPr>
      <xdr:spPr>
        <a:xfrm>
          <a:off x="13512800" y="65313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8890</xdr:rowOff>
    </xdr:from>
    <xdr:to>
      <xdr:col>21</xdr:col>
      <xdr:colOff>50800</xdr:colOff>
      <xdr:row>38</xdr:row>
      <xdr:rowOff>110490</xdr:rowOff>
    </xdr:to>
    <xdr:sp macro="" textlink="">
      <xdr:nvSpPr>
        <xdr:cNvPr id="385" name="フローチャート : 判断 384"/>
        <xdr:cNvSpPr/>
      </xdr:nvSpPr>
      <xdr:spPr>
        <a:xfrm>
          <a:off x="14351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95267</xdr:rowOff>
    </xdr:from>
    <xdr:ext cx="762000" cy="259045"/>
    <xdr:sp macro="" textlink="">
      <xdr:nvSpPr>
        <xdr:cNvPr id="386" name="テキスト ボックス 385"/>
        <xdr:cNvSpPr txBox="1"/>
      </xdr:nvSpPr>
      <xdr:spPr>
        <a:xfrm>
          <a:off x="140208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37846</xdr:rowOff>
    </xdr:from>
    <xdr:to>
      <xdr:col>19</xdr:col>
      <xdr:colOff>533400</xdr:colOff>
      <xdr:row>38</xdr:row>
      <xdr:rowOff>139446</xdr:rowOff>
    </xdr:to>
    <xdr:sp macro="" textlink="">
      <xdr:nvSpPr>
        <xdr:cNvPr id="387" name="フローチャート : 判断 386"/>
        <xdr:cNvSpPr/>
      </xdr:nvSpPr>
      <xdr:spPr>
        <a:xfrm>
          <a:off x="134620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124223</xdr:rowOff>
    </xdr:from>
    <xdr:ext cx="762000" cy="259045"/>
    <xdr:sp macro="" textlink="">
      <xdr:nvSpPr>
        <xdr:cNvPr id="388" name="テキスト ボックス 387"/>
        <xdr:cNvSpPr txBox="1"/>
      </xdr:nvSpPr>
      <xdr:spPr>
        <a:xfrm>
          <a:off x="13131800" y="663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50038</xdr:rowOff>
    </xdr:from>
    <xdr:to>
      <xdr:col>24</xdr:col>
      <xdr:colOff>609600</xdr:colOff>
      <xdr:row>37</xdr:row>
      <xdr:rowOff>151638</xdr:rowOff>
    </xdr:to>
    <xdr:sp macro="" textlink="">
      <xdr:nvSpPr>
        <xdr:cNvPr id="394" name="円/楕円 393"/>
        <xdr:cNvSpPr/>
      </xdr:nvSpPr>
      <xdr:spPr>
        <a:xfrm>
          <a:off x="169672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66565</xdr:rowOff>
    </xdr:from>
    <xdr:ext cx="762000" cy="259045"/>
    <xdr:sp macro="" textlink="">
      <xdr:nvSpPr>
        <xdr:cNvPr id="395" name="公債費負担の状況該当値テキスト"/>
        <xdr:cNvSpPr txBox="1"/>
      </xdr:nvSpPr>
      <xdr:spPr>
        <a:xfrm>
          <a:off x="17106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69342</xdr:rowOff>
    </xdr:from>
    <xdr:to>
      <xdr:col>23</xdr:col>
      <xdr:colOff>457200</xdr:colOff>
      <xdr:row>37</xdr:row>
      <xdr:rowOff>170942</xdr:rowOff>
    </xdr:to>
    <xdr:sp macro="" textlink="">
      <xdr:nvSpPr>
        <xdr:cNvPr id="396" name="円/楕円 395"/>
        <xdr:cNvSpPr/>
      </xdr:nvSpPr>
      <xdr:spPr>
        <a:xfrm>
          <a:off x="1612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9669</xdr:rowOff>
    </xdr:from>
    <xdr:ext cx="736600" cy="259045"/>
    <xdr:sp macro="" textlink="">
      <xdr:nvSpPr>
        <xdr:cNvPr id="397" name="テキスト ボックス 396"/>
        <xdr:cNvSpPr txBox="1"/>
      </xdr:nvSpPr>
      <xdr:spPr>
        <a:xfrm>
          <a:off x="15798800" y="6181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103124</xdr:rowOff>
    </xdr:from>
    <xdr:to>
      <xdr:col>22</xdr:col>
      <xdr:colOff>254000</xdr:colOff>
      <xdr:row>38</xdr:row>
      <xdr:rowOff>33274</xdr:rowOff>
    </xdr:to>
    <xdr:sp macro="" textlink="">
      <xdr:nvSpPr>
        <xdr:cNvPr id="398" name="円/楕円 397"/>
        <xdr:cNvSpPr/>
      </xdr:nvSpPr>
      <xdr:spPr>
        <a:xfrm>
          <a:off x="152400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43451</xdr:rowOff>
    </xdr:from>
    <xdr:ext cx="762000" cy="259045"/>
    <xdr:sp macro="" textlink="">
      <xdr:nvSpPr>
        <xdr:cNvPr id="399" name="テキスト ボックス 398"/>
        <xdr:cNvSpPr txBox="1"/>
      </xdr:nvSpPr>
      <xdr:spPr>
        <a:xfrm>
          <a:off x="14909800" y="621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146558</xdr:rowOff>
    </xdr:from>
    <xdr:to>
      <xdr:col>21</xdr:col>
      <xdr:colOff>50800</xdr:colOff>
      <xdr:row>38</xdr:row>
      <xdr:rowOff>76708</xdr:rowOff>
    </xdr:to>
    <xdr:sp macro="" textlink="">
      <xdr:nvSpPr>
        <xdr:cNvPr id="400" name="円/楕円 399"/>
        <xdr:cNvSpPr/>
      </xdr:nvSpPr>
      <xdr:spPr>
        <a:xfrm>
          <a:off x="14351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86885</xdr:rowOff>
    </xdr:from>
    <xdr:ext cx="762000" cy="259045"/>
    <xdr:sp macro="" textlink="">
      <xdr:nvSpPr>
        <xdr:cNvPr id="401" name="テキスト ボックス 400"/>
        <xdr:cNvSpPr txBox="1"/>
      </xdr:nvSpPr>
      <xdr:spPr>
        <a:xfrm>
          <a:off x="14020800" y="625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136906</xdr:rowOff>
    </xdr:from>
    <xdr:to>
      <xdr:col>19</xdr:col>
      <xdr:colOff>533400</xdr:colOff>
      <xdr:row>38</xdr:row>
      <xdr:rowOff>67056</xdr:rowOff>
    </xdr:to>
    <xdr:sp macro="" textlink="">
      <xdr:nvSpPr>
        <xdr:cNvPr id="402" name="円/楕円 401"/>
        <xdr:cNvSpPr/>
      </xdr:nvSpPr>
      <xdr:spPr>
        <a:xfrm>
          <a:off x="13462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77233</xdr:rowOff>
    </xdr:from>
    <xdr:ext cx="762000" cy="259045"/>
    <xdr:sp macro="" textlink="">
      <xdr:nvSpPr>
        <xdr:cNvPr id="403" name="テキスト ボックス 402"/>
        <xdr:cNvSpPr txBox="1"/>
      </xdr:nvSpPr>
      <xdr:spPr>
        <a:xfrm>
          <a:off x="13131800" y="624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充当可能財源である基金の残高の減少等が要因となり、前年度と比較して将来負担比率が上昇した。本市において主な将来負担のひとつである土地開発公社</a:t>
          </a:r>
          <a:r>
            <a:rPr lang="ja-JP" altLang="en-US" sz="1100" b="0" i="0" baseline="0">
              <a:solidFill>
                <a:schemeClr val="dk1"/>
              </a:solidFill>
              <a:effectLst/>
              <a:latin typeface="+mn-lt"/>
              <a:ea typeface="+mn-ea"/>
              <a:cs typeface="+mn-cs"/>
            </a:rPr>
            <a:t>に係る</a:t>
          </a:r>
          <a:r>
            <a:rPr lang="ja-JP" altLang="ja-JP" sz="1100" b="0" i="0" baseline="0">
              <a:solidFill>
                <a:schemeClr val="dk1"/>
              </a:solidFill>
              <a:effectLst/>
              <a:latin typeface="+mn-lt"/>
              <a:ea typeface="+mn-ea"/>
              <a:cs typeface="+mn-cs"/>
            </a:rPr>
            <a:t>債務負担行為額については、これまで削減を推進してきてはいるものの、未だ多額の残額がある。今後も、土地開発公社経営健全化計画に基づき、さらなる公社の債務削減に努めることで比率の改善を図っていく。また、引き続き適量で適切な起債を行うことで将来に過度な財政負担を残さない健全な財政運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0" name="直線コネクタ 429"/>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1"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32" name="直線コネクタ 431"/>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3"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4" name="直線コネクタ 433"/>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80594</xdr:rowOff>
    </xdr:from>
    <xdr:to>
      <xdr:col>24</xdr:col>
      <xdr:colOff>558800</xdr:colOff>
      <xdr:row>15</xdr:row>
      <xdr:rowOff>95072</xdr:rowOff>
    </xdr:to>
    <xdr:cxnSp macro="">
      <xdr:nvCxnSpPr>
        <xdr:cNvPr id="435" name="直線コネクタ 434"/>
        <xdr:cNvCxnSpPr/>
      </xdr:nvCxnSpPr>
      <xdr:spPr>
        <a:xfrm>
          <a:off x="16179800" y="265234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26535</xdr:rowOff>
    </xdr:from>
    <xdr:ext cx="762000" cy="259045"/>
    <xdr:sp macro="" textlink="">
      <xdr:nvSpPr>
        <xdr:cNvPr id="436" name="将来負担の状況平均値テキスト"/>
        <xdr:cNvSpPr txBox="1"/>
      </xdr:nvSpPr>
      <xdr:spPr>
        <a:xfrm>
          <a:off x="17106900" y="242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37" name="フローチャート : 判断 436"/>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60325</xdr:rowOff>
    </xdr:from>
    <xdr:to>
      <xdr:col>23</xdr:col>
      <xdr:colOff>406400</xdr:colOff>
      <xdr:row>15</xdr:row>
      <xdr:rowOff>80594</xdr:rowOff>
    </xdr:to>
    <xdr:cxnSp macro="">
      <xdr:nvCxnSpPr>
        <xdr:cNvPr id="438" name="直線コネクタ 437"/>
        <xdr:cNvCxnSpPr/>
      </xdr:nvCxnSpPr>
      <xdr:spPr>
        <a:xfrm>
          <a:off x="15290800" y="2632075"/>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39" name="フローチャート : 判断 438"/>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137406</xdr:rowOff>
    </xdr:from>
    <xdr:ext cx="736600" cy="259045"/>
    <xdr:sp macro="" textlink="">
      <xdr:nvSpPr>
        <xdr:cNvPr id="440" name="テキスト ボックス 439"/>
        <xdr:cNvSpPr txBox="1"/>
      </xdr:nvSpPr>
      <xdr:spPr>
        <a:xfrm>
          <a:off x="15798800" y="2709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60325</xdr:rowOff>
    </xdr:from>
    <xdr:to>
      <xdr:col>22</xdr:col>
      <xdr:colOff>203200</xdr:colOff>
      <xdr:row>15</xdr:row>
      <xdr:rowOff>82042</xdr:rowOff>
    </xdr:to>
    <xdr:cxnSp macro="">
      <xdr:nvCxnSpPr>
        <xdr:cNvPr id="441" name="直線コネクタ 440"/>
        <xdr:cNvCxnSpPr/>
      </xdr:nvCxnSpPr>
      <xdr:spPr>
        <a:xfrm flipV="1">
          <a:off x="14401800" y="263207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42" name="フローチャート : 判断 441"/>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11320</xdr:rowOff>
    </xdr:from>
    <xdr:ext cx="762000" cy="259045"/>
    <xdr:sp macro="" textlink="">
      <xdr:nvSpPr>
        <xdr:cNvPr id="443" name="テキスト ボックス 442"/>
        <xdr:cNvSpPr txBox="1"/>
      </xdr:nvSpPr>
      <xdr:spPr>
        <a:xfrm>
          <a:off x="14909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82042</xdr:rowOff>
    </xdr:from>
    <xdr:to>
      <xdr:col>21</xdr:col>
      <xdr:colOff>0</xdr:colOff>
      <xdr:row>15</xdr:row>
      <xdr:rowOff>87833</xdr:rowOff>
    </xdr:to>
    <xdr:cxnSp macro="">
      <xdr:nvCxnSpPr>
        <xdr:cNvPr id="444" name="直線コネクタ 443"/>
        <xdr:cNvCxnSpPr/>
      </xdr:nvCxnSpPr>
      <xdr:spPr>
        <a:xfrm flipV="1">
          <a:off x="13512800" y="2653792"/>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156845</xdr:rowOff>
    </xdr:from>
    <xdr:to>
      <xdr:col>21</xdr:col>
      <xdr:colOff>50800</xdr:colOff>
      <xdr:row>15</xdr:row>
      <xdr:rowOff>86995</xdr:rowOff>
    </xdr:to>
    <xdr:sp macro="" textlink="">
      <xdr:nvSpPr>
        <xdr:cNvPr id="445" name="フローチャート : 判断 444"/>
        <xdr:cNvSpPr/>
      </xdr:nvSpPr>
      <xdr:spPr>
        <a:xfrm>
          <a:off x="14351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97172</xdr:rowOff>
    </xdr:from>
    <xdr:ext cx="762000" cy="259045"/>
    <xdr:sp macro="" textlink="">
      <xdr:nvSpPr>
        <xdr:cNvPr id="446" name="テキスト ボックス 445"/>
        <xdr:cNvSpPr txBox="1"/>
      </xdr:nvSpPr>
      <xdr:spPr>
        <a:xfrm>
          <a:off x="14020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35585</xdr:rowOff>
    </xdr:from>
    <xdr:to>
      <xdr:col>19</xdr:col>
      <xdr:colOff>533400</xdr:colOff>
      <xdr:row>15</xdr:row>
      <xdr:rowOff>137185</xdr:rowOff>
    </xdr:to>
    <xdr:sp macro="" textlink="">
      <xdr:nvSpPr>
        <xdr:cNvPr id="447" name="フローチャート : 判断 446"/>
        <xdr:cNvSpPr/>
      </xdr:nvSpPr>
      <xdr:spPr>
        <a:xfrm>
          <a:off x="13462000" y="26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147362</xdr:rowOff>
    </xdr:from>
    <xdr:ext cx="762000" cy="259045"/>
    <xdr:sp macro="" textlink="">
      <xdr:nvSpPr>
        <xdr:cNvPr id="448" name="テキスト ボックス 447"/>
        <xdr:cNvSpPr txBox="1"/>
      </xdr:nvSpPr>
      <xdr:spPr>
        <a:xfrm>
          <a:off x="13131800" y="237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44272</xdr:rowOff>
    </xdr:from>
    <xdr:to>
      <xdr:col>24</xdr:col>
      <xdr:colOff>609600</xdr:colOff>
      <xdr:row>15</xdr:row>
      <xdr:rowOff>145872</xdr:rowOff>
    </xdr:to>
    <xdr:sp macro="" textlink="">
      <xdr:nvSpPr>
        <xdr:cNvPr id="454" name="円/楕円 453"/>
        <xdr:cNvSpPr/>
      </xdr:nvSpPr>
      <xdr:spPr>
        <a:xfrm>
          <a:off x="16967200" y="26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16349</xdr:rowOff>
    </xdr:from>
    <xdr:ext cx="762000" cy="259045"/>
    <xdr:sp macro="" textlink="">
      <xdr:nvSpPr>
        <xdr:cNvPr id="455" name="将来負担の状況該当値テキスト"/>
        <xdr:cNvSpPr txBox="1"/>
      </xdr:nvSpPr>
      <xdr:spPr>
        <a:xfrm>
          <a:off x="17106900" y="258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29794</xdr:rowOff>
    </xdr:from>
    <xdr:to>
      <xdr:col>23</xdr:col>
      <xdr:colOff>457200</xdr:colOff>
      <xdr:row>15</xdr:row>
      <xdr:rowOff>131394</xdr:rowOff>
    </xdr:to>
    <xdr:sp macro="" textlink="">
      <xdr:nvSpPr>
        <xdr:cNvPr id="456" name="円/楕円 455"/>
        <xdr:cNvSpPr/>
      </xdr:nvSpPr>
      <xdr:spPr>
        <a:xfrm>
          <a:off x="16129000" y="260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141571</xdr:rowOff>
    </xdr:from>
    <xdr:ext cx="736600" cy="259045"/>
    <xdr:sp macro="" textlink="">
      <xdr:nvSpPr>
        <xdr:cNvPr id="457" name="テキスト ボックス 456"/>
        <xdr:cNvSpPr txBox="1"/>
      </xdr:nvSpPr>
      <xdr:spPr>
        <a:xfrm>
          <a:off x="15798800" y="2370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9525</xdr:rowOff>
    </xdr:from>
    <xdr:to>
      <xdr:col>22</xdr:col>
      <xdr:colOff>254000</xdr:colOff>
      <xdr:row>15</xdr:row>
      <xdr:rowOff>111125</xdr:rowOff>
    </xdr:to>
    <xdr:sp macro="" textlink="">
      <xdr:nvSpPr>
        <xdr:cNvPr id="458" name="円/楕円 457"/>
        <xdr:cNvSpPr/>
      </xdr:nvSpPr>
      <xdr:spPr>
        <a:xfrm>
          <a:off x="15240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121302</xdr:rowOff>
    </xdr:from>
    <xdr:ext cx="762000" cy="259045"/>
    <xdr:sp macro="" textlink="">
      <xdr:nvSpPr>
        <xdr:cNvPr id="459" name="テキスト ボックス 458"/>
        <xdr:cNvSpPr txBox="1"/>
      </xdr:nvSpPr>
      <xdr:spPr>
        <a:xfrm>
          <a:off x="149098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31242</xdr:rowOff>
    </xdr:from>
    <xdr:to>
      <xdr:col>21</xdr:col>
      <xdr:colOff>50800</xdr:colOff>
      <xdr:row>15</xdr:row>
      <xdr:rowOff>132842</xdr:rowOff>
    </xdr:to>
    <xdr:sp macro="" textlink="">
      <xdr:nvSpPr>
        <xdr:cNvPr id="460" name="円/楕円 459"/>
        <xdr:cNvSpPr/>
      </xdr:nvSpPr>
      <xdr:spPr>
        <a:xfrm>
          <a:off x="14351000" y="26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117619</xdr:rowOff>
    </xdr:from>
    <xdr:ext cx="762000" cy="259045"/>
    <xdr:sp macro="" textlink="">
      <xdr:nvSpPr>
        <xdr:cNvPr id="461" name="テキスト ボックス 460"/>
        <xdr:cNvSpPr txBox="1"/>
      </xdr:nvSpPr>
      <xdr:spPr>
        <a:xfrm>
          <a:off x="14020800" y="268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37033</xdr:rowOff>
    </xdr:from>
    <xdr:to>
      <xdr:col>19</xdr:col>
      <xdr:colOff>533400</xdr:colOff>
      <xdr:row>15</xdr:row>
      <xdr:rowOff>138633</xdr:rowOff>
    </xdr:to>
    <xdr:sp macro="" textlink="">
      <xdr:nvSpPr>
        <xdr:cNvPr id="462" name="円/楕円 461"/>
        <xdr:cNvSpPr/>
      </xdr:nvSpPr>
      <xdr:spPr>
        <a:xfrm>
          <a:off x="13462000" y="260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123410</xdr:rowOff>
    </xdr:from>
    <xdr:ext cx="762000" cy="259045"/>
    <xdr:sp macro="" textlink="">
      <xdr:nvSpPr>
        <xdr:cNvPr id="463" name="テキスト ボックス 462"/>
        <xdr:cNvSpPr txBox="1"/>
      </xdr:nvSpPr>
      <xdr:spPr>
        <a:xfrm>
          <a:off x="13131800" y="269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埼玉県戸田市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130,338
125,891
18.17
51,917,942
49,197,148
1,996,976
26,460,085
21,391,089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44.7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経常収支比率に占める人件費の割合については、前年度より</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ポイント減少し、類似団体平均を下回っている。その要因としては、定員適正化計画に基づく削減、委託化、また職員の新陳代謝等があげられる。今後も引き続き、人件費関係経費全体について、さらなる適正化へ向けての取り組みを進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66040</xdr:rowOff>
    </xdr:from>
    <xdr:to>
      <xdr:col>7</xdr:col>
      <xdr:colOff>15875</xdr:colOff>
      <xdr:row>37</xdr:row>
      <xdr:rowOff>39370</xdr:rowOff>
    </xdr:to>
    <xdr:cxnSp macro="">
      <xdr:nvCxnSpPr>
        <xdr:cNvPr id="65" name="直線コネクタ 64"/>
        <xdr:cNvCxnSpPr/>
      </xdr:nvCxnSpPr>
      <xdr:spPr>
        <a:xfrm flipV="1">
          <a:off x="3987800" y="62382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6"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39370</xdr:rowOff>
    </xdr:from>
    <xdr:to>
      <xdr:col>5</xdr:col>
      <xdr:colOff>549275</xdr:colOff>
      <xdr:row>37</xdr:row>
      <xdr:rowOff>100330</xdr:rowOff>
    </xdr:to>
    <xdr:cxnSp macro="">
      <xdr:nvCxnSpPr>
        <xdr:cNvPr id="68" name="直線コネクタ 67"/>
        <xdr:cNvCxnSpPr/>
      </xdr:nvCxnSpPr>
      <xdr:spPr>
        <a:xfrm flipV="1">
          <a:off x="3098800" y="6383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70" name="テキスト ボックス 69"/>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100330</xdr:rowOff>
    </xdr:from>
    <xdr:to>
      <xdr:col>4</xdr:col>
      <xdr:colOff>346075</xdr:colOff>
      <xdr:row>37</xdr:row>
      <xdr:rowOff>115570</xdr:rowOff>
    </xdr:to>
    <xdr:cxnSp macro="">
      <xdr:nvCxnSpPr>
        <xdr:cNvPr id="71" name="直線コネクタ 70"/>
        <xdr:cNvCxnSpPr/>
      </xdr:nvCxnSpPr>
      <xdr:spPr>
        <a:xfrm flipV="1">
          <a:off x="2209800" y="6443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73" name="テキスト ボックス 72"/>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107950</xdr:rowOff>
    </xdr:from>
    <xdr:to>
      <xdr:col>3</xdr:col>
      <xdr:colOff>142875</xdr:colOff>
      <xdr:row>37</xdr:row>
      <xdr:rowOff>115570</xdr:rowOff>
    </xdr:to>
    <xdr:cxnSp macro="">
      <xdr:nvCxnSpPr>
        <xdr:cNvPr id="74" name="直線コネクタ 73"/>
        <xdr:cNvCxnSpPr/>
      </xdr:nvCxnSpPr>
      <xdr:spPr>
        <a:xfrm>
          <a:off x="1320800" y="6451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45720</xdr:rowOff>
    </xdr:from>
    <xdr:to>
      <xdr:col>3</xdr:col>
      <xdr:colOff>193675</xdr:colOff>
      <xdr:row>38</xdr:row>
      <xdr:rowOff>147320</xdr:rowOff>
    </xdr:to>
    <xdr:sp macro="" textlink="">
      <xdr:nvSpPr>
        <xdr:cNvPr id="75" name="フローチャート : 判断 74"/>
        <xdr:cNvSpPr/>
      </xdr:nvSpPr>
      <xdr:spPr>
        <a:xfrm>
          <a:off x="2159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132097</xdr:rowOff>
    </xdr:from>
    <xdr:ext cx="762000" cy="259045"/>
    <xdr:sp macro="" textlink="">
      <xdr:nvSpPr>
        <xdr:cNvPr id="76" name="テキスト ボックス 75"/>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11430</xdr:rowOff>
    </xdr:from>
    <xdr:to>
      <xdr:col>1</xdr:col>
      <xdr:colOff>676275</xdr:colOff>
      <xdr:row>39</xdr:row>
      <xdr:rowOff>113030</xdr:rowOff>
    </xdr:to>
    <xdr:sp macro="" textlink="">
      <xdr:nvSpPr>
        <xdr:cNvPr id="77" name="フローチャート : 判断 76"/>
        <xdr:cNvSpPr/>
      </xdr:nvSpPr>
      <xdr:spPr>
        <a:xfrm>
          <a:off x="1270000" y="669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97807</xdr:rowOff>
    </xdr:from>
    <xdr:ext cx="762000" cy="259045"/>
    <xdr:sp macro="" textlink="">
      <xdr:nvSpPr>
        <xdr:cNvPr id="78" name="テキスト ボックス 77"/>
        <xdr:cNvSpPr txBox="1"/>
      </xdr:nvSpPr>
      <xdr:spPr>
        <a:xfrm>
          <a:off x="939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84" name="円/楕円 83"/>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31767</xdr:rowOff>
    </xdr:from>
    <xdr:ext cx="762000" cy="259045"/>
    <xdr:sp macro="" textlink="">
      <xdr:nvSpPr>
        <xdr:cNvPr id="85"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160020</xdr:rowOff>
    </xdr:from>
    <xdr:to>
      <xdr:col>5</xdr:col>
      <xdr:colOff>600075</xdr:colOff>
      <xdr:row>37</xdr:row>
      <xdr:rowOff>90170</xdr:rowOff>
    </xdr:to>
    <xdr:sp macro="" textlink="">
      <xdr:nvSpPr>
        <xdr:cNvPr id="86" name="円/楕円 85"/>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100347</xdr:rowOff>
    </xdr:from>
    <xdr:ext cx="736600" cy="259045"/>
    <xdr:sp macro="" textlink="">
      <xdr:nvSpPr>
        <xdr:cNvPr id="87" name="テキスト ボックス 86"/>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49530</xdr:rowOff>
    </xdr:from>
    <xdr:to>
      <xdr:col>4</xdr:col>
      <xdr:colOff>396875</xdr:colOff>
      <xdr:row>37</xdr:row>
      <xdr:rowOff>151130</xdr:rowOff>
    </xdr:to>
    <xdr:sp macro="" textlink="">
      <xdr:nvSpPr>
        <xdr:cNvPr id="88" name="円/楕円 87"/>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161307</xdr:rowOff>
    </xdr:from>
    <xdr:ext cx="762000" cy="259045"/>
    <xdr:sp macro="" textlink="">
      <xdr:nvSpPr>
        <xdr:cNvPr id="89" name="テキスト ボックス 88"/>
        <xdr:cNvSpPr txBox="1"/>
      </xdr:nvSpPr>
      <xdr:spPr>
        <a:xfrm>
          <a:off x="2717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64770</xdr:rowOff>
    </xdr:from>
    <xdr:to>
      <xdr:col>3</xdr:col>
      <xdr:colOff>193675</xdr:colOff>
      <xdr:row>37</xdr:row>
      <xdr:rowOff>166370</xdr:rowOff>
    </xdr:to>
    <xdr:sp macro="" textlink="">
      <xdr:nvSpPr>
        <xdr:cNvPr id="90" name="円/楕円 89"/>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5097</xdr:rowOff>
    </xdr:from>
    <xdr:ext cx="762000" cy="259045"/>
    <xdr:sp macro="" textlink="">
      <xdr:nvSpPr>
        <xdr:cNvPr id="91" name="テキスト ボックス 90"/>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92" name="円/楕円 91"/>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93" name="テキスト ボックス 92"/>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経常収支比率に占める物件費の割合については、前年度より０．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ポイント減少したものの、依然として類似団体平均を上回っている。主な要因としては、臨時職員等の賃金と委託料の固定化等が考えられる。今後とも、事務の効率化など見直しを行い、適正化に努める。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157480</xdr:rowOff>
    </xdr:from>
    <xdr:to>
      <xdr:col>24</xdr:col>
      <xdr:colOff>31750</xdr:colOff>
      <xdr:row>16</xdr:row>
      <xdr:rowOff>165100</xdr:rowOff>
    </xdr:to>
    <xdr:cxnSp macro="">
      <xdr:nvCxnSpPr>
        <xdr:cNvPr id="126" name="直線コネクタ 125"/>
        <xdr:cNvCxnSpPr/>
      </xdr:nvCxnSpPr>
      <xdr:spPr>
        <a:xfrm flipV="1">
          <a:off x="15671800" y="2900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168927</xdr:rowOff>
    </xdr:from>
    <xdr:ext cx="762000" cy="259045"/>
    <xdr:sp macro="" textlink="">
      <xdr:nvSpPr>
        <xdr:cNvPr id="127" name="物件費平均値テキスト"/>
        <xdr:cNvSpPr txBox="1"/>
      </xdr:nvSpPr>
      <xdr:spPr>
        <a:xfrm>
          <a:off x="16598900" y="239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165100</xdr:rowOff>
    </xdr:from>
    <xdr:to>
      <xdr:col>22</xdr:col>
      <xdr:colOff>565150</xdr:colOff>
      <xdr:row>17</xdr:row>
      <xdr:rowOff>24130</xdr:rowOff>
    </xdr:to>
    <xdr:cxnSp macro="">
      <xdr:nvCxnSpPr>
        <xdr:cNvPr id="129" name="直線コネクタ 128"/>
        <xdr:cNvCxnSpPr/>
      </xdr:nvCxnSpPr>
      <xdr:spPr>
        <a:xfrm flipV="1">
          <a:off x="14782800" y="2908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31" name="テキスト ボックス 130"/>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8890</xdr:rowOff>
    </xdr:from>
    <xdr:to>
      <xdr:col>21</xdr:col>
      <xdr:colOff>361950</xdr:colOff>
      <xdr:row>17</xdr:row>
      <xdr:rowOff>24130</xdr:rowOff>
    </xdr:to>
    <xdr:cxnSp macro="">
      <xdr:nvCxnSpPr>
        <xdr:cNvPr id="132" name="直線コネクタ 131"/>
        <xdr:cNvCxnSpPr/>
      </xdr:nvCxnSpPr>
      <xdr:spPr>
        <a:xfrm>
          <a:off x="13893800" y="2923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39387</xdr:rowOff>
    </xdr:from>
    <xdr:ext cx="762000" cy="259045"/>
    <xdr:sp macro="" textlink="">
      <xdr:nvSpPr>
        <xdr:cNvPr id="134" name="テキスト ボックス 133"/>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81280</xdr:rowOff>
    </xdr:from>
    <xdr:to>
      <xdr:col>20</xdr:col>
      <xdr:colOff>158750</xdr:colOff>
      <xdr:row>17</xdr:row>
      <xdr:rowOff>8890</xdr:rowOff>
    </xdr:to>
    <xdr:cxnSp macro="">
      <xdr:nvCxnSpPr>
        <xdr:cNvPr id="135" name="直線コネクタ 134"/>
        <xdr:cNvCxnSpPr/>
      </xdr:nvCxnSpPr>
      <xdr:spPr>
        <a:xfrm>
          <a:off x="13004800" y="28244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64770</xdr:rowOff>
    </xdr:from>
    <xdr:to>
      <xdr:col>20</xdr:col>
      <xdr:colOff>209550</xdr:colOff>
      <xdr:row>15</xdr:row>
      <xdr:rowOff>166370</xdr:rowOff>
    </xdr:to>
    <xdr:sp macro="" textlink="">
      <xdr:nvSpPr>
        <xdr:cNvPr id="136" name="フローチャート : 判断 135"/>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5097</xdr:rowOff>
    </xdr:from>
    <xdr:ext cx="762000" cy="259045"/>
    <xdr:sp macro="" textlink="">
      <xdr:nvSpPr>
        <xdr:cNvPr id="137" name="テキスト ボックス 136"/>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8" name="フローチャート :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39" name="テキスト ボックス 138"/>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45" name="円/楕円 144"/>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78757</xdr:rowOff>
    </xdr:from>
    <xdr:ext cx="762000" cy="259045"/>
    <xdr:sp macro="" textlink="">
      <xdr:nvSpPr>
        <xdr:cNvPr id="146" name="物件費該当値テキスト"/>
        <xdr:cNvSpPr txBox="1"/>
      </xdr:nvSpPr>
      <xdr:spPr>
        <a:xfrm>
          <a:off x="165989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47" name="円/楕円 146"/>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48" name="テキスト ボックス 147"/>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144780</xdr:rowOff>
    </xdr:from>
    <xdr:to>
      <xdr:col>21</xdr:col>
      <xdr:colOff>412750</xdr:colOff>
      <xdr:row>17</xdr:row>
      <xdr:rowOff>74930</xdr:rowOff>
    </xdr:to>
    <xdr:sp macro="" textlink="">
      <xdr:nvSpPr>
        <xdr:cNvPr id="149" name="円/楕円 148"/>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59707</xdr:rowOff>
    </xdr:from>
    <xdr:ext cx="762000" cy="259045"/>
    <xdr:sp macro="" textlink="">
      <xdr:nvSpPr>
        <xdr:cNvPr id="150" name="テキスト ボックス 149"/>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129540</xdr:rowOff>
    </xdr:from>
    <xdr:to>
      <xdr:col>20</xdr:col>
      <xdr:colOff>209550</xdr:colOff>
      <xdr:row>17</xdr:row>
      <xdr:rowOff>59690</xdr:rowOff>
    </xdr:to>
    <xdr:sp macro="" textlink="">
      <xdr:nvSpPr>
        <xdr:cNvPr id="151" name="円/楕円 150"/>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44467</xdr:rowOff>
    </xdr:from>
    <xdr:ext cx="762000" cy="259045"/>
    <xdr:sp macro="" textlink="">
      <xdr:nvSpPr>
        <xdr:cNvPr id="152" name="テキスト ボックス 151"/>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53" name="円/楕円 152"/>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54" name="テキスト ボックス 153"/>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経常収支比率に占める扶助費の割合については、前年度より</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上昇し、引き続き類似団体平均を上回った。決算額についても増加しており、この主な要因としては、民間保育所事業、障害者自立支援事業において大幅に伸びていること等が挙げられる。今後は、他市とのバランスも考慮しながら単独事業の見直しを図り、適正化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57</xdr:row>
      <xdr:rowOff>80735</xdr:rowOff>
    </xdr:to>
    <xdr:cxnSp macro="">
      <xdr:nvCxnSpPr>
        <xdr:cNvPr id="189" name="直線コネクタ 188"/>
        <xdr:cNvCxnSpPr/>
      </xdr:nvCxnSpPr>
      <xdr:spPr>
        <a:xfrm>
          <a:off x="3987800" y="9690100"/>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0"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23585</xdr:rowOff>
    </xdr:from>
    <xdr:to>
      <xdr:col>5</xdr:col>
      <xdr:colOff>549275</xdr:colOff>
      <xdr:row>56</xdr:row>
      <xdr:rowOff>88900</xdr:rowOff>
    </xdr:to>
    <xdr:cxnSp macro="">
      <xdr:nvCxnSpPr>
        <xdr:cNvPr id="192" name="直線コネクタ 191"/>
        <xdr:cNvCxnSpPr/>
      </xdr:nvCxnSpPr>
      <xdr:spPr>
        <a:xfrm>
          <a:off x="3098800" y="9624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4" name="テキスト ボックス 193"/>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1815</xdr:rowOff>
    </xdr:from>
    <xdr:to>
      <xdr:col>4</xdr:col>
      <xdr:colOff>346075</xdr:colOff>
      <xdr:row>56</xdr:row>
      <xdr:rowOff>23585</xdr:rowOff>
    </xdr:to>
    <xdr:cxnSp macro="">
      <xdr:nvCxnSpPr>
        <xdr:cNvPr id="195" name="直線コネクタ 194"/>
        <xdr:cNvCxnSpPr/>
      </xdr:nvCxnSpPr>
      <xdr:spPr>
        <a:xfrm>
          <a:off x="2209800" y="9603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125384</xdr:rowOff>
    </xdr:from>
    <xdr:ext cx="762000" cy="259045"/>
    <xdr:sp macro="" textlink="">
      <xdr:nvSpPr>
        <xdr:cNvPr id="197" name="テキスト ボックス 196"/>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9978</xdr:rowOff>
    </xdr:from>
    <xdr:to>
      <xdr:col>3</xdr:col>
      <xdr:colOff>142875</xdr:colOff>
      <xdr:row>56</xdr:row>
      <xdr:rowOff>1815</xdr:rowOff>
    </xdr:to>
    <xdr:cxnSp macro="">
      <xdr:nvCxnSpPr>
        <xdr:cNvPr id="198" name="直線コネクタ 197"/>
        <xdr:cNvCxnSpPr/>
      </xdr:nvCxnSpPr>
      <xdr:spPr>
        <a:xfrm>
          <a:off x="1320800" y="94397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155122</xdr:rowOff>
    </xdr:from>
    <xdr:to>
      <xdr:col>3</xdr:col>
      <xdr:colOff>193675</xdr:colOff>
      <xdr:row>56</xdr:row>
      <xdr:rowOff>85272</xdr:rowOff>
    </xdr:to>
    <xdr:sp macro="" textlink="">
      <xdr:nvSpPr>
        <xdr:cNvPr id="199" name="フローチャート : 判断 198"/>
        <xdr:cNvSpPr/>
      </xdr:nvSpPr>
      <xdr:spPr>
        <a:xfrm>
          <a:off x="2159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70049</xdr:rowOff>
    </xdr:from>
    <xdr:ext cx="762000" cy="259045"/>
    <xdr:sp macro="" textlink="">
      <xdr:nvSpPr>
        <xdr:cNvPr id="200" name="テキスト ボックス 199"/>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46265</xdr:rowOff>
    </xdr:from>
    <xdr:to>
      <xdr:col>1</xdr:col>
      <xdr:colOff>676275</xdr:colOff>
      <xdr:row>55</xdr:row>
      <xdr:rowOff>147865</xdr:rowOff>
    </xdr:to>
    <xdr:sp macro="" textlink="">
      <xdr:nvSpPr>
        <xdr:cNvPr id="201" name="フローチャート : 判断 200"/>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132642</xdr:rowOff>
    </xdr:from>
    <xdr:ext cx="762000" cy="259045"/>
    <xdr:sp macro="" textlink="">
      <xdr:nvSpPr>
        <xdr:cNvPr id="202" name="テキスト ボックス 201"/>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29935</xdr:rowOff>
    </xdr:from>
    <xdr:to>
      <xdr:col>7</xdr:col>
      <xdr:colOff>66675</xdr:colOff>
      <xdr:row>57</xdr:row>
      <xdr:rowOff>131535</xdr:rowOff>
    </xdr:to>
    <xdr:sp macro="" textlink="">
      <xdr:nvSpPr>
        <xdr:cNvPr id="208" name="円/楕円 207"/>
        <xdr:cNvSpPr/>
      </xdr:nvSpPr>
      <xdr:spPr>
        <a:xfrm>
          <a:off x="4775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2012</xdr:rowOff>
    </xdr:from>
    <xdr:ext cx="762000" cy="259045"/>
    <xdr:sp macro="" textlink="">
      <xdr:nvSpPr>
        <xdr:cNvPr id="209" name="扶助費該当値テキスト"/>
        <xdr:cNvSpPr txBox="1"/>
      </xdr:nvSpPr>
      <xdr:spPr>
        <a:xfrm>
          <a:off x="4914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10" name="円/楕円 209"/>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11" name="テキスト ボックス 210"/>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144235</xdr:rowOff>
    </xdr:from>
    <xdr:to>
      <xdr:col>4</xdr:col>
      <xdr:colOff>396875</xdr:colOff>
      <xdr:row>56</xdr:row>
      <xdr:rowOff>74385</xdr:rowOff>
    </xdr:to>
    <xdr:sp macro="" textlink="">
      <xdr:nvSpPr>
        <xdr:cNvPr id="212" name="円/楕円 211"/>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59162</xdr:rowOff>
    </xdr:from>
    <xdr:ext cx="762000" cy="259045"/>
    <xdr:sp macro="" textlink="">
      <xdr:nvSpPr>
        <xdr:cNvPr id="213" name="テキスト ボックス 212"/>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122465</xdr:rowOff>
    </xdr:from>
    <xdr:to>
      <xdr:col>3</xdr:col>
      <xdr:colOff>193675</xdr:colOff>
      <xdr:row>56</xdr:row>
      <xdr:rowOff>52615</xdr:rowOff>
    </xdr:to>
    <xdr:sp macro="" textlink="">
      <xdr:nvSpPr>
        <xdr:cNvPr id="214" name="円/楕円 213"/>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62792</xdr:rowOff>
    </xdr:from>
    <xdr:ext cx="762000" cy="259045"/>
    <xdr:sp macro="" textlink="">
      <xdr:nvSpPr>
        <xdr:cNvPr id="215" name="テキスト ボックス 214"/>
        <xdr:cNvSpPr txBox="1"/>
      </xdr:nvSpPr>
      <xdr:spPr>
        <a:xfrm>
          <a:off x="1828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130628</xdr:rowOff>
    </xdr:from>
    <xdr:to>
      <xdr:col>1</xdr:col>
      <xdr:colOff>676275</xdr:colOff>
      <xdr:row>55</xdr:row>
      <xdr:rowOff>60778</xdr:rowOff>
    </xdr:to>
    <xdr:sp macro="" textlink="">
      <xdr:nvSpPr>
        <xdr:cNvPr id="216" name="円/楕円 215"/>
        <xdr:cNvSpPr/>
      </xdr:nvSpPr>
      <xdr:spPr>
        <a:xfrm>
          <a:off x="1270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70955</xdr:rowOff>
    </xdr:from>
    <xdr:ext cx="762000" cy="259045"/>
    <xdr:sp macro="" textlink="">
      <xdr:nvSpPr>
        <xdr:cNvPr id="217" name="テキスト ボックス 216"/>
        <xdr:cNvSpPr txBox="1"/>
      </xdr:nvSpPr>
      <xdr:spPr>
        <a:xfrm>
          <a:off x="939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経常収支比率に占めるその他</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ついては、繰出金や維持補修費等が挙げられる。近年上昇傾向にあり、前年度より</a:t>
          </a:r>
          <a:r>
            <a:rPr lang="ja-JP" altLang="en-US" sz="1100" b="0" i="0" baseline="0">
              <a:solidFill>
                <a:schemeClr val="dk1"/>
              </a:solidFill>
              <a:effectLst/>
              <a:latin typeface="+mn-lt"/>
              <a:ea typeface="+mn-ea"/>
              <a:cs typeface="+mn-cs"/>
            </a:rPr>
            <a:t>１．０</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、類似団体平均を上回った。この主な要因としては、福祉関連の特別会計への繰出金の増加</a:t>
          </a:r>
          <a:r>
            <a:rPr lang="ja-JP" altLang="en-US" sz="1100" b="0" i="0" baseline="0">
              <a:solidFill>
                <a:schemeClr val="dk1"/>
              </a:solidFill>
              <a:effectLst/>
              <a:latin typeface="+mn-lt"/>
              <a:ea typeface="+mn-ea"/>
              <a:cs typeface="+mn-cs"/>
            </a:rPr>
            <a:t>や財政調整基金の積立金の増加が挙げられる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福祉関連の</a:t>
          </a:r>
          <a:r>
            <a:rPr lang="ja-JP" altLang="ja-JP" sz="1100" b="0" i="0" baseline="0">
              <a:solidFill>
                <a:schemeClr val="dk1"/>
              </a:solidFill>
              <a:effectLst/>
              <a:latin typeface="+mn-lt"/>
              <a:ea typeface="+mn-ea"/>
              <a:cs typeface="+mn-cs"/>
            </a:rPr>
            <a:t>特別会計への繰出金については、</a:t>
          </a:r>
          <a:r>
            <a:rPr lang="ja-JP" altLang="en-US" sz="1100" b="0" i="0" baseline="0">
              <a:solidFill>
                <a:schemeClr val="dk1"/>
              </a:solidFill>
              <a:effectLst/>
              <a:latin typeface="+mn-lt"/>
              <a:ea typeface="+mn-ea"/>
              <a:cs typeface="+mn-cs"/>
            </a:rPr>
            <a:t>今後、</a:t>
          </a:r>
          <a:r>
            <a:rPr lang="ja-JP" altLang="ja-JP" sz="1100" b="0" i="0" baseline="0">
              <a:solidFill>
                <a:schemeClr val="dk1"/>
              </a:solidFill>
              <a:effectLst/>
              <a:latin typeface="+mn-lt"/>
              <a:ea typeface="+mn-ea"/>
              <a:cs typeface="+mn-cs"/>
            </a:rPr>
            <a:t>増加していくことが見込まれることから、適正化を図るなどにより繰出金の抑制に努める。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167822</xdr:rowOff>
    </xdr:from>
    <xdr:to>
      <xdr:col>24</xdr:col>
      <xdr:colOff>31750</xdr:colOff>
      <xdr:row>58</xdr:row>
      <xdr:rowOff>105228</xdr:rowOff>
    </xdr:to>
    <xdr:cxnSp macro="">
      <xdr:nvCxnSpPr>
        <xdr:cNvPr id="252" name="直線コネクタ 251"/>
        <xdr:cNvCxnSpPr/>
      </xdr:nvCxnSpPr>
      <xdr:spPr>
        <a:xfrm flipV="1">
          <a:off x="15671800" y="99404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57349</xdr:rowOff>
    </xdr:from>
    <xdr:ext cx="762000" cy="259045"/>
    <xdr:sp macro="" textlink="">
      <xdr:nvSpPr>
        <xdr:cNvPr id="253" name="その他平均値テキスト"/>
        <xdr:cNvSpPr txBox="1"/>
      </xdr:nvSpPr>
      <xdr:spPr>
        <a:xfrm>
          <a:off x="16598900" y="9658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143328</xdr:rowOff>
    </xdr:from>
    <xdr:to>
      <xdr:col>22</xdr:col>
      <xdr:colOff>565150</xdr:colOff>
      <xdr:row>58</xdr:row>
      <xdr:rowOff>105228</xdr:rowOff>
    </xdr:to>
    <xdr:cxnSp macro="">
      <xdr:nvCxnSpPr>
        <xdr:cNvPr id="255" name="直線コネクタ 254"/>
        <xdr:cNvCxnSpPr/>
      </xdr:nvCxnSpPr>
      <xdr:spPr>
        <a:xfrm>
          <a:off x="14782800" y="9744528"/>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141712</xdr:rowOff>
    </xdr:from>
    <xdr:ext cx="736600" cy="259045"/>
    <xdr:sp macro="" textlink="">
      <xdr:nvSpPr>
        <xdr:cNvPr id="257" name="テキスト ボックス 256"/>
        <xdr:cNvSpPr txBox="1"/>
      </xdr:nvSpPr>
      <xdr:spPr>
        <a:xfrm>
          <a:off x="15290800" y="95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45357</xdr:rowOff>
    </xdr:from>
    <xdr:to>
      <xdr:col>21</xdr:col>
      <xdr:colOff>361950</xdr:colOff>
      <xdr:row>56</xdr:row>
      <xdr:rowOff>143328</xdr:rowOff>
    </xdr:to>
    <xdr:cxnSp macro="">
      <xdr:nvCxnSpPr>
        <xdr:cNvPr id="258" name="直線コネクタ 257"/>
        <xdr:cNvCxnSpPr/>
      </xdr:nvCxnSpPr>
      <xdr:spPr>
        <a:xfrm>
          <a:off x="13893800" y="96465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83655</xdr:rowOff>
    </xdr:from>
    <xdr:ext cx="762000" cy="259045"/>
    <xdr:sp macro="" textlink="">
      <xdr:nvSpPr>
        <xdr:cNvPr id="260" name="テキスト ボックス 259"/>
        <xdr:cNvSpPr txBox="1"/>
      </xdr:nvSpPr>
      <xdr:spPr>
        <a:xfrm>
          <a:off x="14401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34472</xdr:rowOff>
    </xdr:from>
    <xdr:to>
      <xdr:col>20</xdr:col>
      <xdr:colOff>158750</xdr:colOff>
      <xdr:row>56</xdr:row>
      <xdr:rowOff>45357</xdr:rowOff>
    </xdr:to>
    <xdr:cxnSp macro="">
      <xdr:nvCxnSpPr>
        <xdr:cNvPr id="261" name="直線コネクタ 260"/>
        <xdr:cNvCxnSpPr/>
      </xdr:nvCxnSpPr>
      <xdr:spPr>
        <a:xfrm>
          <a:off x="13004800" y="9635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48985</xdr:rowOff>
    </xdr:from>
    <xdr:to>
      <xdr:col>20</xdr:col>
      <xdr:colOff>209550</xdr:colOff>
      <xdr:row>56</xdr:row>
      <xdr:rowOff>150585</xdr:rowOff>
    </xdr:to>
    <xdr:sp macro="" textlink="">
      <xdr:nvSpPr>
        <xdr:cNvPr id="262" name="フローチャート : 判断 261"/>
        <xdr:cNvSpPr/>
      </xdr:nvSpPr>
      <xdr:spPr>
        <a:xfrm>
          <a:off x="13843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135362</xdr:rowOff>
    </xdr:from>
    <xdr:ext cx="762000" cy="259045"/>
    <xdr:sp macro="" textlink="">
      <xdr:nvSpPr>
        <xdr:cNvPr id="263" name="テキスト ボックス 262"/>
        <xdr:cNvSpPr txBox="1"/>
      </xdr:nvSpPr>
      <xdr:spPr>
        <a:xfrm>
          <a:off x="13512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81643</xdr:rowOff>
    </xdr:from>
    <xdr:to>
      <xdr:col>19</xdr:col>
      <xdr:colOff>6350</xdr:colOff>
      <xdr:row>57</xdr:row>
      <xdr:rowOff>11793</xdr:rowOff>
    </xdr:to>
    <xdr:sp macro="" textlink="">
      <xdr:nvSpPr>
        <xdr:cNvPr id="264" name="フローチャート : 判断 263"/>
        <xdr:cNvSpPr/>
      </xdr:nvSpPr>
      <xdr:spPr>
        <a:xfrm>
          <a:off x="12954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168020</xdr:rowOff>
    </xdr:from>
    <xdr:ext cx="762000" cy="259045"/>
    <xdr:sp macro="" textlink="">
      <xdr:nvSpPr>
        <xdr:cNvPr id="265" name="テキスト ボックス 264"/>
        <xdr:cNvSpPr txBox="1"/>
      </xdr:nvSpPr>
      <xdr:spPr>
        <a:xfrm>
          <a:off x="12623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117022</xdr:rowOff>
    </xdr:from>
    <xdr:to>
      <xdr:col>24</xdr:col>
      <xdr:colOff>82550</xdr:colOff>
      <xdr:row>58</xdr:row>
      <xdr:rowOff>47172</xdr:rowOff>
    </xdr:to>
    <xdr:sp macro="" textlink="">
      <xdr:nvSpPr>
        <xdr:cNvPr id="271" name="円/楕円 270"/>
        <xdr:cNvSpPr/>
      </xdr:nvSpPr>
      <xdr:spPr>
        <a:xfrm>
          <a:off x="16459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89099</xdr:rowOff>
    </xdr:from>
    <xdr:ext cx="762000" cy="259045"/>
    <xdr:sp macro="" textlink="">
      <xdr:nvSpPr>
        <xdr:cNvPr id="272" name="その他該当値テキスト"/>
        <xdr:cNvSpPr txBox="1"/>
      </xdr:nvSpPr>
      <xdr:spPr>
        <a:xfrm>
          <a:off x="16598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54428</xdr:rowOff>
    </xdr:from>
    <xdr:to>
      <xdr:col>22</xdr:col>
      <xdr:colOff>615950</xdr:colOff>
      <xdr:row>58</xdr:row>
      <xdr:rowOff>156028</xdr:rowOff>
    </xdr:to>
    <xdr:sp macro="" textlink="">
      <xdr:nvSpPr>
        <xdr:cNvPr id="273" name="円/楕円 272"/>
        <xdr:cNvSpPr/>
      </xdr:nvSpPr>
      <xdr:spPr>
        <a:xfrm>
          <a:off x="15621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140805</xdr:rowOff>
    </xdr:from>
    <xdr:ext cx="736600" cy="259045"/>
    <xdr:sp macro="" textlink="">
      <xdr:nvSpPr>
        <xdr:cNvPr id="274" name="テキスト ボックス 273"/>
        <xdr:cNvSpPr txBox="1"/>
      </xdr:nvSpPr>
      <xdr:spPr>
        <a:xfrm>
          <a:off x="15290800" y="100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92528</xdr:rowOff>
    </xdr:from>
    <xdr:to>
      <xdr:col>21</xdr:col>
      <xdr:colOff>412750</xdr:colOff>
      <xdr:row>57</xdr:row>
      <xdr:rowOff>22678</xdr:rowOff>
    </xdr:to>
    <xdr:sp macro="" textlink="">
      <xdr:nvSpPr>
        <xdr:cNvPr id="275" name="円/楕円 274"/>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32855</xdr:rowOff>
    </xdr:from>
    <xdr:ext cx="762000" cy="259045"/>
    <xdr:sp macro="" textlink="">
      <xdr:nvSpPr>
        <xdr:cNvPr id="276" name="テキスト ボックス 275"/>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166007</xdr:rowOff>
    </xdr:from>
    <xdr:to>
      <xdr:col>20</xdr:col>
      <xdr:colOff>209550</xdr:colOff>
      <xdr:row>56</xdr:row>
      <xdr:rowOff>96157</xdr:rowOff>
    </xdr:to>
    <xdr:sp macro="" textlink="">
      <xdr:nvSpPr>
        <xdr:cNvPr id="277" name="円/楕円 276"/>
        <xdr:cNvSpPr/>
      </xdr:nvSpPr>
      <xdr:spPr>
        <a:xfrm>
          <a:off x="13843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78" name="テキスト ボックス 277"/>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155122</xdr:rowOff>
    </xdr:from>
    <xdr:to>
      <xdr:col>19</xdr:col>
      <xdr:colOff>6350</xdr:colOff>
      <xdr:row>56</xdr:row>
      <xdr:rowOff>85272</xdr:rowOff>
    </xdr:to>
    <xdr:sp macro="" textlink="">
      <xdr:nvSpPr>
        <xdr:cNvPr id="279" name="円/楕円 278"/>
        <xdr:cNvSpPr/>
      </xdr:nvSpPr>
      <xdr:spPr>
        <a:xfrm>
          <a:off x="12954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95449</xdr:rowOff>
    </xdr:from>
    <xdr:ext cx="762000" cy="259045"/>
    <xdr:sp macro="" textlink="">
      <xdr:nvSpPr>
        <xdr:cNvPr id="280" name="テキスト ボックス 279"/>
        <xdr:cNvSpPr txBox="1"/>
      </xdr:nvSpPr>
      <xdr:spPr>
        <a:xfrm>
          <a:off x="12623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経常収支比率に占める補助費等の割合については、類似団体平均を下回る状況が続いているが、前年度より</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ポイント上昇している。その主な要因としては、私立幼稚園への補助金</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の増加が挙げられる。引き続き補助金等の適正化など、削減に努める。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35560</xdr:rowOff>
    </xdr:from>
    <xdr:to>
      <xdr:col>24</xdr:col>
      <xdr:colOff>31750</xdr:colOff>
      <xdr:row>36</xdr:row>
      <xdr:rowOff>66040</xdr:rowOff>
    </xdr:to>
    <xdr:cxnSp macro="">
      <xdr:nvCxnSpPr>
        <xdr:cNvPr id="312" name="直線コネクタ 311"/>
        <xdr:cNvCxnSpPr/>
      </xdr:nvCxnSpPr>
      <xdr:spPr>
        <a:xfrm>
          <a:off x="15671800" y="6207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78757</xdr:rowOff>
    </xdr:from>
    <xdr:ext cx="762000" cy="259045"/>
    <xdr:sp macro="" textlink="">
      <xdr:nvSpPr>
        <xdr:cNvPr id="313"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54610</xdr:rowOff>
    </xdr:from>
    <xdr:to>
      <xdr:col>22</xdr:col>
      <xdr:colOff>565150</xdr:colOff>
      <xdr:row>36</xdr:row>
      <xdr:rowOff>35560</xdr:rowOff>
    </xdr:to>
    <xdr:cxnSp macro="">
      <xdr:nvCxnSpPr>
        <xdr:cNvPr id="315" name="直線コネクタ 314"/>
        <xdr:cNvCxnSpPr/>
      </xdr:nvCxnSpPr>
      <xdr:spPr>
        <a:xfrm>
          <a:off x="14782800" y="60553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54610</xdr:rowOff>
    </xdr:from>
    <xdr:to>
      <xdr:col>21</xdr:col>
      <xdr:colOff>361950</xdr:colOff>
      <xdr:row>35</xdr:row>
      <xdr:rowOff>92710</xdr:rowOff>
    </xdr:to>
    <xdr:cxnSp macro="">
      <xdr:nvCxnSpPr>
        <xdr:cNvPr id="318" name="直線コネクタ 317"/>
        <xdr:cNvCxnSpPr/>
      </xdr:nvCxnSpPr>
      <xdr:spPr>
        <a:xfrm flipV="1">
          <a:off x="13893800" y="6055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0" name="テキスト ボックス 319"/>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77470</xdr:rowOff>
    </xdr:from>
    <xdr:to>
      <xdr:col>20</xdr:col>
      <xdr:colOff>158750</xdr:colOff>
      <xdr:row>35</xdr:row>
      <xdr:rowOff>92710</xdr:rowOff>
    </xdr:to>
    <xdr:cxnSp macro="">
      <xdr:nvCxnSpPr>
        <xdr:cNvPr id="321" name="直線コネクタ 320"/>
        <xdr:cNvCxnSpPr/>
      </xdr:nvCxnSpPr>
      <xdr:spPr>
        <a:xfrm>
          <a:off x="13004800" y="607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91440</xdr:rowOff>
    </xdr:from>
    <xdr:to>
      <xdr:col>20</xdr:col>
      <xdr:colOff>209550</xdr:colOff>
      <xdr:row>37</xdr:row>
      <xdr:rowOff>21590</xdr:rowOff>
    </xdr:to>
    <xdr:sp macro="" textlink="">
      <xdr:nvSpPr>
        <xdr:cNvPr id="322" name="フローチャート : 判断 321"/>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6367</xdr:rowOff>
    </xdr:from>
    <xdr:ext cx="762000" cy="259045"/>
    <xdr:sp macro="" textlink="">
      <xdr:nvSpPr>
        <xdr:cNvPr id="323" name="テキスト ボックス 322"/>
        <xdr:cNvSpPr txBox="1"/>
      </xdr:nvSpPr>
      <xdr:spPr>
        <a:xfrm>
          <a:off x="13512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24" name="フローチャート : 判断 323"/>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29227</xdr:rowOff>
    </xdr:from>
    <xdr:ext cx="762000" cy="259045"/>
    <xdr:sp macro="" textlink="">
      <xdr:nvSpPr>
        <xdr:cNvPr id="325" name="テキスト ボックス 324"/>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31" name="円/楕円 330"/>
        <xdr:cNvSpPr/>
      </xdr:nvSpPr>
      <xdr:spPr>
        <a:xfrm>
          <a:off x="16459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31767</xdr:rowOff>
    </xdr:from>
    <xdr:ext cx="762000" cy="259045"/>
    <xdr:sp macro="" textlink="">
      <xdr:nvSpPr>
        <xdr:cNvPr id="332" name="補助費等該当値テキスト"/>
        <xdr:cNvSpPr txBox="1"/>
      </xdr:nvSpPr>
      <xdr:spPr>
        <a:xfrm>
          <a:off x="16598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156210</xdr:rowOff>
    </xdr:from>
    <xdr:to>
      <xdr:col>22</xdr:col>
      <xdr:colOff>615950</xdr:colOff>
      <xdr:row>36</xdr:row>
      <xdr:rowOff>86360</xdr:rowOff>
    </xdr:to>
    <xdr:sp macro="" textlink="">
      <xdr:nvSpPr>
        <xdr:cNvPr id="333" name="円/楕円 332"/>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96537</xdr:rowOff>
    </xdr:from>
    <xdr:ext cx="736600" cy="259045"/>
    <xdr:sp macro="" textlink="">
      <xdr:nvSpPr>
        <xdr:cNvPr id="334" name="テキスト ボックス 333"/>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3810</xdr:rowOff>
    </xdr:from>
    <xdr:to>
      <xdr:col>21</xdr:col>
      <xdr:colOff>412750</xdr:colOff>
      <xdr:row>35</xdr:row>
      <xdr:rowOff>105410</xdr:rowOff>
    </xdr:to>
    <xdr:sp macro="" textlink="">
      <xdr:nvSpPr>
        <xdr:cNvPr id="335" name="円/楕円 334"/>
        <xdr:cNvSpPr/>
      </xdr:nvSpPr>
      <xdr:spPr>
        <a:xfrm>
          <a:off x="14732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115587</xdr:rowOff>
    </xdr:from>
    <xdr:ext cx="762000" cy="259045"/>
    <xdr:sp macro="" textlink="">
      <xdr:nvSpPr>
        <xdr:cNvPr id="336" name="テキスト ボックス 335"/>
        <xdr:cNvSpPr txBox="1"/>
      </xdr:nvSpPr>
      <xdr:spPr>
        <a:xfrm>
          <a:off x="14401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41910</xdr:rowOff>
    </xdr:from>
    <xdr:to>
      <xdr:col>20</xdr:col>
      <xdr:colOff>209550</xdr:colOff>
      <xdr:row>35</xdr:row>
      <xdr:rowOff>143510</xdr:rowOff>
    </xdr:to>
    <xdr:sp macro="" textlink="">
      <xdr:nvSpPr>
        <xdr:cNvPr id="337" name="円/楕円 336"/>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153687</xdr:rowOff>
    </xdr:from>
    <xdr:ext cx="762000" cy="259045"/>
    <xdr:sp macro="" textlink="">
      <xdr:nvSpPr>
        <xdr:cNvPr id="338" name="テキスト ボックス 337"/>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39" name="円/楕円 338"/>
        <xdr:cNvSpPr/>
      </xdr:nvSpPr>
      <xdr:spPr>
        <a:xfrm>
          <a:off x="12954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138447</xdr:rowOff>
    </xdr:from>
    <xdr:ext cx="762000" cy="259045"/>
    <xdr:sp macro="" textlink="">
      <xdr:nvSpPr>
        <xdr:cNvPr id="340" name="テキスト ボックス 339"/>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経常収支比率に占める公債費の割合については、類似団体平均、全国平均を大きく下回っている。これまで適切な起債対象事業を選択することで低水準を保ってきているが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今後、大規模な施設整備等に伴う借入れの公債費が増加することから、引き続き計画的な財源の確保に努め、健全な財政の維持を図っていく。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5842</xdr:rowOff>
    </xdr:from>
    <xdr:to>
      <xdr:col>7</xdr:col>
      <xdr:colOff>15875</xdr:colOff>
      <xdr:row>75</xdr:row>
      <xdr:rowOff>56134</xdr:rowOff>
    </xdr:to>
    <xdr:cxnSp macro="">
      <xdr:nvCxnSpPr>
        <xdr:cNvPr id="370" name="直線コネクタ 369"/>
        <xdr:cNvCxnSpPr/>
      </xdr:nvCxnSpPr>
      <xdr:spPr>
        <a:xfrm>
          <a:off x="3987800" y="1286459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77995</xdr:rowOff>
    </xdr:from>
    <xdr:ext cx="762000" cy="259045"/>
    <xdr:sp macro="" textlink="">
      <xdr:nvSpPr>
        <xdr:cNvPr id="371" name="公債費平均値テキスト"/>
        <xdr:cNvSpPr txBox="1"/>
      </xdr:nvSpPr>
      <xdr:spPr>
        <a:xfrm>
          <a:off x="4914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5842</xdr:rowOff>
    </xdr:from>
    <xdr:to>
      <xdr:col>5</xdr:col>
      <xdr:colOff>549275</xdr:colOff>
      <xdr:row>75</xdr:row>
      <xdr:rowOff>74422</xdr:rowOff>
    </xdr:to>
    <xdr:cxnSp macro="">
      <xdr:nvCxnSpPr>
        <xdr:cNvPr id="373" name="直線コネクタ 372"/>
        <xdr:cNvCxnSpPr/>
      </xdr:nvCxnSpPr>
      <xdr:spPr>
        <a:xfrm flipV="1">
          <a:off x="3098800" y="128645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75" name="テキスト ボックス 374"/>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74422</xdr:rowOff>
    </xdr:from>
    <xdr:to>
      <xdr:col>4</xdr:col>
      <xdr:colOff>346075</xdr:colOff>
      <xdr:row>75</xdr:row>
      <xdr:rowOff>88138</xdr:rowOff>
    </xdr:to>
    <xdr:cxnSp macro="">
      <xdr:nvCxnSpPr>
        <xdr:cNvPr id="376" name="直線コネクタ 375"/>
        <xdr:cNvCxnSpPr/>
      </xdr:nvCxnSpPr>
      <xdr:spPr>
        <a:xfrm flipV="1">
          <a:off x="2209800" y="129331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8" name="テキスト ボックス 377"/>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74422</xdr:rowOff>
    </xdr:from>
    <xdr:to>
      <xdr:col>3</xdr:col>
      <xdr:colOff>142875</xdr:colOff>
      <xdr:row>75</xdr:row>
      <xdr:rowOff>88138</xdr:rowOff>
    </xdr:to>
    <xdr:cxnSp macro="">
      <xdr:nvCxnSpPr>
        <xdr:cNvPr id="379" name="直線コネクタ 378"/>
        <xdr:cNvCxnSpPr/>
      </xdr:nvCxnSpPr>
      <xdr:spPr>
        <a:xfrm>
          <a:off x="1320800" y="129331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28194</xdr:rowOff>
    </xdr:from>
    <xdr:to>
      <xdr:col>3</xdr:col>
      <xdr:colOff>193675</xdr:colOff>
      <xdr:row>77</xdr:row>
      <xdr:rowOff>129794</xdr:rowOff>
    </xdr:to>
    <xdr:sp macro="" textlink="">
      <xdr:nvSpPr>
        <xdr:cNvPr id="380" name="フローチャート : 判断 379"/>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114571</xdr:rowOff>
    </xdr:from>
    <xdr:ext cx="762000" cy="259045"/>
    <xdr:sp macro="" textlink="">
      <xdr:nvSpPr>
        <xdr:cNvPr id="381" name="テキスト ボックス 380"/>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51054</xdr:rowOff>
    </xdr:from>
    <xdr:to>
      <xdr:col>1</xdr:col>
      <xdr:colOff>676275</xdr:colOff>
      <xdr:row>77</xdr:row>
      <xdr:rowOff>152654</xdr:rowOff>
    </xdr:to>
    <xdr:sp macro="" textlink="">
      <xdr:nvSpPr>
        <xdr:cNvPr id="382" name="フローチャート : 判断 381"/>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137431</xdr:rowOff>
    </xdr:from>
    <xdr:ext cx="762000" cy="259045"/>
    <xdr:sp macro="" textlink="">
      <xdr:nvSpPr>
        <xdr:cNvPr id="383" name="テキスト ボックス 382"/>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5334</xdr:rowOff>
    </xdr:from>
    <xdr:to>
      <xdr:col>7</xdr:col>
      <xdr:colOff>66675</xdr:colOff>
      <xdr:row>75</xdr:row>
      <xdr:rowOff>106934</xdr:rowOff>
    </xdr:to>
    <xdr:sp macro="" textlink="">
      <xdr:nvSpPr>
        <xdr:cNvPr id="389" name="円/楕円 388"/>
        <xdr:cNvSpPr/>
      </xdr:nvSpPr>
      <xdr:spPr>
        <a:xfrm>
          <a:off x="47752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85361</xdr:rowOff>
    </xdr:from>
    <xdr:ext cx="762000" cy="259045"/>
    <xdr:sp macro="" textlink="">
      <xdr:nvSpPr>
        <xdr:cNvPr id="390" name="公債費該当値テキスト"/>
        <xdr:cNvSpPr txBox="1"/>
      </xdr:nvSpPr>
      <xdr:spPr>
        <a:xfrm>
          <a:off x="4914900" y="1277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126492</xdr:rowOff>
    </xdr:from>
    <xdr:to>
      <xdr:col>5</xdr:col>
      <xdr:colOff>600075</xdr:colOff>
      <xdr:row>75</xdr:row>
      <xdr:rowOff>56642</xdr:rowOff>
    </xdr:to>
    <xdr:sp macro="" textlink="">
      <xdr:nvSpPr>
        <xdr:cNvPr id="391" name="円/楕円 390"/>
        <xdr:cNvSpPr/>
      </xdr:nvSpPr>
      <xdr:spPr>
        <a:xfrm>
          <a:off x="3937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66819</xdr:rowOff>
    </xdr:from>
    <xdr:ext cx="736600" cy="259045"/>
    <xdr:sp macro="" textlink="">
      <xdr:nvSpPr>
        <xdr:cNvPr id="392" name="テキスト ボックス 391"/>
        <xdr:cNvSpPr txBox="1"/>
      </xdr:nvSpPr>
      <xdr:spPr>
        <a:xfrm>
          <a:off x="3606800" y="12582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23622</xdr:rowOff>
    </xdr:from>
    <xdr:to>
      <xdr:col>4</xdr:col>
      <xdr:colOff>396875</xdr:colOff>
      <xdr:row>75</xdr:row>
      <xdr:rowOff>125222</xdr:rowOff>
    </xdr:to>
    <xdr:sp macro="" textlink="">
      <xdr:nvSpPr>
        <xdr:cNvPr id="393" name="円/楕円 392"/>
        <xdr:cNvSpPr/>
      </xdr:nvSpPr>
      <xdr:spPr>
        <a:xfrm>
          <a:off x="3048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135399</xdr:rowOff>
    </xdr:from>
    <xdr:ext cx="762000" cy="259045"/>
    <xdr:sp macro="" textlink="">
      <xdr:nvSpPr>
        <xdr:cNvPr id="394" name="テキスト ボックス 393"/>
        <xdr:cNvSpPr txBox="1"/>
      </xdr:nvSpPr>
      <xdr:spPr>
        <a:xfrm>
          <a:off x="2717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37338</xdr:rowOff>
    </xdr:from>
    <xdr:to>
      <xdr:col>3</xdr:col>
      <xdr:colOff>193675</xdr:colOff>
      <xdr:row>75</xdr:row>
      <xdr:rowOff>138938</xdr:rowOff>
    </xdr:to>
    <xdr:sp macro="" textlink="">
      <xdr:nvSpPr>
        <xdr:cNvPr id="395" name="円/楕円 394"/>
        <xdr:cNvSpPr/>
      </xdr:nvSpPr>
      <xdr:spPr>
        <a:xfrm>
          <a:off x="2159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149115</xdr:rowOff>
    </xdr:from>
    <xdr:ext cx="762000" cy="259045"/>
    <xdr:sp macro="" textlink="">
      <xdr:nvSpPr>
        <xdr:cNvPr id="396" name="テキスト ボックス 395"/>
        <xdr:cNvSpPr txBox="1"/>
      </xdr:nvSpPr>
      <xdr:spPr>
        <a:xfrm>
          <a:off x="1828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23622</xdr:rowOff>
    </xdr:from>
    <xdr:to>
      <xdr:col>1</xdr:col>
      <xdr:colOff>676275</xdr:colOff>
      <xdr:row>75</xdr:row>
      <xdr:rowOff>125222</xdr:rowOff>
    </xdr:to>
    <xdr:sp macro="" textlink="">
      <xdr:nvSpPr>
        <xdr:cNvPr id="397" name="円/楕円 396"/>
        <xdr:cNvSpPr/>
      </xdr:nvSpPr>
      <xdr:spPr>
        <a:xfrm>
          <a:off x="1270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135399</xdr:rowOff>
    </xdr:from>
    <xdr:ext cx="762000" cy="259045"/>
    <xdr:sp macro="" textlink="">
      <xdr:nvSpPr>
        <xdr:cNvPr id="398" name="テキスト ボックス 397"/>
        <xdr:cNvSpPr txBox="1"/>
      </xdr:nvSpPr>
      <xdr:spPr>
        <a:xfrm>
          <a:off x="939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経常収支比率に占める公債費以外の割合については、前年度より</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、類似団体平均、埼玉県平均を大きく上回った。この要因としては、補助費等および繰出金の増加が挙げられる。今後とも、行財政改革を進めていくことで、上昇傾向に歯止めをかけるよう努める。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3556</xdr:rowOff>
    </xdr:from>
    <xdr:to>
      <xdr:col>24</xdr:col>
      <xdr:colOff>31750</xdr:colOff>
      <xdr:row>78</xdr:row>
      <xdr:rowOff>53848</xdr:rowOff>
    </xdr:to>
    <xdr:cxnSp macro="">
      <xdr:nvCxnSpPr>
        <xdr:cNvPr id="429" name="直線コネクタ 428"/>
        <xdr:cNvCxnSpPr/>
      </xdr:nvCxnSpPr>
      <xdr:spPr>
        <a:xfrm flipV="1">
          <a:off x="15671800" y="133766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97299</xdr:rowOff>
    </xdr:from>
    <xdr:ext cx="762000" cy="259045"/>
    <xdr:sp macro="" textlink="">
      <xdr:nvSpPr>
        <xdr:cNvPr id="430" name="公債費以外平均値テキスト"/>
        <xdr:cNvSpPr txBox="1"/>
      </xdr:nvSpPr>
      <xdr:spPr>
        <a:xfrm>
          <a:off x="16598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33274</xdr:rowOff>
    </xdr:from>
    <xdr:to>
      <xdr:col>22</xdr:col>
      <xdr:colOff>565150</xdr:colOff>
      <xdr:row>78</xdr:row>
      <xdr:rowOff>53848</xdr:rowOff>
    </xdr:to>
    <xdr:cxnSp macro="">
      <xdr:nvCxnSpPr>
        <xdr:cNvPr id="432" name="直線コネクタ 431"/>
        <xdr:cNvCxnSpPr/>
      </xdr:nvCxnSpPr>
      <xdr:spPr>
        <a:xfrm>
          <a:off x="14782800" y="1323492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53103</xdr:rowOff>
    </xdr:from>
    <xdr:ext cx="736600" cy="259045"/>
    <xdr:sp macro="" textlink="">
      <xdr:nvSpPr>
        <xdr:cNvPr id="434" name="テキスト ボックス 433"/>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5842</xdr:rowOff>
    </xdr:from>
    <xdr:to>
      <xdr:col>21</xdr:col>
      <xdr:colOff>361950</xdr:colOff>
      <xdr:row>77</xdr:row>
      <xdr:rowOff>33274</xdr:rowOff>
    </xdr:to>
    <xdr:cxnSp macro="">
      <xdr:nvCxnSpPr>
        <xdr:cNvPr id="435" name="直線コネクタ 434"/>
        <xdr:cNvCxnSpPr/>
      </xdr:nvCxnSpPr>
      <xdr:spPr>
        <a:xfrm>
          <a:off x="13893800" y="13207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7" name="テキスト ボックス 436"/>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30987</xdr:rowOff>
    </xdr:from>
    <xdr:to>
      <xdr:col>20</xdr:col>
      <xdr:colOff>158750</xdr:colOff>
      <xdr:row>77</xdr:row>
      <xdr:rowOff>5842</xdr:rowOff>
    </xdr:to>
    <xdr:cxnSp macro="">
      <xdr:nvCxnSpPr>
        <xdr:cNvPr id="438" name="直線コネクタ 437"/>
        <xdr:cNvCxnSpPr/>
      </xdr:nvCxnSpPr>
      <xdr:spPr>
        <a:xfrm>
          <a:off x="13004800" y="13061187"/>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73913</xdr:rowOff>
    </xdr:from>
    <xdr:to>
      <xdr:col>20</xdr:col>
      <xdr:colOff>209550</xdr:colOff>
      <xdr:row>78</xdr:row>
      <xdr:rowOff>4063</xdr:rowOff>
    </xdr:to>
    <xdr:sp macro="" textlink="">
      <xdr:nvSpPr>
        <xdr:cNvPr id="439" name="フローチャート : 判断 438"/>
        <xdr:cNvSpPr/>
      </xdr:nvSpPr>
      <xdr:spPr>
        <a:xfrm>
          <a:off x="13843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160290</xdr:rowOff>
    </xdr:from>
    <xdr:ext cx="762000" cy="259045"/>
    <xdr:sp macro="" textlink="">
      <xdr:nvSpPr>
        <xdr:cNvPr id="440" name="テキスト ボックス 439"/>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1" name="フローチャート : 判断 440"/>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61992</xdr:rowOff>
    </xdr:from>
    <xdr:ext cx="762000" cy="259045"/>
    <xdr:sp macro="" textlink="">
      <xdr:nvSpPr>
        <xdr:cNvPr id="442" name="テキスト ボックス 441"/>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124206</xdr:rowOff>
    </xdr:from>
    <xdr:to>
      <xdr:col>24</xdr:col>
      <xdr:colOff>82550</xdr:colOff>
      <xdr:row>78</xdr:row>
      <xdr:rowOff>54356</xdr:rowOff>
    </xdr:to>
    <xdr:sp macro="" textlink="">
      <xdr:nvSpPr>
        <xdr:cNvPr id="448" name="円/楕円 447"/>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96283</xdr:rowOff>
    </xdr:from>
    <xdr:ext cx="762000" cy="259045"/>
    <xdr:sp macro="" textlink="">
      <xdr:nvSpPr>
        <xdr:cNvPr id="449" name="公債費以外該当値テキスト"/>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3048</xdr:rowOff>
    </xdr:from>
    <xdr:to>
      <xdr:col>22</xdr:col>
      <xdr:colOff>615950</xdr:colOff>
      <xdr:row>78</xdr:row>
      <xdr:rowOff>104648</xdr:rowOff>
    </xdr:to>
    <xdr:sp macro="" textlink="">
      <xdr:nvSpPr>
        <xdr:cNvPr id="450" name="円/楕円 449"/>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89425</xdr:rowOff>
    </xdr:from>
    <xdr:ext cx="736600" cy="259045"/>
    <xdr:sp macro="" textlink="">
      <xdr:nvSpPr>
        <xdr:cNvPr id="451" name="テキスト ボックス 450"/>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153924</xdr:rowOff>
    </xdr:from>
    <xdr:to>
      <xdr:col>21</xdr:col>
      <xdr:colOff>412750</xdr:colOff>
      <xdr:row>77</xdr:row>
      <xdr:rowOff>84074</xdr:rowOff>
    </xdr:to>
    <xdr:sp macro="" textlink="">
      <xdr:nvSpPr>
        <xdr:cNvPr id="452" name="円/楕円 451"/>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68851</xdr:rowOff>
    </xdr:from>
    <xdr:ext cx="762000" cy="259045"/>
    <xdr:sp macro="" textlink="">
      <xdr:nvSpPr>
        <xdr:cNvPr id="453" name="テキスト ボックス 452"/>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126492</xdr:rowOff>
    </xdr:from>
    <xdr:to>
      <xdr:col>20</xdr:col>
      <xdr:colOff>209550</xdr:colOff>
      <xdr:row>77</xdr:row>
      <xdr:rowOff>56642</xdr:rowOff>
    </xdr:to>
    <xdr:sp macro="" textlink="">
      <xdr:nvSpPr>
        <xdr:cNvPr id="454" name="円/楕円 453"/>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55" name="テキスト ボックス 454"/>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56" name="円/楕円 455"/>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91965</xdr:rowOff>
    </xdr:from>
    <xdr:ext cx="762000" cy="259045"/>
    <xdr:sp macro="" textlink="">
      <xdr:nvSpPr>
        <xdr:cNvPr id="457" name="テキスト ボックス 456"/>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埼玉県戸田市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59607</xdr:rowOff>
    </xdr:from>
    <xdr:to>
      <xdr:col>4</xdr:col>
      <xdr:colOff>1117600</xdr:colOff>
      <xdr:row>17</xdr:row>
      <xdr:rowOff>167244</xdr:rowOff>
    </xdr:to>
    <xdr:cxnSp macro="">
      <xdr:nvCxnSpPr>
        <xdr:cNvPr id="52" name="直線コネクタ 51"/>
        <xdr:cNvCxnSpPr/>
      </xdr:nvCxnSpPr>
      <xdr:spPr bwMode="auto">
        <a:xfrm>
          <a:off x="5003800" y="3021882"/>
          <a:ext cx="647700" cy="107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7633</xdr:rowOff>
    </xdr:from>
    <xdr:ext cx="762000" cy="259045"/>
    <xdr:sp macro="" textlink="">
      <xdr:nvSpPr>
        <xdr:cNvPr id="53" name="人口1人当たり決算額の推移平均値テキスト130"/>
        <xdr:cNvSpPr txBox="1"/>
      </xdr:nvSpPr>
      <xdr:spPr>
        <a:xfrm>
          <a:off x="5740400" y="2627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105065</xdr:rowOff>
    </xdr:from>
    <xdr:to>
      <xdr:col>4</xdr:col>
      <xdr:colOff>469900</xdr:colOff>
      <xdr:row>17</xdr:row>
      <xdr:rowOff>59607</xdr:rowOff>
    </xdr:to>
    <xdr:cxnSp macro="">
      <xdr:nvCxnSpPr>
        <xdr:cNvPr id="55" name="直線コネクタ 54"/>
        <xdr:cNvCxnSpPr/>
      </xdr:nvCxnSpPr>
      <xdr:spPr bwMode="auto">
        <a:xfrm>
          <a:off x="4305300" y="2895890"/>
          <a:ext cx="698500" cy="125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33683</xdr:rowOff>
    </xdr:from>
    <xdr:ext cx="736600" cy="259045"/>
    <xdr:sp macro="" textlink="">
      <xdr:nvSpPr>
        <xdr:cNvPr id="57" name="テキスト ボックス 56"/>
        <xdr:cNvSpPr txBox="1"/>
      </xdr:nvSpPr>
      <xdr:spPr>
        <a:xfrm>
          <a:off x="4622800" y="248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64407</xdr:rowOff>
    </xdr:from>
    <xdr:to>
      <xdr:col>3</xdr:col>
      <xdr:colOff>904875</xdr:colOff>
      <xdr:row>16</xdr:row>
      <xdr:rowOff>105065</xdr:rowOff>
    </xdr:to>
    <xdr:cxnSp macro="">
      <xdr:nvCxnSpPr>
        <xdr:cNvPr id="58" name="直線コネクタ 57"/>
        <xdr:cNvCxnSpPr/>
      </xdr:nvCxnSpPr>
      <xdr:spPr bwMode="auto">
        <a:xfrm>
          <a:off x="3606800" y="2855232"/>
          <a:ext cx="698500" cy="40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125058</xdr:rowOff>
    </xdr:from>
    <xdr:ext cx="762000" cy="259045"/>
    <xdr:sp macro="" textlink="">
      <xdr:nvSpPr>
        <xdr:cNvPr id="60" name="テキスト ボックス 59"/>
        <xdr:cNvSpPr txBox="1"/>
      </xdr:nvSpPr>
      <xdr:spPr>
        <a:xfrm>
          <a:off x="3924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19079</xdr:rowOff>
    </xdr:from>
    <xdr:to>
      <xdr:col>3</xdr:col>
      <xdr:colOff>206375</xdr:colOff>
      <xdr:row>16</xdr:row>
      <xdr:rowOff>64407</xdr:rowOff>
    </xdr:to>
    <xdr:cxnSp macro="">
      <xdr:nvCxnSpPr>
        <xdr:cNvPr id="61" name="直線コネクタ 60"/>
        <xdr:cNvCxnSpPr/>
      </xdr:nvCxnSpPr>
      <xdr:spPr bwMode="auto">
        <a:xfrm>
          <a:off x="2908300" y="2809904"/>
          <a:ext cx="698500" cy="45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156580</xdr:rowOff>
    </xdr:from>
    <xdr:to>
      <xdr:col>3</xdr:col>
      <xdr:colOff>257175</xdr:colOff>
      <xdr:row>16</xdr:row>
      <xdr:rowOff>86730</xdr:rowOff>
    </xdr:to>
    <xdr:sp macro="" textlink="">
      <xdr:nvSpPr>
        <xdr:cNvPr id="62" name="フローチャート : 判断 61"/>
        <xdr:cNvSpPr/>
      </xdr:nvSpPr>
      <xdr:spPr bwMode="auto">
        <a:xfrm>
          <a:off x="35560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96907</xdr:rowOff>
    </xdr:from>
    <xdr:ext cx="762000" cy="259045"/>
    <xdr:sp macro="" textlink="">
      <xdr:nvSpPr>
        <xdr:cNvPr id="63" name="テキスト ボックス 62"/>
        <xdr:cNvSpPr txBox="1"/>
      </xdr:nvSpPr>
      <xdr:spPr>
        <a:xfrm>
          <a:off x="3225800" y="254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103284</xdr:rowOff>
    </xdr:from>
    <xdr:to>
      <xdr:col>2</xdr:col>
      <xdr:colOff>692150</xdr:colOff>
      <xdr:row>16</xdr:row>
      <xdr:rowOff>33434</xdr:rowOff>
    </xdr:to>
    <xdr:sp macro="" textlink="">
      <xdr:nvSpPr>
        <xdr:cNvPr id="64" name="フローチャート : 判断 63"/>
        <xdr:cNvSpPr/>
      </xdr:nvSpPr>
      <xdr:spPr bwMode="auto">
        <a:xfrm>
          <a:off x="2857500" y="2722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43611</xdr:rowOff>
    </xdr:from>
    <xdr:ext cx="762000" cy="259045"/>
    <xdr:sp macro="" textlink="">
      <xdr:nvSpPr>
        <xdr:cNvPr id="65" name="テキスト ボックス 64"/>
        <xdr:cNvSpPr txBox="1"/>
      </xdr:nvSpPr>
      <xdr:spPr>
        <a:xfrm>
          <a:off x="2527300" y="249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116444</xdr:rowOff>
    </xdr:from>
    <xdr:to>
      <xdr:col>5</xdr:col>
      <xdr:colOff>34925</xdr:colOff>
      <xdr:row>18</xdr:row>
      <xdr:rowOff>46594</xdr:rowOff>
    </xdr:to>
    <xdr:sp macro="" textlink="">
      <xdr:nvSpPr>
        <xdr:cNvPr id="71" name="円/楕円 70"/>
        <xdr:cNvSpPr/>
      </xdr:nvSpPr>
      <xdr:spPr bwMode="auto">
        <a:xfrm>
          <a:off x="5600700" y="3078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88521</xdr:rowOff>
    </xdr:from>
    <xdr:ext cx="762000" cy="259045"/>
    <xdr:sp macro="" textlink="">
      <xdr:nvSpPr>
        <xdr:cNvPr id="72" name="人口1人当たり決算額の推移該当値テキスト130"/>
        <xdr:cNvSpPr txBox="1"/>
      </xdr:nvSpPr>
      <xdr:spPr>
        <a:xfrm>
          <a:off x="5740400" y="305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54,726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8807</xdr:rowOff>
    </xdr:from>
    <xdr:to>
      <xdr:col>4</xdr:col>
      <xdr:colOff>520700</xdr:colOff>
      <xdr:row>17</xdr:row>
      <xdr:rowOff>110407</xdr:rowOff>
    </xdr:to>
    <xdr:sp macro="" textlink="">
      <xdr:nvSpPr>
        <xdr:cNvPr id="73" name="円/楕円 72"/>
        <xdr:cNvSpPr/>
      </xdr:nvSpPr>
      <xdr:spPr bwMode="auto">
        <a:xfrm>
          <a:off x="4953000" y="2971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95184</xdr:rowOff>
    </xdr:from>
    <xdr:ext cx="736600" cy="259045"/>
    <xdr:sp macro="" textlink="">
      <xdr:nvSpPr>
        <xdr:cNvPr id="74" name="テキスト ボックス 73"/>
        <xdr:cNvSpPr txBox="1"/>
      </xdr:nvSpPr>
      <xdr:spPr>
        <a:xfrm>
          <a:off x="4622800" y="3057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58,022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54265</xdr:rowOff>
    </xdr:from>
    <xdr:to>
      <xdr:col>3</xdr:col>
      <xdr:colOff>955675</xdr:colOff>
      <xdr:row>16</xdr:row>
      <xdr:rowOff>155865</xdr:rowOff>
    </xdr:to>
    <xdr:sp macro="" textlink="">
      <xdr:nvSpPr>
        <xdr:cNvPr id="75" name="円/楕円 74"/>
        <xdr:cNvSpPr/>
      </xdr:nvSpPr>
      <xdr:spPr bwMode="auto">
        <a:xfrm>
          <a:off x="4254500" y="2845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140642</xdr:rowOff>
    </xdr:from>
    <xdr:ext cx="762000" cy="259045"/>
    <xdr:sp macro="" textlink="">
      <xdr:nvSpPr>
        <xdr:cNvPr id="76" name="テキスト ボックス 75"/>
        <xdr:cNvSpPr txBox="1"/>
      </xdr:nvSpPr>
      <xdr:spPr>
        <a:xfrm>
          <a:off x="3924300" y="293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61,880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13607</xdr:rowOff>
    </xdr:from>
    <xdr:to>
      <xdr:col>3</xdr:col>
      <xdr:colOff>257175</xdr:colOff>
      <xdr:row>16</xdr:row>
      <xdr:rowOff>115207</xdr:rowOff>
    </xdr:to>
    <xdr:sp macro="" textlink="">
      <xdr:nvSpPr>
        <xdr:cNvPr id="77" name="円/楕円 76"/>
        <xdr:cNvSpPr/>
      </xdr:nvSpPr>
      <xdr:spPr bwMode="auto">
        <a:xfrm>
          <a:off x="3556000" y="280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99984</xdr:rowOff>
    </xdr:from>
    <xdr:ext cx="762000" cy="259045"/>
    <xdr:sp macro="" textlink="">
      <xdr:nvSpPr>
        <xdr:cNvPr id="78" name="テキスト ボックス 77"/>
        <xdr:cNvSpPr txBox="1"/>
      </xdr:nvSpPr>
      <xdr:spPr>
        <a:xfrm>
          <a:off x="3225800" y="28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63,125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139729</xdr:rowOff>
    </xdr:from>
    <xdr:to>
      <xdr:col>2</xdr:col>
      <xdr:colOff>692150</xdr:colOff>
      <xdr:row>16</xdr:row>
      <xdr:rowOff>69879</xdr:rowOff>
    </xdr:to>
    <xdr:sp macro="" textlink="">
      <xdr:nvSpPr>
        <xdr:cNvPr id="79" name="円/楕円 78"/>
        <xdr:cNvSpPr/>
      </xdr:nvSpPr>
      <xdr:spPr bwMode="auto">
        <a:xfrm>
          <a:off x="2857500" y="2759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54656</xdr:rowOff>
    </xdr:from>
    <xdr:ext cx="762000" cy="259045"/>
    <xdr:sp macro="" textlink="">
      <xdr:nvSpPr>
        <xdr:cNvPr id="80" name="テキスト ボックス 79"/>
        <xdr:cNvSpPr txBox="1"/>
      </xdr:nvSpPr>
      <xdr:spPr>
        <a:xfrm>
          <a:off x="2527300" y="284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235030</xdr:rowOff>
    </xdr:from>
    <xdr:to>
      <xdr:col>4</xdr:col>
      <xdr:colOff>1117600</xdr:colOff>
      <xdr:row>37</xdr:row>
      <xdr:rowOff>269255</xdr:rowOff>
    </xdr:to>
    <xdr:cxnSp macro="">
      <xdr:nvCxnSpPr>
        <xdr:cNvPr id="116" name="直線コネクタ 115"/>
        <xdr:cNvCxnSpPr/>
      </xdr:nvCxnSpPr>
      <xdr:spPr bwMode="auto">
        <a:xfrm flipV="1">
          <a:off x="5003800" y="7359730"/>
          <a:ext cx="647700" cy="34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7231</xdr:rowOff>
    </xdr:from>
    <xdr:ext cx="762000" cy="259045"/>
    <xdr:sp macro="" textlink="">
      <xdr:nvSpPr>
        <xdr:cNvPr id="117" name="人口1人当たり決算額の推移平均値テキスト445"/>
        <xdr:cNvSpPr txBox="1"/>
      </xdr:nvSpPr>
      <xdr:spPr>
        <a:xfrm>
          <a:off x="5740400" y="696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228335</xdr:rowOff>
    </xdr:from>
    <xdr:to>
      <xdr:col>4</xdr:col>
      <xdr:colOff>469900</xdr:colOff>
      <xdr:row>37</xdr:row>
      <xdr:rowOff>269255</xdr:rowOff>
    </xdr:to>
    <xdr:cxnSp macro="">
      <xdr:nvCxnSpPr>
        <xdr:cNvPr id="119" name="直線コネクタ 118"/>
        <xdr:cNvCxnSpPr/>
      </xdr:nvCxnSpPr>
      <xdr:spPr bwMode="auto">
        <a:xfrm>
          <a:off x="4305300" y="7353035"/>
          <a:ext cx="698500" cy="40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244050</xdr:rowOff>
    </xdr:from>
    <xdr:ext cx="736600" cy="259045"/>
    <xdr:sp macro="" textlink="">
      <xdr:nvSpPr>
        <xdr:cNvPr id="121" name="テキスト ボックス 120"/>
        <xdr:cNvSpPr txBox="1"/>
      </xdr:nvSpPr>
      <xdr:spPr>
        <a:xfrm>
          <a:off x="4622800" y="6854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144537</xdr:rowOff>
    </xdr:from>
    <xdr:to>
      <xdr:col>3</xdr:col>
      <xdr:colOff>904875</xdr:colOff>
      <xdr:row>37</xdr:row>
      <xdr:rowOff>228335</xdr:rowOff>
    </xdr:to>
    <xdr:cxnSp macro="">
      <xdr:nvCxnSpPr>
        <xdr:cNvPr id="122" name="直線コネクタ 121"/>
        <xdr:cNvCxnSpPr/>
      </xdr:nvCxnSpPr>
      <xdr:spPr bwMode="auto">
        <a:xfrm>
          <a:off x="3606800" y="7269237"/>
          <a:ext cx="698500" cy="83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198689</xdr:rowOff>
    </xdr:from>
    <xdr:ext cx="762000" cy="259045"/>
    <xdr:sp macro="" textlink="">
      <xdr:nvSpPr>
        <xdr:cNvPr id="124" name="テキスト ボックス 123"/>
        <xdr:cNvSpPr txBox="1"/>
      </xdr:nvSpPr>
      <xdr:spPr>
        <a:xfrm>
          <a:off x="3924300" y="68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53195</xdr:rowOff>
    </xdr:from>
    <xdr:to>
      <xdr:col>3</xdr:col>
      <xdr:colOff>206375</xdr:colOff>
      <xdr:row>37</xdr:row>
      <xdr:rowOff>144537</xdr:rowOff>
    </xdr:to>
    <xdr:cxnSp macro="">
      <xdr:nvCxnSpPr>
        <xdr:cNvPr id="125" name="直線コネクタ 124"/>
        <xdr:cNvCxnSpPr/>
      </xdr:nvCxnSpPr>
      <xdr:spPr bwMode="auto">
        <a:xfrm>
          <a:off x="2908300" y="7177895"/>
          <a:ext cx="698500" cy="91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93247</xdr:rowOff>
    </xdr:from>
    <xdr:to>
      <xdr:col>3</xdr:col>
      <xdr:colOff>257175</xdr:colOff>
      <xdr:row>37</xdr:row>
      <xdr:rowOff>194847</xdr:rowOff>
    </xdr:to>
    <xdr:sp macro="" textlink="">
      <xdr:nvSpPr>
        <xdr:cNvPr id="126" name="フローチャート : 判断 125"/>
        <xdr:cNvSpPr/>
      </xdr:nvSpPr>
      <xdr:spPr bwMode="auto">
        <a:xfrm>
          <a:off x="3556000" y="7217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33574</xdr:rowOff>
    </xdr:from>
    <xdr:ext cx="762000" cy="259045"/>
    <xdr:sp macro="" textlink="">
      <xdr:nvSpPr>
        <xdr:cNvPr id="127" name="テキスト ボックス 126"/>
        <xdr:cNvSpPr txBox="1"/>
      </xdr:nvSpPr>
      <xdr:spPr>
        <a:xfrm>
          <a:off x="3225800" y="6986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72575</xdr:rowOff>
    </xdr:from>
    <xdr:to>
      <xdr:col>2</xdr:col>
      <xdr:colOff>692150</xdr:colOff>
      <xdr:row>37</xdr:row>
      <xdr:rowOff>174175</xdr:rowOff>
    </xdr:to>
    <xdr:sp macro="" textlink="">
      <xdr:nvSpPr>
        <xdr:cNvPr id="128" name="フローチャート : 判断 127"/>
        <xdr:cNvSpPr/>
      </xdr:nvSpPr>
      <xdr:spPr bwMode="auto">
        <a:xfrm>
          <a:off x="2857500" y="719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158952</xdr:rowOff>
    </xdr:from>
    <xdr:ext cx="762000" cy="259045"/>
    <xdr:sp macro="" textlink="">
      <xdr:nvSpPr>
        <xdr:cNvPr id="129" name="テキスト ボックス 128"/>
        <xdr:cNvSpPr txBox="1"/>
      </xdr:nvSpPr>
      <xdr:spPr>
        <a:xfrm>
          <a:off x="2527300" y="728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184230</xdr:rowOff>
    </xdr:from>
    <xdr:to>
      <xdr:col>5</xdr:col>
      <xdr:colOff>34925</xdr:colOff>
      <xdr:row>37</xdr:row>
      <xdr:rowOff>285830</xdr:rowOff>
    </xdr:to>
    <xdr:sp macro="" textlink="">
      <xdr:nvSpPr>
        <xdr:cNvPr id="135" name="円/楕円 134"/>
        <xdr:cNvSpPr/>
      </xdr:nvSpPr>
      <xdr:spPr bwMode="auto">
        <a:xfrm>
          <a:off x="5600700" y="7308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156307</xdr:rowOff>
    </xdr:from>
    <xdr:ext cx="762000" cy="259045"/>
    <xdr:sp macro="" textlink="">
      <xdr:nvSpPr>
        <xdr:cNvPr id="136" name="人口1人当たり決算額の推移該当値テキスト445"/>
        <xdr:cNvSpPr txBox="1"/>
      </xdr:nvSpPr>
      <xdr:spPr>
        <a:xfrm>
          <a:off x="5740400" y="728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218455</xdr:rowOff>
    </xdr:from>
    <xdr:to>
      <xdr:col>4</xdr:col>
      <xdr:colOff>520700</xdr:colOff>
      <xdr:row>37</xdr:row>
      <xdr:rowOff>320055</xdr:rowOff>
    </xdr:to>
    <xdr:sp macro="" textlink="">
      <xdr:nvSpPr>
        <xdr:cNvPr id="137" name="円/楕円 136"/>
        <xdr:cNvSpPr/>
      </xdr:nvSpPr>
      <xdr:spPr bwMode="auto">
        <a:xfrm>
          <a:off x="4953000" y="7343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304832</xdr:rowOff>
    </xdr:from>
    <xdr:ext cx="736600" cy="259045"/>
    <xdr:sp macro="" textlink="">
      <xdr:nvSpPr>
        <xdr:cNvPr id="138" name="テキスト ボックス 137"/>
        <xdr:cNvSpPr txBox="1"/>
      </xdr:nvSpPr>
      <xdr:spPr>
        <a:xfrm>
          <a:off x="4622800" y="742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177535</xdr:rowOff>
    </xdr:from>
    <xdr:to>
      <xdr:col>3</xdr:col>
      <xdr:colOff>955675</xdr:colOff>
      <xdr:row>37</xdr:row>
      <xdr:rowOff>279135</xdr:rowOff>
    </xdr:to>
    <xdr:sp macro="" textlink="">
      <xdr:nvSpPr>
        <xdr:cNvPr id="139" name="円/楕円 138"/>
        <xdr:cNvSpPr/>
      </xdr:nvSpPr>
      <xdr:spPr bwMode="auto">
        <a:xfrm>
          <a:off x="4254500" y="7302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263912</xdr:rowOff>
    </xdr:from>
    <xdr:ext cx="762000" cy="259045"/>
    <xdr:sp macro="" textlink="">
      <xdr:nvSpPr>
        <xdr:cNvPr id="140" name="テキスト ボックス 139"/>
        <xdr:cNvSpPr txBox="1"/>
      </xdr:nvSpPr>
      <xdr:spPr>
        <a:xfrm>
          <a:off x="3924300" y="738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93737</xdr:rowOff>
    </xdr:from>
    <xdr:to>
      <xdr:col>3</xdr:col>
      <xdr:colOff>257175</xdr:colOff>
      <xdr:row>37</xdr:row>
      <xdr:rowOff>195337</xdr:rowOff>
    </xdr:to>
    <xdr:sp macro="" textlink="">
      <xdr:nvSpPr>
        <xdr:cNvPr id="141" name="円/楕円 140"/>
        <xdr:cNvSpPr/>
      </xdr:nvSpPr>
      <xdr:spPr bwMode="auto">
        <a:xfrm>
          <a:off x="3556000" y="7218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180114</xdr:rowOff>
    </xdr:from>
    <xdr:ext cx="762000" cy="259045"/>
    <xdr:sp macro="" textlink="">
      <xdr:nvSpPr>
        <xdr:cNvPr id="142" name="テキスト ボックス 141"/>
        <xdr:cNvSpPr txBox="1"/>
      </xdr:nvSpPr>
      <xdr:spPr>
        <a:xfrm>
          <a:off x="3225800" y="7304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2395</xdr:rowOff>
    </xdr:from>
    <xdr:to>
      <xdr:col>2</xdr:col>
      <xdr:colOff>692150</xdr:colOff>
      <xdr:row>37</xdr:row>
      <xdr:rowOff>103995</xdr:rowOff>
    </xdr:to>
    <xdr:sp macro="" textlink="">
      <xdr:nvSpPr>
        <xdr:cNvPr id="143" name="円/楕円 142"/>
        <xdr:cNvSpPr/>
      </xdr:nvSpPr>
      <xdr:spPr bwMode="auto">
        <a:xfrm>
          <a:off x="2857500" y="7127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285622</xdr:rowOff>
    </xdr:from>
    <xdr:ext cx="762000" cy="259045"/>
    <xdr:sp macro="" textlink="">
      <xdr:nvSpPr>
        <xdr:cNvPr id="144" name="テキスト ボックス 143"/>
        <xdr:cNvSpPr txBox="1"/>
      </xdr:nvSpPr>
      <xdr:spPr>
        <a:xfrm>
          <a:off x="2527300" y="6895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埼玉県戸田市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財政調整基金残高の標準財政規模比については、前年度と比較してほぼ横這いとなった。</a:t>
          </a:r>
          <a:endParaRPr lang="ja-JP" altLang="ja-JP" sz="1400">
            <a:effectLst/>
          </a:endParaRPr>
        </a:p>
        <a:p>
          <a:pPr rtl="0"/>
          <a:r>
            <a:rPr lang="ja-JP" altLang="ja-JP" sz="1100" b="0" i="0" baseline="0">
              <a:solidFill>
                <a:schemeClr val="dk1"/>
              </a:solidFill>
              <a:effectLst/>
              <a:latin typeface="+mn-lt"/>
              <a:ea typeface="+mn-ea"/>
              <a:cs typeface="+mn-cs"/>
            </a:rPr>
            <a:t>実質収支額については、</a:t>
          </a:r>
          <a:r>
            <a:rPr lang="ja-JP" altLang="en-US" sz="1100" b="0" i="0" baseline="0">
              <a:solidFill>
                <a:schemeClr val="dk1"/>
              </a:solidFill>
              <a:effectLst/>
              <a:latin typeface="+mn-lt"/>
              <a:ea typeface="+mn-ea"/>
              <a:cs typeface="+mn-cs"/>
            </a:rPr>
            <a:t>平成２４年度の約２６億から平成２５年度は約２０億に減少したことから、２．６８</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５５</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った。それに伴い、</a:t>
          </a:r>
          <a:r>
            <a:rPr lang="ja-JP" altLang="ja-JP" sz="1100" b="0" i="0" baseline="0">
              <a:solidFill>
                <a:schemeClr val="dk1"/>
              </a:solidFill>
              <a:effectLst/>
              <a:latin typeface="+mn-lt"/>
              <a:ea typeface="+mn-ea"/>
              <a:cs typeface="+mn-cs"/>
            </a:rPr>
            <a:t>実質単年度収支が</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４４</a:t>
          </a:r>
          <a:r>
            <a:rPr lang="ja-JP" altLang="ja-JP" sz="1100" b="0" i="0" baseline="0">
              <a:solidFill>
                <a:schemeClr val="dk1"/>
              </a:solidFill>
              <a:effectLst/>
              <a:latin typeface="+mn-lt"/>
              <a:ea typeface="+mn-ea"/>
              <a:cs typeface="+mn-cs"/>
            </a:rPr>
            <a:t>ポイント減少し</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８９</a:t>
          </a:r>
          <a:r>
            <a:rPr lang="ja-JP" altLang="ja-JP" sz="1100" b="0" i="0" baseline="0">
              <a:solidFill>
                <a:schemeClr val="dk1"/>
              </a:solidFill>
              <a:effectLst/>
              <a:latin typeface="+mn-lt"/>
              <a:ea typeface="+mn-ea"/>
              <a:cs typeface="+mn-cs"/>
            </a:rPr>
            <a:t>％となった。今後も財政調整基金の残高を一定水準に維持するよう努め、健全な財政運営を図る。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埼玉県戸田市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連結実質赤字比率については、平成２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年度決算で－</a:t>
          </a:r>
          <a:r>
            <a:rPr lang="ja-JP" altLang="en-US" sz="1100" b="0" i="0" baseline="0">
              <a:solidFill>
                <a:schemeClr val="dk1"/>
              </a:solidFill>
              <a:effectLst/>
              <a:latin typeface="+mn-lt"/>
              <a:ea typeface="+mn-ea"/>
              <a:cs typeface="+mn-cs"/>
            </a:rPr>
            <a:t>１５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１８</a:t>
          </a:r>
          <a:r>
            <a:rPr lang="ja-JP" altLang="ja-JP" sz="1100" b="0" i="0" baseline="0">
              <a:solidFill>
                <a:schemeClr val="dk1"/>
              </a:solidFill>
              <a:effectLst/>
              <a:latin typeface="+mn-lt"/>
              <a:ea typeface="+mn-ea"/>
              <a:cs typeface="+mn-cs"/>
            </a:rPr>
            <a:t>％となり、平成２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年度決算と比較して</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０５</a:t>
          </a:r>
          <a:r>
            <a:rPr lang="ja-JP" altLang="ja-JP" sz="1100" b="0" i="0" baseline="0">
              <a:solidFill>
                <a:schemeClr val="dk1"/>
              </a:solidFill>
              <a:effectLst/>
              <a:latin typeface="+mn-lt"/>
              <a:ea typeface="+mn-ea"/>
              <a:cs typeface="+mn-cs"/>
            </a:rPr>
            <a:t>ポイントほど</a:t>
          </a:r>
          <a:r>
            <a:rPr lang="ja-JP" altLang="en-US" sz="1100" b="0" i="0" baseline="0">
              <a:solidFill>
                <a:schemeClr val="dk1"/>
              </a:solidFill>
              <a:effectLst/>
              <a:latin typeface="+mn-lt"/>
              <a:ea typeface="+mn-ea"/>
              <a:cs typeface="+mn-cs"/>
            </a:rPr>
            <a:t>上昇した</a:t>
          </a:r>
          <a:r>
            <a:rPr lang="ja-JP" altLang="ja-JP" sz="1100" b="0" i="0" baseline="0">
              <a:solidFill>
                <a:schemeClr val="dk1"/>
              </a:solidFill>
              <a:effectLst/>
              <a:latin typeface="+mn-lt"/>
              <a:ea typeface="+mn-ea"/>
              <a:cs typeface="+mn-cs"/>
            </a:rPr>
            <a:t>。この主な要因は、一般会計での実質収支の</a:t>
          </a:r>
          <a:r>
            <a:rPr lang="ja-JP" altLang="en-US" sz="1100" b="0" i="0" baseline="0">
              <a:solidFill>
                <a:schemeClr val="dk1"/>
              </a:solidFill>
              <a:effectLst/>
              <a:latin typeface="+mn-lt"/>
              <a:ea typeface="+mn-ea"/>
              <a:cs typeface="+mn-cs"/>
            </a:rPr>
            <a:t>減少により</a:t>
          </a:r>
          <a:r>
            <a:rPr lang="ja-JP" altLang="ja-JP" sz="1100" b="0" i="0" baseline="0">
              <a:solidFill>
                <a:schemeClr val="dk1"/>
              </a:solidFill>
              <a:effectLst/>
              <a:latin typeface="+mn-lt"/>
              <a:ea typeface="+mn-ea"/>
              <a:cs typeface="+mn-cs"/>
            </a:rPr>
            <a:t>、資金剰余額が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したことが挙げられる。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現状すべての会計において</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実質収支は黒字となっているものの、一般会計からの赤字補てん的な繰出金が多額となっている会計も複数あることから、今後も健全な財政運営を図る。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埼玉県戸田市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実質公債費比率については、平成２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年度の数値が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％であり、平成２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年度の４．</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％と比較して０．</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ポイント低下している。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この主な要因としては、</a:t>
          </a:r>
          <a:r>
            <a:rPr lang="ja-JP" altLang="en-US" sz="1100" b="0" i="0" baseline="0">
              <a:solidFill>
                <a:schemeClr val="dk1"/>
              </a:solidFill>
              <a:effectLst/>
              <a:latin typeface="+mn-lt"/>
              <a:ea typeface="+mn-ea"/>
              <a:cs typeface="+mn-cs"/>
            </a:rPr>
            <a:t>数値の大きかった平成２２年度が３ヶ年平均から外れたことによるものである。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しかし、単年度で見ると、元利償還金の上昇に伴い実質公債費率の分子が上昇している。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今後、大規模な施設整備事業</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集中することで新たな借入金による市債の元利償還金が増え、一時的に数値が悪化することが予想される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一定水準を維持し健全な財政運営を図る。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埼玉県戸田市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将来負担比率については、前年度から</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ポイント増加し、４</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．７％となった。その主な要因としては、</a:t>
          </a:r>
          <a:r>
            <a:rPr lang="ja-JP" altLang="en-US" sz="1100" b="0" i="0" baseline="0">
              <a:solidFill>
                <a:schemeClr val="dk1"/>
              </a:solidFill>
              <a:effectLst/>
              <a:latin typeface="+mn-lt"/>
              <a:ea typeface="+mn-ea"/>
              <a:cs typeface="+mn-cs"/>
            </a:rPr>
            <a:t>庁舎耐震化</a:t>
          </a:r>
          <a:r>
            <a:rPr lang="ja-JP" altLang="ja-JP" sz="1100" b="0" i="0" baseline="0">
              <a:solidFill>
                <a:schemeClr val="dk1"/>
              </a:solidFill>
              <a:effectLst/>
              <a:latin typeface="+mn-lt"/>
              <a:ea typeface="+mn-ea"/>
              <a:cs typeface="+mn-cs"/>
            </a:rPr>
            <a:t>等大規模な施設整備に伴い市債の現在高が増加したこと及び充当可能基金の残高が減少したことが挙げられる。今後も、公共施設の老朽化による大規模な施設整備が集中するため、一時的に数値が悪化することが予想される。将来に過度な財政負担を残さないよう、計画的な市債借入れを行い、健全な財政運営</a:t>
          </a:r>
          <a:r>
            <a:rPr lang="ja-JP" altLang="en-US" sz="1100" b="0" i="0" baseline="0">
              <a:solidFill>
                <a:schemeClr val="dk1"/>
              </a:solidFill>
              <a:effectLst/>
              <a:latin typeface="+mn-lt"/>
              <a:ea typeface="+mn-ea"/>
              <a:cs typeface="+mn-cs"/>
            </a:rPr>
            <a:t>を図る。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51917942</v>
      </c>
      <c r="BO4" s="349"/>
      <c r="BP4" s="349"/>
      <c r="BQ4" s="349"/>
      <c r="BR4" s="349"/>
      <c r="BS4" s="349"/>
      <c r="BT4" s="349"/>
      <c r="BU4" s="350"/>
      <c r="BV4" s="348">
        <v>50991801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7.5</v>
      </c>
      <c r="CU4" s="355"/>
      <c r="CV4" s="355"/>
      <c r="CW4" s="355"/>
      <c r="CX4" s="355"/>
      <c r="CY4" s="355"/>
      <c r="CZ4" s="355"/>
      <c r="DA4" s="356"/>
      <c r="DB4" s="354">
        <v>10.199999999999999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49197148</v>
      </c>
      <c r="BO5" s="386"/>
      <c r="BP5" s="386"/>
      <c r="BQ5" s="386"/>
      <c r="BR5" s="386"/>
      <c r="BS5" s="386"/>
      <c r="BT5" s="386"/>
      <c r="BU5" s="387"/>
      <c r="BV5" s="385">
        <v>47945719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84.5</v>
      </c>
      <c r="CU5" s="383"/>
      <c r="CV5" s="383"/>
      <c r="CW5" s="383"/>
      <c r="CX5" s="383"/>
      <c r="CY5" s="383"/>
      <c r="CZ5" s="383"/>
      <c r="DA5" s="384"/>
      <c r="DB5" s="382">
        <v>84.5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86</v>
      </c>
      <c r="AV6" s="418"/>
      <c r="AW6" s="418"/>
      <c r="AX6" s="418"/>
      <c r="AY6" s="419" t="s">
        <v>87</v>
      </c>
      <c r="AZ6" s="420"/>
      <c r="BA6" s="420"/>
      <c r="BB6" s="420"/>
      <c r="BC6" s="420"/>
      <c r="BD6" s="420"/>
      <c r="BE6" s="420"/>
      <c r="BF6" s="420"/>
      <c r="BG6" s="420"/>
      <c r="BH6" s="420"/>
      <c r="BI6" s="420"/>
      <c r="BJ6" s="420"/>
      <c r="BK6" s="420"/>
      <c r="BL6" s="420"/>
      <c r="BM6" s="421"/>
      <c r="BN6" s="385">
        <v>2720794</v>
      </c>
      <c r="BO6" s="386"/>
      <c r="BP6" s="386"/>
      <c r="BQ6" s="386"/>
      <c r="BR6" s="386"/>
      <c r="BS6" s="386"/>
      <c r="BT6" s="386"/>
      <c r="BU6" s="387"/>
      <c r="BV6" s="385">
        <v>3046082</v>
      </c>
      <c r="BW6" s="386"/>
      <c r="BX6" s="386"/>
      <c r="BY6" s="386"/>
      <c r="BZ6" s="386"/>
      <c r="CA6" s="386"/>
      <c r="CB6" s="386"/>
      <c r="CC6" s="387"/>
      <c r="CD6" s="388" t="s">
        <v>88</v>
      </c>
      <c r="CE6" s="389"/>
      <c r="CF6" s="389"/>
      <c r="CG6" s="389"/>
      <c r="CH6" s="389"/>
      <c r="CI6" s="389"/>
      <c r="CJ6" s="389"/>
      <c r="CK6" s="389"/>
      <c r="CL6" s="389"/>
      <c r="CM6" s="389"/>
      <c r="CN6" s="389"/>
      <c r="CO6" s="389"/>
      <c r="CP6" s="389"/>
      <c r="CQ6" s="389"/>
      <c r="CR6" s="389"/>
      <c r="CS6" s="390"/>
      <c r="CT6" s="422">
        <v>84.5</v>
      </c>
      <c r="CU6" s="423"/>
      <c r="CV6" s="423"/>
      <c r="CW6" s="423"/>
      <c r="CX6" s="423"/>
      <c r="CY6" s="423"/>
      <c r="CZ6" s="423"/>
      <c r="DA6" s="424"/>
      <c r="DB6" s="422">
        <v>84.5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89</v>
      </c>
      <c r="AN7" s="415"/>
      <c r="AO7" s="415"/>
      <c r="AP7" s="415"/>
      <c r="AQ7" s="415"/>
      <c r="AR7" s="415"/>
      <c r="AS7" s="415"/>
      <c r="AT7" s="416"/>
      <c r="AU7" s="417" t="s">
        <v>90</v>
      </c>
      <c r="AV7" s="418"/>
      <c r="AW7" s="418"/>
      <c r="AX7" s="418"/>
      <c r="AY7" s="419" t="s">
        <v>91</v>
      </c>
      <c r="AZ7" s="420"/>
      <c r="BA7" s="420"/>
      <c r="BB7" s="420"/>
      <c r="BC7" s="420"/>
      <c r="BD7" s="420"/>
      <c r="BE7" s="420"/>
      <c r="BF7" s="420"/>
      <c r="BG7" s="420"/>
      <c r="BH7" s="420"/>
      <c r="BI7" s="420"/>
      <c r="BJ7" s="420"/>
      <c r="BK7" s="420"/>
      <c r="BL7" s="420"/>
      <c r="BM7" s="421"/>
      <c r="BN7" s="385">
        <v>723818</v>
      </c>
      <c r="BO7" s="386"/>
      <c r="BP7" s="386"/>
      <c r="BQ7" s="386"/>
      <c r="BR7" s="386"/>
      <c r="BS7" s="386"/>
      <c r="BT7" s="386"/>
      <c r="BU7" s="387"/>
      <c r="BV7" s="385">
        <v>408033</v>
      </c>
      <c r="BW7" s="386"/>
      <c r="BX7" s="386"/>
      <c r="BY7" s="386"/>
      <c r="BZ7" s="386"/>
      <c r="CA7" s="386"/>
      <c r="CB7" s="386"/>
      <c r="CC7" s="387"/>
      <c r="CD7" s="388" t="s">
        <v>92</v>
      </c>
      <c r="CE7" s="389"/>
      <c r="CF7" s="389"/>
      <c r="CG7" s="389"/>
      <c r="CH7" s="389"/>
      <c r="CI7" s="389"/>
      <c r="CJ7" s="389"/>
      <c r="CK7" s="389"/>
      <c r="CL7" s="389"/>
      <c r="CM7" s="389"/>
      <c r="CN7" s="389"/>
      <c r="CO7" s="389"/>
      <c r="CP7" s="389"/>
      <c r="CQ7" s="389"/>
      <c r="CR7" s="389"/>
      <c r="CS7" s="390"/>
      <c r="CT7" s="385">
        <v>26460085</v>
      </c>
      <c r="CU7" s="386"/>
      <c r="CV7" s="386"/>
      <c r="CW7" s="386"/>
      <c r="CX7" s="386"/>
      <c r="CY7" s="386"/>
      <c r="CZ7" s="386"/>
      <c r="DA7" s="387"/>
      <c r="DB7" s="385">
        <v>25783936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93</v>
      </c>
      <c r="AN8" s="415"/>
      <c r="AO8" s="415"/>
      <c r="AP8" s="415"/>
      <c r="AQ8" s="415"/>
      <c r="AR8" s="415"/>
      <c r="AS8" s="415"/>
      <c r="AT8" s="416"/>
      <c r="AU8" s="417" t="s">
        <v>94</v>
      </c>
      <c r="AV8" s="418"/>
      <c r="AW8" s="418"/>
      <c r="AX8" s="418"/>
      <c r="AY8" s="419" t="s">
        <v>95</v>
      </c>
      <c r="AZ8" s="420"/>
      <c r="BA8" s="420"/>
      <c r="BB8" s="420"/>
      <c r="BC8" s="420"/>
      <c r="BD8" s="420"/>
      <c r="BE8" s="420"/>
      <c r="BF8" s="420"/>
      <c r="BG8" s="420"/>
      <c r="BH8" s="420"/>
      <c r="BI8" s="420"/>
      <c r="BJ8" s="420"/>
      <c r="BK8" s="420"/>
      <c r="BL8" s="420"/>
      <c r="BM8" s="421"/>
      <c r="BN8" s="385">
        <v>1996976</v>
      </c>
      <c r="BO8" s="386"/>
      <c r="BP8" s="386"/>
      <c r="BQ8" s="386"/>
      <c r="BR8" s="386"/>
      <c r="BS8" s="386"/>
      <c r="BT8" s="386"/>
      <c r="BU8" s="387"/>
      <c r="BV8" s="385">
        <v>2638049</v>
      </c>
      <c r="BW8" s="386"/>
      <c r="BX8" s="386"/>
      <c r="BY8" s="386"/>
      <c r="BZ8" s="386"/>
      <c r="CA8" s="386"/>
      <c r="CB8" s="386"/>
      <c r="CC8" s="387"/>
      <c r="CD8" s="388" t="s">
        <v>96</v>
      </c>
      <c r="CE8" s="389"/>
      <c r="CF8" s="389"/>
      <c r="CG8" s="389"/>
      <c r="CH8" s="389"/>
      <c r="CI8" s="389"/>
      <c r="CJ8" s="389"/>
      <c r="CK8" s="389"/>
      <c r="CL8" s="389"/>
      <c r="CM8" s="389"/>
      <c r="CN8" s="389"/>
      <c r="CO8" s="389"/>
      <c r="CP8" s="389"/>
      <c r="CQ8" s="389"/>
      <c r="CR8" s="389"/>
      <c r="CS8" s="390"/>
      <c r="CT8" s="425">
        <v>1.2</v>
      </c>
      <c r="CU8" s="426"/>
      <c r="CV8" s="426"/>
      <c r="CW8" s="426"/>
      <c r="CX8" s="426"/>
      <c r="CY8" s="426"/>
      <c r="CZ8" s="426"/>
      <c r="DA8" s="427"/>
      <c r="DB8" s="425">
        <v>1.24</v>
      </c>
      <c r="DC8" s="426"/>
      <c r="DD8" s="426"/>
      <c r="DE8" s="426"/>
      <c r="DF8" s="426"/>
      <c r="DG8" s="426"/>
      <c r="DH8" s="426"/>
      <c r="DI8" s="427"/>
      <c r="DJ8" s="137"/>
      <c r="DK8" s="137"/>
      <c r="DL8" s="137"/>
      <c r="DM8" s="137"/>
      <c r="DN8" s="137"/>
      <c r="DO8" s="137"/>
    </row>
    <row r="9" spans="1:119" ht="18.75" customHeight="1" thickBot="1">
      <c r="A9" s="138"/>
      <c r="B9" s="379" t="s">
        <v>97</v>
      </c>
      <c r="C9" s="380"/>
      <c r="D9" s="380"/>
      <c r="E9" s="380"/>
      <c r="F9" s="380"/>
      <c r="G9" s="380"/>
      <c r="H9" s="380"/>
      <c r="I9" s="380"/>
      <c r="J9" s="380"/>
      <c r="K9" s="428"/>
      <c r="L9" s="429" t="s">
        <v>98</v>
      </c>
      <c r="M9" s="430"/>
      <c r="N9" s="430"/>
      <c r="O9" s="430"/>
      <c r="P9" s="430"/>
      <c r="Q9" s="431"/>
      <c r="R9" s="432">
        <v>123079</v>
      </c>
      <c r="S9" s="433"/>
      <c r="T9" s="433"/>
      <c r="U9" s="433"/>
      <c r="V9" s="434"/>
      <c r="W9" s="342" t="s">
        <v>99</v>
      </c>
      <c r="X9" s="343"/>
      <c r="Y9" s="343"/>
      <c r="Z9" s="343"/>
      <c r="AA9" s="343"/>
      <c r="AB9" s="343"/>
      <c r="AC9" s="343"/>
      <c r="AD9" s="343"/>
      <c r="AE9" s="343"/>
      <c r="AF9" s="343"/>
      <c r="AG9" s="343"/>
      <c r="AH9" s="343"/>
      <c r="AI9" s="343"/>
      <c r="AJ9" s="343"/>
      <c r="AK9" s="343"/>
      <c r="AL9" s="344"/>
      <c r="AM9" s="414" t="s">
        <v>100</v>
      </c>
      <c r="AN9" s="415"/>
      <c r="AO9" s="415"/>
      <c r="AP9" s="415"/>
      <c r="AQ9" s="415"/>
      <c r="AR9" s="415"/>
      <c r="AS9" s="415"/>
      <c r="AT9" s="416"/>
      <c r="AU9" s="417" t="s">
        <v>101</v>
      </c>
      <c r="AV9" s="418"/>
      <c r="AW9" s="418"/>
      <c r="AX9" s="418"/>
      <c r="AY9" s="419" t="s">
        <v>102</v>
      </c>
      <c r="AZ9" s="420"/>
      <c r="BA9" s="420"/>
      <c r="BB9" s="420"/>
      <c r="BC9" s="420"/>
      <c r="BD9" s="420"/>
      <c r="BE9" s="420"/>
      <c r="BF9" s="420"/>
      <c r="BG9" s="420"/>
      <c r="BH9" s="420"/>
      <c r="BI9" s="420"/>
      <c r="BJ9" s="420"/>
      <c r="BK9" s="420"/>
      <c r="BL9" s="420"/>
      <c r="BM9" s="421"/>
      <c r="BN9" s="385">
        <v>-641073</v>
      </c>
      <c r="BO9" s="386"/>
      <c r="BP9" s="386"/>
      <c r="BQ9" s="386"/>
      <c r="BR9" s="386"/>
      <c r="BS9" s="386"/>
      <c r="BT9" s="386"/>
      <c r="BU9" s="387"/>
      <c r="BV9" s="385">
        <v>741594</v>
      </c>
      <c r="BW9" s="386"/>
      <c r="BX9" s="386"/>
      <c r="BY9" s="386"/>
      <c r="BZ9" s="386"/>
      <c r="CA9" s="386"/>
      <c r="CB9" s="386"/>
      <c r="CC9" s="387"/>
      <c r="CD9" s="388" t="s">
        <v>103</v>
      </c>
      <c r="CE9" s="389"/>
      <c r="CF9" s="389"/>
      <c r="CG9" s="389"/>
      <c r="CH9" s="389"/>
      <c r="CI9" s="389"/>
      <c r="CJ9" s="389"/>
      <c r="CK9" s="389"/>
      <c r="CL9" s="389"/>
      <c r="CM9" s="389"/>
      <c r="CN9" s="389"/>
      <c r="CO9" s="389"/>
      <c r="CP9" s="389"/>
      <c r="CQ9" s="389"/>
      <c r="CR9" s="389"/>
      <c r="CS9" s="390"/>
      <c r="CT9" s="382">
        <v>5.8</v>
      </c>
      <c r="CU9" s="383"/>
      <c r="CV9" s="383"/>
      <c r="CW9" s="383"/>
      <c r="CX9" s="383"/>
      <c r="CY9" s="383"/>
      <c r="CZ9" s="383"/>
      <c r="DA9" s="384"/>
      <c r="DB9" s="382">
        <v>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104</v>
      </c>
      <c r="M10" s="415"/>
      <c r="N10" s="415"/>
      <c r="O10" s="415"/>
      <c r="P10" s="415"/>
      <c r="Q10" s="416"/>
      <c r="R10" s="436">
        <v>116696</v>
      </c>
      <c r="S10" s="437"/>
      <c r="T10" s="437"/>
      <c r="U10" s="437"/>
      <c r="V10" s="438"/>
      <c r="W10" s="373"/>
      <c r="X10" s="374"/>
      <c r="Y10" s="374"/>
      <c r="Z10" s="374"/>
      <c r="AA10" s="374"/>
      <c r="AB10" s="374"/>
      <c r="AC10" s="374"/>
      <c r="AD10" s="374"/>
      <c r="AE10" s="374"/>
      <c r="AF10" s="374"/>
      <c r="AG10" s="374"/>
      <c r="AH10" s="374"/>
      <c r="AI10" s="374"/>
      <c r="AJ10" s="374"/>
      <c r="AK10" s="374"/>
      <c r="AL10" s="377"/>
      <c r="AM10" s="414" t="s">
        <v>105</v>
      </c>
      <c r="AN10" s="415"/>
      <c r="AO10" s="415"/>
      <c r="AP10" s="415"/>
      <c r="AQ10" s="415"/>
      <c r="AR10" s="415"/>
      <c r="AS10" s="415"/>
      <c r="AT10" s="416"/>
      <c r="AU10" s="417" t="s">
        <v>106</v>
      </c>
      <c r="AV10" s="418"/>
      <c r="AW10" s="418"/>
      <c r="AX10" s="418"/>
      <c r="AY10" s="419" t="s">
        <v>107</v>
      </c>
      <c r="AZ10" s="420"/>
      <c r="BA10" s="420"/>
      <c r="BB10" s="420"/>
      <c r="BC10" s="420"/>
      <c r="BD10" s="420"/>
      <c r="BE10" s="420"/>
      <c r="BF10" s="420"/>
      <c r="BG10" s="420"/>
      <c r="BH10" s="420"/>
      <c r="BI10" s="420"/>
      <c r="BJ10" s="420"/>
      <c r="BK10" s="420"/>
      <c r="BL10" s="420"/>
      <c r="BM10" s="421"/>
      <c r="BN10" s="385">
        <v>1818343</v>
      </c>
      <c r="BO10" s="386"/>
      <c r="BP10" s="386"/>
      <c r="BQ10" s="386"/>
      <c r="BR10" s="386"/>
      <c r="BS10" s="386"/>
      <c r="BT10" s="386"/>
      <c r="BU10" s="387"/>
      <c r="BV10" s="385">
        <v>957027</v>
      </c>
      <c r="BW10" s="386"/>
      <c r="BX10" s="386"/>
      <c r="BY10" s="386"/>
      <c r="BZ10" s="386"/>
      <c r="CA10" s="386"/>
      <c r="CB10" s="386"/>
      <c r="CC10" s="387"/>
      <c r="CD10" s="142" t="s">
        <v>108</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109</v>
      </c>
      <c r="M11" s="440"/>
      <c r="N11" s="440"/>
      <c r="O11" s="440"/>
      <c r="P11" s="440"/>
      <c r="Q11" s="441"/>
      <c r="R11" s="442" t="s">
        <v>110</v>
      </c>
      <c r="S11" s="443"/>
      <c r="T11" s="443"/>
      <c r="U11" s="443"/>
      <c r="V11" s="444"/>
      <c r="W11" s="373"/>
      <c r="X11" s="374"/>
      <c r="Y11" s="374"/>
      <c r="Z11" s="374"/>
      <c r="AA11" s="374"/>
      <c r="AB11" s="374"/>
      <c r="AC11" s="374"/>
      <c r="AD11" s="374"/>
      <c r="AE11" s="374"/>
      <c r="AF11" s="374"/>
      <c r="AG11" s="374"/>
      <c r="AH11" s="374"/>
      <c r="AI11" s="374"/>
      <c r="AJ11" s="374"/>
      <c r="AK11" s="374"/>
      <c r="AL11" s="377"/>
      <c r="AM11" s="414" t="s">
        <v>111</v>
      </c>
      <c r="AN11" s="415"/>
      <c r="AO11" s="415"/>
      <c r="AP11" s="415"/>
      <c r="AQ11" s="415"/>
      <c r="AR11" s="415"/>
      <c r="AS11" s="415"/>
      <c r="AT11" s="416"/>
      <c r="AU11" s="417" t="s">
        <v>101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130338</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1678000</v>
      </c>
      <c r="BO12" s="386"/>
      <c r="BP12" s="386"/>
      <c r="BQ12" s="386"/>
      <c r="BR12" s="386"/>
      <c r="BS12" s="386"/>
      <c r="BT12" s="386"/>
      <c r="BU12" s="387"/>
      <c r="BV12" s="385">
        <v>1040000</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123</v>
      </c>
      <c r="CU12" s="426"/>
      <c r="CV12" s="426"/>
      <c r="CW12" s="426"/>
      <c r="CX12" s="426"/>
      <c r="CY12" s="426"/>
      <c r="CZ12" s="426"/>
      <c r="DA12" s="427"/>
      <c r="DB12" s="425" t="s">
        <v>123</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125891</v>
      </c>
      <c r="S13" s="467"/>
      <c r="T13" s="467"/>
      <c r="U13" s="467"/>
      <c r="V13" s="468"/>
      <c r="W13" s="401" t="s">
        <v>125</v>
      </c>
      <c r="X13" s="402"/>
      <c r="Y13" s="402"/>
      <c r="Z13" s="402"/>
      <c r="AA13" s="402"/>
      <c r="AB13" s="392"/>
      <c r="AC13" s="436">
        <v>101</v>
      </c>
      <c r="AD13" s="437"/>
      <c r="AE13" s="437"/>
      <c r="AF13" s="437"/>
      <c r="AG13" s="476"/>
      <c r="AH13" s="436">
        <v>92</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-500730</v>
      </c>
      <c r="BO13" s="386"/>
      <c r="BP13" s="386"/>
      <c r="BQ13" s="386"/>
      <c r="BR13" s="386"/>
      <c r="BS13" s="386"/>
      <c r="BT13" s="386"/>
      <c r="BU13" s="387"/>
      <c r="BV13" s="385">
        <v>658621</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3.8</v>
      </c>
      <c r="CU13" s="383"/>
      <c r="CV13" s="383"/>
      <c r="CW13" s="383"/>
      <c r="CX13" s="383"/>
      <c r="CY13" s="383"/>
      <c r="CZ13" s="383"/>
      <c r="DA13" s="384"/>
      <c r="DB13" s="382">
        <v>4.2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128345</v>
      </c>
      <c r="S14" s="467"/>
      <c r="T14" s="467"/>
      <c r="U14" s="467"/>
      <c r="V14" s="468"/>
      <c r="W14" s="375"/>
      <c r="X14" s="376"/>
      <c r="Y14" s="376"/>
      <c r="Z14" s="376"/>
      <c r="AA14" s="376"/>
      <c r="AB14" s="365"/>
      <c r="AC14" s="469">
        <v>0.2</v>
      </c>
      <c r="AD14" s="470"/>
      <c r="AE14" s="470"/>
      <c r="AF14" s="470"/>
      <c r="AG14" s="471"/>
      <c r="AH14" s="469">
        <v>0.2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44.7</v>
      </c>
      <c r="CU14" s="481"/>
      <c r="CV14" s="481"/>
      <c r="CW14" s="481"/>
      <c r="CX14" s="481"/>
      <c r="CY14" s="481"/>
      <c r="CZ14" s="481"/>
      <c r="DA14" s="482"/>
      <c r="DB14" s="480">
        <v>41.7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124395</v>
      </c>
      <c r="S15" s="467"/>
      <c r="T15" s="467"/>
      <c r="U15" s="467"/>
      <c r="V15" s="468"/>
      <c r="W15" s="401" t="s">
        <v>132</v>
      </c>
      <c r="X15" s="402"/>
      <c r="Y15" s="402"/>
      <c r="Z15" s="402"/>
      <c r="AA15" s="402"/>
      <c r="AB15" s="392"/>
      <c r="AC15" s="436">
        <v>13524</v>
      </c>
      <c r="AD15" s="437"/>
      <c r="AE15" s="437"/>
      <c r="AF15" s="437"/>
      <c r="AG15" s="476"/>
      <c r="AH15" s="436">
        <v>15272</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20187738</v>
      </c>
      <c r="BO15" s="349"/>
      <c r="BP15" s="349"/>
      <c r="BQ15" s="349"/>
      <c r="BR15" s="349"/>
      <c r="BS15" s="349"/>
      <c r="BT15" s="349"/>
      <c r="BU15" s="350"/>
      <c r="BV15" s="348">
        <v>19425390</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23.6</v>
      </c>
      <c r="AD16" s="470"/>
      <c r="AE16" s="470"/>
      <c r="AF16" s="470"/>
      <c r="AG16" s="471"/>
      <c r="AH16" s="469">
        <v>25.7</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17231769</v>
      </c>
      <c r="BO16" s="386"/>
      <c r="BP16" s="386"/>
      <c r="BQ16" s="386"/>
      <c r="BR16" s="386"/>
      <c r="BS16" s="386"/>
      <c r="BT16" s="386"/>
      <c r="BU16" s="387"/>
      <c r="BV16" s="385">
        <v>16449783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139</v>
      </c>
      <c r="S17" s="487"/>
      <c r="T17" s="487"/>
      <c r="U17" s="487"/>
      <c r="V17" s="488"/>
      <c r="W17" s="401" t="s">
        <v>140</v>
      </c>
      <c r="X17" s="402"/>
      <c r="Y17" s="402"/>
      <c r="Z17" s="402"/>
      <c r="AA17" s="402"/>
      <c r="AB17" s="392"/>
      <c r="AC17" s="436">
        <v>43756</v>
      </c>
      <c r="AD17" s="437"/>
      <c r="AE17" s="437"/>
      <c r="AF17" s="437"/>
      <c r="AG17" s="476"/>
      <c r="AH17" s="436">
        <v>42140</v>
      </c>
      <c r="AI17" s="437"/>
      <c r="AJ17" s="437"/>
      <c r="AK17" s="437"/>
      <c r="AL17" s="438"/>
      <c r="AM17" s="414"/>
      <c r="AN17" s="415"/>
      <c r="AO17" s="415"/>
      <c r="AP17" s="415"/>
      <c r="AQ17" s="415"/>
      <c r="AR17" s="415"/>
      <c r="AS17" s="415"/>
      <c r="AT17" s="416"/>
      <c r="AU17" s="417"/>
      <c r="AV17" s="418"/>
      <c r="AW17" s="418"/>
      <c r="AX17" s="418"/>
      <c r="AY17" s="419" t="s">
        <v>141</v>
      </c>
      <c r="AZ17" s="420"/>
      <c r="BA17" s="420"/>
      <c r="BB17" s="420"/>
      <c r="BC17" s="420"/>
      <c r="BD17" s="420"/>
      <c r="BE17" s="420"/>
      <c r="BF17" s="420"/>
      <c r="BG17" s="420"/>
      <c r="BH17" s="420"/>
      <c r="BI17" s="420"/>
      <c r="BJ17" s="420"/>
      <c r="BK17" s="420"/>
      <c r="BL17" s="420"/>
      <c r="BM17" s="421"/>
      <c r="BN17" s="385">
        <v>26460085</v>
      </c>
      <c r="BO17" s="386"/>
      <c r="BP17" s="386"/>
      <c r="BQ17" s="386"/>
      <c r="BR17" s="386"/>
      <c r="BS17" s="386"/>
      <c r="BT17" s="386"/>
      <c r="BU17" s="387"/>
      <c r="BV17" s="385">
        <v>25414625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142</v>
      </c>
      <c r="C18" s="428"/>
      <c r="D18" s="428"/>
      <c r="E18" s="497"/>
      <c r="F18" s="497"/>
      <c r="G18" s="497"/>
      <c r="H18" s="497"/>
      <c r="I18" s="497"/>
      <c r="J18" s="497"/>
      <c r="K18" s="497"/>
      <c r="L18" s="498">
        <v>18.170000000000002</v>
      </c>
      <c r="M18" s="498"/>
      <c r="N18" s="498"/>
      <c r="O18" s="498"/>
      <c r="P18" s="498"/>
      <c r="Q18" s="498"/>
      <c r="R18" s="499"/>
      <c r="S18" s="499"/>
      <c r="T18" s="499"/>
      <c r="U18" s="499"/>
      <c r="V18" s="500"/>
      <c r="W18" s="403"/>
      <c r="X18" s="404"/>
      <c r="Y18" s="404"/>
      <c r="Z18" s="404"/>
      <c r="AA18" s="404"/>
      <c r="AB18" s="395"/>
      <c r="AC18" s="501">
        <v>76.3</v>
      </c>
      <c r="AD18" s="502"/>
      <c r="AE18" s="502"/>
      <c r="AF18" s="502"/>
      <c r="AG18" s="503"/>
      <c r="AH18" s="501">
        <v>70.8</v>
      </c>
      <c r="AI18" s="502"/>
      <c r="AJ18" s="502"/>
      <c r="AK18" s="502"/>
      <c r="AL18" s="504"/>
      <c r="AM18" s="414"/>
      <c r="AN18" s="415"/>
      <c r="AO18" s="415"/>
      <c r="AP18" s="415"/>
      <c r="AQ18" s="415"/>
      <c r="AR18" s="415"/>
      <c r="AS18" s="415"/>
      <c r="AT18" s="416"/>
      <c r="AU18" s="417"/>
      <c r="AV18" s="418"/>
      <c r="AW18" s="418"/>
      <c r="AX18" s="418"/>
      <c r="AY18" s="419" t="s">
        <v>143</v>
      </c>
      <c r="AZ18" s="420"/>
      <c r="BA18" s="420"/>
      <c r="BB18" s="420"/>
      <c r="BC18" s="420"/>
      <c r="BD18" s="420"/>
      <c r="BE18" s="420"/>
      <c r="BF18" s="420"/>
      <c r="BG18" s="420"/>
      <c r="BH18" s="420"/>
      <c r="BI18" s="420"/>
      <c r="BJ18" s="420"/>
      <c r="BK18" s="420"/>
      <c r="BL18" s="420"/>
      <c r="BM18" s="421"/>
      <c r="BN18" s="385">
        <v>23316185</v>
      </c>
      <c r="BO18" s="386"/>
      <c r="BP18" s="386"/>
      <c r="BQ18" s="386"/>
      <c r="BR18" s="386"/>
      <c r="BS18" s="386"/>
      <c r="BT18" s="386"/>
      <c r="BU18" s="387"/>
      <c r="BV18" s="385">
        <v>22880391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144</v>
      </c>
      <c r="C19" s="428"/>
      <c r="D19" s="428"/>
      <c r="E19" s="497"/>
      <c r="F19" s="497"/>
      <c r="G19" s="497"/>
      <c r="H19" s="497"/>
      <c r="I19" s="497"/>
      <c r="J19" s="497"/>
      <c r="K19" s="497"/>
      <c r="L19" s="505">
        <v>6774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145</v>
      </c>
      <c r="AZ19" s="420"/>
      <c r="BA19" s="420"/>
      <c r="BB19" s="420"/>
      <c r="BC19" s="420"/>
      <c r="BD19" s="420"/>
      <c r="BE19" s="420"/>
      <c r="BF19" s="420"/>
      <c r="BG19" s="420"/>
      <c r="BH19" s="420"/>
      <c r="BI19" s="420"/>
      <c r="BJ19" s="420"/>
      <c r="BK19" s="420"/>
      <c r="BL19" s="420"/>
      <c r="BM19" s="421"/>
      <c r="BN19" s="385">
        <v>34468674</v>
      </c>
      <c r="BO19" s="386"/>
      <c r="BP19" s="386"/>
      <c r="BQ19" s="386"/>
      <c r="BR19" s="386"/>
      <c r="BS19" s="386"/>
      <c r="BT19" s="386"/>
      <c r="BU19" s="387"/>
      <c r="BV19" s="385">
        <v>32652390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146</v>
      </c>
      <c r="C20" s="428"/>
      <c r="D20" s="428"/>
      <c r="E20" s="497"/>
      <c r="F20" s="497"/>
      <c r="G20" s="497"/>
      <c r="H20" s="497"/>
      <c r="I20" s="497"/>
      <c r="J20" s="497"/>
      <c r="K20" s="497"/>
      <c r="L20" s="505">
        <v>54495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148</v>
      </c>
      <c r="C22" s="516"/>
      <c r="D22" s="517"/>
      <c r="E22" s="397" t="s">
        <v>1</v>
      </c>
      <c r="F22" s="402"/>
      <c r="G22" s="402"/>
      <c r="H22" s="402"/>
      <c r="I22" s="402"/>
      <c r="J22" s="402"/>
      <c r="K22" s="392"/>
      <c r="L22" s="397" t="s">
        <v>149</v>
      </c>
      <c r="M22" s="402"/>
      <c r="N22" s="402"/>
      <c r="O22" s="402"/>
      <c r="P22" s="392"/>
      <c r="Q22" s="524" t="s">
        <v>150</v>
      </c>
      <c r="R22" s="525"/>
      <c r="S22" s="525"/>
      <c r="T22" s="525"/>
      <c r="U22" s="525"/>
      <c r="V22" s="526"/>
      <c r="W22" s="530" t="s">
        <v>151</v>
      </c>
      <c r="X22" s="516"/>
      <c r="Y22" s="517"/>
      <c r="Z22" s="397" t="s">
        <v>1</v>
      </c>
      <c r="AA22" s="402"/>
      <c r="AB22" s="402"/>
      <c r="AC22" s="402"/>
      <c r="AD22" s="402"/>
      <c r="AE22" s="402"/>
      <c r="AF22" s="402"/>
      <c r="AG22" s="392"/>
      <c r="AH22" s="541" t="s">
        <v>152</v>
      </c>
      <c r="AI22" s="402"/>
      <c r="AJ22" s="402"/>
      <c r="AK22" s="402"/>
      <c r="AL22" s="392"/>
      <c r="AM22" s="541" t="s">
        <v>153</v>
      </c>
      <c r="AN22" s="542"/>
      <c r="AO22" s="542"/>
      <c r="AP22" s="542"/>
      <c r="AQ22" s="542"/>
      <c r="AR22" s="543"/>
      <c r="AS22" s="524" t="s">
        <v>150</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154</v>
      </c>
      <c r="AZ23" s="346"/>
      <c r="BA23" s="346"/>
      <c r="BB23" s="346"/>
      <c r="BC23" s="346"/>
      <c r="BD23" s="346"/>
      <c r="BE23" s="346"/>
      <c r="BF23" s="346"/>
      <c r="BG23" s="346"/>
      <c r="BH23" s="346"/>
      <c r="BI23" s="346"/>
      <c r="BJ23" s="346"/>
      <c r="BK23" s="346"/>
      <c r="BL23" s="346"/>
      <c r="BM23" s="347"/>
      <c r="BN23" s="385">
        <v>21391089</v>
      </c>
      <c r="BO23" s="386"/>
      <c r="BP23" s="386"/>
      <c r="BQ23" s="386"/>
      <c r="BR23" s="386"/>
      <c r="BS23" s="386"/>
      <c r="BT23" s="386"/>
      <c r="BU23" s="387"/>
      <c r="BV23" s="385">
        <v>20170219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155</v>
      </c>
      <c r="F24" s="415"/>
      <c r="G24" s="415"/>
      <c r="H24" s="415"/>
      <c r="I24" s="415"/>
      <c r="J24" s="415"/>
      <c r="K24" s="416"/>
      <c r="L24" s="436">
        <v>1</v>
      </c>
      <c r="M24" s="437"/>
      <c r="N24" s="437"/>
      <c r="O24" s="437"/>
      <c r="P24" s="476"/>
      <c r="Q24" s="436">
        <v>9700</v>
      </c>
      <c r="R24" s="437"/>
      <c r="S24" s="437"/>
      <c r="T24" s="437"/>
      <c r="U24" s="437"/>
      <c r="V24" s="476"/>
      <c r="W24" s="531"/>
      <c r="X24" s="519"/>
      <c r="Y24" s="520"/>
      <c r="Z24" s="435" t="s">
        <v>156</v>
      </c>
      <c r="AA24" s="415"/>
      <c r="AB24" s="415"/>
      <c r="AC24" s="415"/>
      <c r="AD24" s="415"/>
      <c r="AE24" s="415"/>
      <c r="AF24" s="415"/>
      <c r="AG24" s="416"/>
      <c r="AH24" s="436">
        <v>781</v>
      </c>
      <c r="AI24" s="437"/>
      <c r="AJ24" s="437"/>
      <c r="AK24" s="437"/>
      <c r="AL24" s="476"/>
      <c r="AM24" s="436">
        <v>2389079</v>
      </c>
      <c r="AN24" s="437"/>
      <c r="AO24" s="437"/>
      <c r="AP24" s="437"/>
      <c r="AQ24" s="437"/>
      <c r="AR24" s="476"/>
      <c r="AS24" s="436">
        <v>3059</v>
      </c>
      <c r="AT24" s="437"/>
      <c r="AU24" s="437"/>
      <c r="AV24" s="437"/>
      <c r="AW24" s="437"/>
      <c r="AX24" s="438"/>
      <c r="AY24" s="549" t="s">
        <v>157</v>
      </c>
      <c r="AZ24" s="550"/>
      <c r="BA24" s="550"/>
      <c r="BB24" s="550"/>
      <c r="BC24" s="550"/>
      <c r="BD24" s="550"/>
      <c r="BE24" s="550"/>
      <c r="BF24" s="550"/>
      <c r="BG24" s="550"/>
      <c r="BH24" s="550"/>
      <c r="BI24" s="550"/>
      <c r="BJ24" s="550"/>
      <c r="BK24" s="550"/>
      <c r="BL24" s="550"/>
      <c r="BM24" s="551"/>
      <c r="BN24" s="385">
        <v>9089117</v>
      </c>
      <c r="BO24" s="386"/>
      <c r="BP24" s="386"/>
      <c r="BQ24" s="386"/>
      <c r="BR24" s="386"/>
      <c r="BS24" s="386"/>
      <c r="BT24" s="386"/>
      <c r="BU24" s="387"/>
      <c r="BV24" s="385">
        <v>9857293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158</v>
      </c>
      <c r="F25" s="415"/>
      <c r="G25" s="415"/>
      <c r="H25" s="415"/>
      <c r="I25" s="415"/>
      <c r="J25" s="415"/>
      <c r="K25" s="416"/>
      <c r="L25" s="436">
        <v>1</v>
      </c>
      <c r="M25" s="437"/>
      <c r="N25" s="437"/>
      <c r="O25" s="437"/>
      <c r="P25" s="476"/>
      <c r="Q25" s="436">
        <v>8140</v>
      </c>
      <c r="R25" s="437"/>
      <c r="S25" s="437"/>
      <c r="T25" s="437"/>
      <c r="U25" s="437"/>
      <c r="V25" s="476"/>
      <c r="W25" s="531"/>
      <c r="X25" s="519"/>
      <c r="Y25" s="520"/>
      <c r="Z25" s="435" t="s">
        <v>159</v>
      </c>
      <c r="AA25" s="415"/>
      <c r="AB25" s="415"/>
      <c r="AC25" s="415"/>
      <c r="AD25" s="415"/>
      <c r="AE25" s="415"/>
      <c r="AF25" s="415"/>
      <c r="AG25" s="416"/>
      <c r="AH25" s="436">
        <v>139</v>
      </c>
      <c r="AI25" s="437"/>
      <c r="AJ25" s="437"/>
      <c r="AK25" s="437"/>
      <c r="AL25" s="476"/>
      <c r="AM25" s="436">
        <v>424645</v>
      </c>
      <c r="AN25" s="437"/>
      <c r="AO25" s="437"/>
      <c r="AP25" s="437"/>
      <c r="AQ25" s="437"/>
      <c r="AR25" s="476"/>
      <c r="AS25" s="436">
        <v>3055</v>
      </c>
      <c r="AT25" s="437"/>
      <c r="AU25" s="437"/>
      <c r="AV25" s="437"/>
      <c r="AW25" s="437"/>
      <c r="AX25" s="438"/>
      <c r="AY25" s="345" t="s">
        <v>160</v>
      </c>
      <c r="AZ25" s="346"/>
      <c r="BA25" s="346"/>
      <c r="BB25" s="346"/>
      <c r="BC25" s="346"/>
      <c r="BD25" s="346"/>
      <c r="BE25" s="346"/>
      <c r="BF25" s="346"/>
      <c r="BG25" s="346"/>
      <c r="BH25" s="346"/>
      <c r="BI25" s="346"/>
      <c r="BJ25" s="346"/>
      <c r="BK25" s="346"/>
      <c r="BL25" s="346"/>
      <c r="BM25" s="347"/>
      <c r="BN25" s="348">
        <v>14161706</v>
      </c>
      <c r="BO25" s="349"/>
      <c r="BP25" s="349"/>
      <c r="BQ25" s="349"/>
      <c r="BR25" s="349"/>
      <c r="BS25" s="349"/>
      <c r="BT25" s="349"/>
      <c r="BU25" s="350"/>
      <c r="BV25" s="348">
        <v>13960986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161</v>
      </c>
      <c r="F26" s="415"/>
      <c r="G26" s="415"/>
      <c r="H26" s="415"/>
      <c r="I26" s="415"/>
      <c r="J26" s="415"/>
      <c r="K26" s="416"/>
      <c r="L26" s="436">
        <v>1</v>
      </c>
      <c r="M26" s="437"/>
      <c r="N26" s="437"/>
      <c r="O26" s="437"/>
      <c r="P26" s="476"/>
      <c r="Q26" s="436">
        <v>7460</v>
      </c>
      <c r="R26" s="437"/>
      <c r="S26" s="437"/>
      <c r="T26" s="437"/>
      <c r="U26" s="437"/>
      <c r="V26" s="476"/>
      <c r="W26" s="531"/>
      <c r="X26" s="519"/>
      <c r="Y26" s="520"/>
      <c r="Z26" s="435" t="s">
        <v>162</v>
      </c>
      <c r="AA26" s="539"/>
      <c r="AB26" s="539"/>
      <c r="AC26" s="539"/>
      <c r="AD26" s="539"/>
      <c r="AE26" s="539"/>
      <c r="AF26" s="539"/>
      <c r="AG26" s="540"/>
      <c r="AH26" s="436">
        <v>25</v>
      </c>
      <c r="AI26" s="437"/>
      <c r="AJ26" s="437"/>
      <c r="AK26" s="437"/>
      <c r="AL26" s="476"/>
      <c r="AM26" s="436">
        <v>73375</v>
      </c>
      <c r="AN26" s="437"/>
      <c r="AO26" s="437"/>
      <c r="AP26" s="437"/>
      <c r="AQ26" s="437"/>
      <c r="AR26" s="476"/>
      <c r="AS26" s="436">
        <v>2935</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v>500000</v>
      </c>
      <c r="BO26" s="386"/>
      <c r="BP26" s="386"/>
      <c r="BQ26" s="386"/>
      <c r="BR26" s="386"/>
      <c r="BS26" s="386"/>
      <c r="BT26" s="386"/>
      <c r="BU26" s="387"/>
      <c r="BV26" s="385">
        <v>600000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164</v>
      </c>
      <c r="F27" s="415"/>
      <c r="G27" s="415"/>
      <c r="H27" s="415"/>
      <c r="I27" s="415"/>
      <c r="J27" s="415"/>
      <c r="K27" s="416"/>
      <c r="L27" s="436">
        <v>1</v>
      </c>
      <c r="M27" s="437"/>
      <c r="N27" s="437"/>
      <c r="O27" s="437"/>
      <c r="P27" s="476"/>
      <c r="Q27" s="436">
        <v>5400</v>
      </c>
      <c r="R27" s="437"/>
      <c r="S27" s="437"/>
      <c r="T27" s="437"/>
      <c r="U27" s="437"/>
      <c r="V27" s="476"/>
      <c r="W27" s="531"/>
      <c r="X27" s="519"/>
      <c r="Y27" s="520"/>
      <c r="Z27" s="435" t="s">
        <v>165</v>
      </c>
      <c r="AA27" s="415"/>
      <c r="AB27" s="415"/>
      <c r="AC27" s="415"/>
      <c r="AD27" s="415"/>
      <c r="AE27" s="415"/>
      <c r="AF27" s="415"/>
      <c r="AG27" s="416"/>
      <c r="AH27" s="436">
        <v>15</v>
      </c>
      <c r="AI27" s="437"/>
      <c r="AJ27" s="437"/>
      <c r="AK27" s="437"/>
      <c r="AL27" s="476"/>
      <c r="AM27" s="436">
        <v>61395</v>
      </c>
      <c r="AN27" s="437"/>
      <c r="AO27" s="437"/>
      <c r="AP27" s="437"/>
      <c r="AQ27" s="437"/>
      <c r="AR27" s="476"/>
      <c r="AS27" s="436">
        <v>4093</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2">
        <v>2622864</v>
      </c>
      <c r="BO27" s="553"/>
      <c r="BP27" s="553"/>
      <c r="BQ27" s="553"/>
      <c r="BR27" s="553"/>
      <c r="BS27" s="553"/>
      <c r="BT27" s="553"/>
      <c r="BU27" s="554"/>
      <c r="BV27" s="552">
        <v>2621701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4900</v>
      </c>
      <c r="R28" s="437"/>
      <c r="S28" s="437"/>
      <c r="T28" s="437"/>
      <c r="U28" s="437"/>
      <c r="V28" s="476"/>
      <c r="W28" s="531"/>
      <c r="X28" s="519"/>
      <c r="Y28" s="520"/>
      <c r="Z28" s="435" t="s">
        <v>168</v>
      </c>
      <c r="AA28" s="415"/>
      <c r="AB28" s="415"/>
      <c r="AC28" s="415"/>
      <c r="AD28" s="415"/>
      <c r="AE28" s="415"/>
      <c r="AF28" s="415"/>
      <c r="AG28" s="416"/>
      <c r="AH28" s="436" t="s">
        <v>123</v>
      </c>
      <c r="AI28" s="437"/>
      <c r="AJ28" s="437"/>
      <c r="AK28" s="437"/>
      <c r="AL28" s="476"/>
      <c r="AM28" s="436" t="s">
        <v>123</v>
      </c>
      <c r="AN28" s="437"/>
      <c r="AO28" s="437"/>
      <c r="AP28" s="437"/>
      <c r="AQ28" s="437"/>
      <c r="AR28" s="476"/>
      <c r="AS28" s="436" t="s">
        <v>123</v>
      </c>
      <c r="AT28" s="437"/>
      <c r="AU28" s="437"/>
      <c r="AV28" s="437"/>
      <c r="AW28" s="437"/>
      <c r="AX28" s="438"/>
      <c r="AY28" s="555" t="s">
        <v>169</v>
      </c>
      <c r="AZ28" s="556"/>
      <c r="BA28" s="556"/>
      <c r="BB28" s="557"/>
      <c r="BC28" s="345" t="s">
        <v>170</v>
      </c>
      <c r="BD28" s="346"/>
      <c r="BE28" s="346"/>
      <c r="BF28" s="346"/>
      <c r="BG28" s="346"/>
      <c r="BH28" s="346"/>
      <c r="BI28" s="346"/>
      <c r="BJ28" s="346"/>
      <c r="BK28" s="346"/>
      <c r="BL28" s="346"/>
      <c r="BM28" s="347"/>
      <c r="BN28" s="348">
        <v>3620381</v>
      </c>
      <c r="BO28" s="349"/>
      <c r="BP28" s="349"/>
      <c r="BQ28" s="349"/>
      <c r="BR28" s="349"/>
      <c r="BS28" s="349"/>
      <c r="BT28" s="349"/>
      <c r="BU28" s="350"/>
      <c r="BV28" s="348">
        <v>3480038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24</v>
      </c>
      <c r="M29" s="437"/>
      <c r="N29" s="437"/>
      <c r="O29" s="437"/>
      <c r="P29" s="476"/>
      <c r="Q29" s="436">
        <v>4500</v>
      </c>
      <c r="R29" s="437"/>
      <c r="S29" s="437"/>
      <c r="T29" s="437"/>
      <c r="U29" s="437"/>
      <c r="V29" s="476"/>
      <c r="W29" s="531"/>
      <c r="X29" s="519"/>
      <c r="Y29" s="520"/>
      <c r="Z29" s="435" t="s">
        <v>172</v>
      </c>
      <c r="AA29" s="415"/>
      <c r="AB29" s="415"/>
      <c r="AC29" s="415"/>
      <c r="AD29" s="415"/>
      <c r="AE29" s="415"/>
      <c r="AF29" s="415"/>
      <c r="AG29" s="416"/>
      <c r="AH29" s="436">
        <v>796</v>
      </c>
      <c r="AI29" s="437"/>
      <c r="AJ29" s="437"/>
      <c r="AK29" s="437"/>
      <c r="AL29" s="476"/>
      <c r="AM29" s="436">
        <v>2450474</v>
      </c>
      <c r="AN29" s="437"/>
      <c r="AO29" s="437"/>
      <c r="AP29" s="437"/>
      <c r="AQ29" s="437"/>
      <c r="AR29" s="476"/>
      <c r="AS29" s="436">
        <v>3078</v>
      </c>
      <c r="AT29" s="437"/>
      <c r="AU29" s="437"/>
      <c r="AV29" s="437"/>
      <c r="AW29" s="437"/>
      <c r="AX29" s="438"/>
      <c r="AY29" s="558"/>
      <c r="AZ29" s="559"/>
      <c r="BA29" s="559"/>
      <c r="BB29" s="560"/>
      <c r="BC29" s="419" t="s">
        <v>173</v>
      </c>
      <c r="BD29" s="420"/>
      <c r="BE29" s="420"/>
      <c r="BF29" s="420"/>
      <c r="BG29" s="420"/>
      <c r="BH29" s="420"/>
      <c r="BI29" s="420"/>
      <c r="BJ29" s="420"/>
      <c r="BK29" s="420"/>
      <c r="BL29" s="420"/>
      <c r="BM29" s="421"/>
      <c r="BN29" s="385" t="s">
        <v>123</v>
      </c>
      <c r="BO29" s="386"/>
      <c r="BP29" s="386"/>
      <c r="BQ29" s="386"/>
      <c r="BR29" s="386"/>
      <c r="BS29" s="386"/>
      <c r="BT29" s="386"/>
      <c r="BU29" s="387"/>
      <c r="BV29" s="385" t="s">
        <v>123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174</v>
      </c>
      <c r="AA30" s="537"/>
      <c r="AB30" s="537"/>
      <c r="AC30" s="537"/>
      <c r="AD30" s="537"/>
      <c r="AE30" s="537"/>
      <c r="AF30" s="537"/>
      <c r="AG30" s="538"/>
      <c r="AH30" s="501">
        <v>102.9</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175</v>
      </c>
      <c r="BD30" s="550"/>
      <c r="BE30" s="550"/>
      <c r="BF30" s="550"/>
      <c r="BG30" s="550"/>
      <c r="BH30" s="550"/>
      <c r="BI30" s="550"/>
      <c r="BJ30" s="550"/>
      <c r="BK30" s="550"/>
      <c r="BL30" s="550"/>
      <c r="BM30" s="551"/>
      <c r="BN30" s="552">
        <v>3449202</v>
      </c>
      <c r="BO30" s="553"/>
      <c r="BP30" s="553"/>
      <c r="BQ30" s="553"/>
      <c r="BR30" s="553"/>
      <c r="BS30" s="553"/>
      <c r="BT30" s="553"/>
      <c r="BU30" s="554"/>
      <c r="BV30" s="552">
        <v>4429120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9</v>
      </c>
      <c r="V34" s="564"/>
      <c r="W34" s="565" t="str">
        <f>IF('各会計、関係団体の財政状況及び健全化判断比率'!B28="","",'各会計、関係団体の財政状況及び健全化判断比率'!B28)</f>
        <v>国民健康保険</v>
      </c>
      <c r="X34" s="565"/>
      <c r="Y34" s="565"/>
      <c r="Z34" s="565"/>
      <c r="AA34" s="565"/>
      <c r="AB34" s="565"/>
      <c r="AC34" s="565"/>
      <c r="AD34" s="565"/>
      <c r="AE34" s="565"/>
      <c r="AF34" s="565"/>
      <c r="AG34" s="565"/>
      <c r="AH34" s="565"/>
      <c r="AI34" s="565"/>
      <c r="AJ34" s="565"/>
      <c r="AK34" s="565"/>
      <c r="AL34" s="165"/>
      <c r="AM34" s="564">
        <f>IF(AO34="","",MAX(C34:D43,U34:V43)+1)</f>
        <v>15</v>
      </c>
      <c r="AN34" s="564"/>
      <c r="AO34" s="565" t="str">
        <f>IF('各会計、関係団体の財政状況及び健全化判断比率'!B34="","",'各会計、関係団体の財政状況及び健全化判断比率'!B34)</f>
        <v>水道事業会計</v>
      </c>
      <c r="AP34" s="565"/>
      <c r="AQ34" s="565"/>
      <c r="AR34" s="565"/>
      <c r="AS34" s="565"/>
      <c r="AT34" s="565"/>
      <c r="AU34" s="565"/>
      <c r="AV34" s="565"/>
      <c r="AW34" s="565"/>
      <c r="AX34" s="565"/>
      <c r="AY34" s="565"/>
      <c r="AZ34" s="565"/>
      <c r="BA34" s="565"/>
      <c r="BB34" s="565"/>
      <c r="BC34" s="565"/>
      <c r="BD34" s="165"/>
      <c r="BE34" s="564">
        <f>IF(BG34="","",MAX(C34:D43,U34:V43,AM34:AN43)+1)</f>
        <v>16</v>
      </c>
      <c r="BF34" s="564"/>
      <c r="BG34" s="565" t="str">
        <f>IF('各会計、関係団体の財政状況及び健全化判断比率'!B35="","",'各会計、関係団体の財政状況及び健全化判断比率'!B35)</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17</v>
      </c>
      <c r="BX34" s="564"/>
      <c r="BY34" s="565" t="str">
        <f>IF('各会計、関係団体の財政状況及び健全化判断比率'!B68="","",'各会計、関係団体の財政状況及び健全化判断比率'!B68)</f>
        <v>蕨戸田衛生センター組合</v>
      </c>
      <c r="BZ34" s="565"/>
      <c r="CA34" s="565"/>
      <c r="CB34" s="565"/>
      <c r="CC34" s="565"/>
      <c r="CD34" s="565"/>
      <c r="CE34" s="565"/>
      <c r="CF34" s="565"/>
      <c r="CG34" s="565"/>
      <c r="CH34" s="565"/>
      <c r="CI34" s="565"/>
      <c r="CJ34" s="565"/>
      <c r="CK34" s="565"/>
      <c r="CL34" s="565"/>
      <c r="CM34" s="565"/>
      <c r="CN34" s="165"/>
      <c r="CO34" s="564">
        <f>IF(CQ34="","",MAX(C34:D43,U34:V43,AM34:AN43,BE34:BF43,BW34:BX43)+1)</f>
        <v>24</v>
      </c>
      <c r="CP34" s="564"/>
      <c r="CQ34" s="565" t="str">
        <f>IF('各会計、関係団体の財政状況及び健全化判断比率'!BS7="","",'各会計、関係団体の財政状況及び健全化判断比率'!BS7)</f>
        <v>戸田市文化体育振興事業団</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学童等災害共済事業</v>
      </c>
      <c r="F35" s="565"/>
      <c r="G35" s="565"/>
      <c r="H35" s="565"/>
      <c r="I35" s="565"/>
      <c r="J35" s="565"/>
      <c r="K35" s="565"/>
      <c r="L35" s="565"/>
      <c r="M35" s="565"/>
      <c r="N35" s="565"/>
      <c r="O35" s="565"/>
      <c r="P35" s="565"/>
      <c r="Q35" s="565"/>
      <c r="R35" s="565"/>
      <c r="S35" s="565"/>
      <c r="T35" s="165"/>
      <c r="U35" s="564">
        <f>IF(W35="","",U34+1)</f>
        <v>10</v>
      </c>
      <c r="V35" s="564"/>
      <c r="W35" s="565" t="str">
        <f>IF('各会計、関係団体の財政状況及び健全化判断比率'!B29="","",'各会計、関係団体の財政状況及び健全化判断比率'!B29)</f>
        <v>介護保険</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18</v>
      </c>
      <c r="BX35" s="564"/>
      <c r="BY35" s="565" t="str">
        <f>IF('各会計、関係団体の財政状況及び健全化判断比率'!B69="","",'各会計、関係団体の財政状況及び健全化判断比率'!B69)</f>
        <v>戸田競艇組合</v>
      </c>
      <c r="BZ35" s="565"/>
      <c r="CA35" s="565"/>
      <c r="CB35" s="565"/>
      <c r="CC35" s="565"/>
      <c r="CD35" s="565"/>
      <c r="CE35" s="565"/>
      <c r="CF35" s="565"/>
      <c r="CG35" s="565"/>
      <c r="CH35" s="565"/>
      <c r="CI35" s="565"/>
      <c r="CJ35" s="565"/>
      <c r="CK35" s="565"/>
      <c r="CL35" s="565"/>
      <c r="CM35" s="565"/>
      <c r="CN35" s="165"/>
      <c r="CO35" s="564">
        <f t="shared" ref="CO35:CO43" si="3">IF(CQ35="","",CO34+1)</f>
        <v>25</v>
      </c>
      <c r="CP35" s="564"/>
      <c r="CQ35" s="565" t="str">
        <f>IF('各会計、関係団体の財政状況及び健全化判断比率'!BS8="","",'各会計、関係団体の財政状況及び健全化判断比率'!BS8)</f>
        <v>戸田市公園緑地公社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中小企業従業員退職金等福祉共済事業</v>
      </c>
      <c r="F36" s="565"/>
      <c r="G36" s="565"/>
      <c r="H36" s="565"/>
      <c r="I36" s="565"/>
      <c r="J36" s="565"/>
      <c r="K36" s="565"/>
      <c r="L36" s="565"/>
      <c r="M36" s="565"/>
      <c r="N36" s="565"/>
      <c r="O36" s="565"/>
      <c r="P36" s="565"/>
      <c r="Q36" s="565"/>
      <c r="R36" s="565"/>
      <c r="S36" s="565"/>
      <c r="T36" s="165"/>
      <c r="U36" s="564">
        <f t="shared" ref="U36:U43" si="4">IF(W36="","",U35+1)</f>
        <v>11</v>
      </c>
      <c r="V36" s="564"/>
      <c r="W36" s="565" t="str">
        <f>IF('各会計、関係団体の財政状況及び健全化判断比率'!B30="","",'各会計、関係団体の財政状況及び健全化判断比率'!B30)</f>
        <v>後期高齢者医療</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19</v>
      </c>
      <c r="BX36" s="564"/>
      <c r="BY36" s="565" t="str">
        <f>IF('各会計、関係団体の財政状況及び健全化判断比率'!B70="","",'各会計、関係団体の財政状況及び健全化判断比率'!B70)</f>
        <v>埼玉県後期高齢者医療広域連合</v>
      </c>
      <c r="BZ36" s="565"/>
      <c r="CA36" s="565"/>
      <c r="CB36" s="565"/>
      <c r="CC36" s="565"/>
      <c r="CD36" s="565"/>
      <c r="CE36" s="565"/>
      <c r="CF36" s="565"/>
      <c r="CG36" s="565"/>
      <c r="CH36" s="565"/>
      <c r="CI36" s="565"/>
      <c r="CJ36" s="565"/>
      <c r="CK36" s="565"/>
      <c r="CL36" s="565"/>
      <c r="CM36" s="565"/>
      <c r="CN36" s="165"/>
      <c r="CO36" s="564">
        <f t="shared" si="3"/>
        <v>26</v>
      </c>
      <c r="CP36" s="564"/>
      <c r="CQ36" s="565" t="str">
        <f>IF('各会計、関係団体の財政状況及び健全化判断比率'!BS9="","",'各会計、関係団体の財政状況及び健全化判断比率'!BS9)</f>
        <v>戸田市土地開発公社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市民医療センター</v>
      </c>
      <c r="F37" s="565"/>
      <c r="G37" s="565"/>
      <c r="H37" s="565"/>
      <c r="I37" s="565"/>
      <c r="J37" s="565"/>
      <c r="K37" s="565"/>
      <c r="L37" s="565"/>
      <c r="M37" s="565"/>
      <c r="N37" s="565"/>
      <c r="O37" s="565"/>
      <c r="P37" s="565"/>
      <c r="Q37" s="565"/>
      <c r="R37" s="565"/>
      <c r="S37" s="565"/>
      <c r="T37" s="165"/>
      <c r="U37" s="564">
        <f t="shared" si="4"/>
        <v>12</v>
      </c>
      <c r="V37" s="564"/>
      <c r="W37" s="565" t="str">
        <f>IF('各会計、関係団体の財政状況及び健全化判断比率'!B31="","",'各会計、関係団体の財政状況及び健全化判断比率'!B31)</f>
        <v>介護老人保健施設事業</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20</v>
      </c>
      <c r="BX37" s="564"/>
      <c r="BY37" s="565" t="str">
        <f>IF('各会計、関係団体の財政状況及び健全化判断比率'!B71="","",'各会計、関係団体の財政状況及び健全化判断比率'!B71)</f>
        <v>埼玉県後期高齢者医療広域連合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f t="shared" ref="C38:C43" si="5">IF(E38="","",C37+1)</f>
        <v>5</v>
      </c>
      <c r="D38" s="564"/>
      <c r="E38" s="565" t="str">
        <f>IF('各会計、関係団体の財政状況及び健全化判断比率'!B11="","",'各会計、関係団体の財政状況及び健全化判断比率'!B11)</f>
        <v>海外留学奨学事業</v>
      </c>
      <c r="F38" s="565"/>
      <c r="G38" s="565"/>
      <c r="H38" s="565"/>
      <c r="I38" s="565"/>
      <c r="J38" s="565"/>
      <c r="K38" s="565"/>
      <c r="L38" s="565"/>
      <c r="M38" s="565"/>
      <c r="N38" s="565"/>
      <c r="O38" s="565"/>
      <c r="P38" s="565"/>
      <c r="Q38" s="565"/>
      <c r="R38" s="565"/>
      <c r="S38" s="565"/>
      <c r="T38" s="165"/>
      <c r="U38" s="564">
        <f t="shared" si="4"/>
        <v>13</v>
      </c>
      <c r="V38" s="564"/>
      <c r="W38" s="565" t="str">
        <f>IF('各会計、関係団体の財政状況及び健全化判断比率'!B32="","",'各会計、関係団体の財政状況及び健全化判断比率'!B32)</f>
        <v>在宅介護支援事業</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21</v>
      </c>
      <c r="BX38" s="564"/>
      <c r="BY38" s="565" t="str">
        <f>IF('各会計、関係団体の財政状況及び健全化判断比率'!B72="","",'各会計、関係団体の財政状況及び健全化判断比率'!B72)</f>
        <v>埼玉県市町村総合事務組合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f t="shared" si="5"/>
        <v>6</v>
      </c>
      <c r="D39" s="564"/>
      <c r="E39" s="565" t="str">
        <f>IF('各会計、関係団体の財政状況及び健全化判断比率'!B12="","",'各会計、関係団体の財政状況及び健全化判断比率'!B12)</f>
        <v>火災共済事業</v>
      </c>
      <c r="F39" s="565"/>
      <c r="G39" s="565"/>
      <c r="H39" s="565"/>
      <c r="I39" s="565"/>
      <c r="J39" s="565"/>
      <c r="K39" s="565"/>
      <c r="L39" s="565"/>
      <c r="M39" s="565"/>
      <c r="N39" s="565"/>
      <c r="O39" s="565"/>
      <c r="P39" s="565"/>
      <c r="Q39" s="565"/>
      <c r="R39" s="565"/>
      <c r="S39" s="565"/>
      <c r="T39" s="165"/>
      <c r="U39" s="564">
        <f t="shared" si="4"/>
        <v>14</v>
      </c>
      <c r="V39" s="564"/>
      <c r="W39" s="565" t="str">
        <f>IF('各会計、関係団体の財政状況及び健全化判断比率'!B33="","",'各会計、関係団体の財政状況及び健全化判断比率'!B33)</f>
        <v>交通災害共済事業</v>
      </c>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22</v>
      </c>
      <c r="BX39" s="564"/>
      <c r="BY39" s="565" t="str">
        <f>IF('各会計、関係団体の財政状況及び健全化判断比率'!B73="","",'各会計、関係団体の財政状況及び健全化判断比率'!B73)</f>
        <v>埼玉県市町村総合事務組合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f t="shared" si="5"/>
        <v>7</v>
      </c>
      <c r="D40" s="564"/>
      <c r="E40" s="565" t="str">
        <f>IF('各会計、関係団体の財政状況及び健全化判断比率'!B13="","",'各会計、関係団体の財政状況及び健全化判断比率'!B13)</f>
        <v>新曽第一土地区画整理事業</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23</v>
      </c>
      <c r="BX40" s="564"/>
      <c r="BY40" s="565" t="str">
        <f>IF('各会計、関係団体の財政状況及び健全化判断比率'!B74="","",'各会計、関係団体の財政状況及び健全化判断比率'!B74)</f>
        <v>彩の国さいたま人づくり広域連合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f t="shared" si="5"/>
        <v>8</v>
      </c>
      <c r="D41" s="564"/>
      <c r="E41" s="565" t="str">
        <f>IF('各会計、関係団体の財政状況及び健全化判断比率'!B14="","",'各会計、関係団体の財政状況及び健全化判断比率'!B14)</f>
        <v>新曽第二土地区画整理事業</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67" t="s">
        <v>24</v>
      </c>
      <c r="C41" s="1168"/>
      <c r="D41" s="81"/>
      <c r="E41" s="1173" t="s">
        <v>25</v>
      </c>
      <c r="F41" s="1173"/>
      <c r="G41" s="1173"/>
      <c r="H41" s="1174"/>
      <c r="I41" s="82">
        <v>20772</v>
      </c>
      <c r="J41" s="83">
        <v>20873</v>
      </c>
      <c r="K41" s="83">
        <v>20141</v>
      </c>
      <c r="L41" s="83">
        <v>21579</v>
      </c>
      <c r="M41" s="84">
        <v>22424</v>
      </c>
    </row>
    <row r="42" spans="2:13" ht="27.75" customHeight="1">
      <c r="B42" s="1169"/>
      <c r="C42" s="1170"/>
      <c r="D42" s="85"/>
      <c r="E42" s="1175" t="s">
        <v>26</v>
      </c>
      <c r="F42" s="1175"/>
      <c r="G42" s="1175"/>
      <c r="H42" s="1176"/>
      <c r="I42" s="86">
        <v>12765</v>
      </c>
      <c r="J42" s="87">
        <v>12437</v>
      </c>
      <c r="K42" s="87">
        <v>11604</v>
      </c>
      <c r="L42" s="87">
        <v>9093</v>
      </c>
      <c r="M42" s="88">
        <v>9270</v>
      </c>
    </row>
    <row r="43" spans="2:13" ht="27.75" customHeight="1">
      <c r="B43" s="1169"/>
      <c r="C43" s="1170"/>
      <c r="D43" s="85"/>
      <c r="E43" s="1175" t="s">
        <v>27</v>
      </c>
      <c r="F43" s="1175"/>
      <c r="G43" s="1175"/>
      <c r="H43" s="1176"/>
      <c r="I43" s="86">
        <v>7820</v>
      </c>
      <c r="J43" s="87">
        <v>7516</v>
      </c>
      <c r="K43" s="87">
        <v>7283</v>
      </c>
      <c r="L43" s="87">
        <v>6822</v>
      </c>
      <c r="M43" s="88">
        <v>6589</v>
      </c>
    </row>
    <row r="44" spans="2:13" ht="27.75" customHeight="1">
      <c r="B44" s="1169"/>
      <c r="C44" s="1170"/>
      <c r="D44" s="85"/>
      <c r="E44" s="1175" t="s">
        <v>28</v>
      </c>
      <c r="F44" s="1175"/>
      <c r="G44" s="1175"/>
      <c r="H44" s="1176"/>
      <c r="I44" s="86">
        <v>701</v>
      </c>
      <c r="J44" s="87">
        <v>881</v>
      </c>
      <c r="K44" s="87">
        <v>808</v>
      </c>
      <c r="L44" s="87">
        <v>718</v>
      </c>
      <c r="M44" s="88">
        <v>597</v>
      </c>
    </row>
    <row r="45" spans="2:13" ht="27.75" customHeight="1">
      <c r="B45" s="1169"/>
      <c r="C45" s="1170"/>
      <c r="D45" s="85"/>
      <c r="E45" s="1175" t="s">
        <v>29</v>
      </c>
      <c r="F45" s="1175"/>
      <c r="G45" s="1175"/>
      <c r="H45" s="1176"/>
      <c r="I45" s="86">
        <v>9945</v>
      </c>
      <c r="J45" s="87">
        <v>8829</v>
      </c>
      <c r="K45" s="87">
        <v>8502</v>
      </c>
      <c r="L45" s="87">
        <v>8043</v>
      </c>
      <c r="M45" s="88">
        <v>7661</v>
      </c>
    </row>
    <row r="46" spans="2:13" ht="27.75" customHeight="1">
      <c r="B46" s="1169"/>
      <c r="C46" s="1170"/>
      <c r="D46" s="85"/>
      <c r="E46" s="1175" t="s">
        <v>30</v>
      </c>
      <c r="F46" s="1175"/>
      <c r="G46" s="1175"/>
      <c r="H46" s="1176"/>
      <c r="I46" s="86">
        <v>1</v>
      </c>
      <c r="J46" s="87">
        <v>1</v>
      </c>
      <c r="K46" s="87">
        <v>0</v>
      </c>
      <c r="L46" s="87">
        <v>1</v>
      </c>
      <c r="M46" s="88">
        <v>2</v>
      </c>
    </row>
    <row r="47" spans="2:13" ht="27.75" customHeight="1">
      <c r="B47" s="1169"/>
      <c r="C47" s="1170"/>
      <c r="D47" s="85"/>
      <c r="E47" s="1175" t="s">
        <v>31</v>
      </c>
      <c r="F47" s="1175"/>
      <c r="G47" s="1175"/>
      <c r="H47" s="1176"/>
      <c r="I47" s="86" t="s">
        <v>486</v>
      </c>
      <c r="J47" s="87" t="s">
        <v>486</v>
      </c>
      <c r="K47" s="87" t="s">
        <v>486</v>
      </c>
      <c r="L47" s="87" t="s">
        <v>486</v>
      </c>
      <c r="M47" s="88" t="s">
        <v>486</v>
      </c>
    </row>
    <row r="48" spans="2:13" ht="27.75" customHeight="1">
      <c r="B48" s="1171"/>
      <c r="C48" s="1172"/>
      <c r="D48" s="85"/>
      <c r="E48" s="1175" t="s">
        <v>32</v>
      </c>
      <c r="F48" s="1175"/>
      <c r="G48" s="1175"/>
      <c r="H48" s="1176"/>
      <c r="I48" s="86" t="s">
        <v>486</v>
      </c>
      <c r="J48" s="87" t="s">
        <v>486</v>
      </c>
      <c r="K48" s="87" t="s">
        <v>486</v>
      </c>
      <c r="L48" s="87" t="s">
        <v>486</v>
      </c>
      <c r="M48" s="88" t="s">
        <v>486</v>
      </c>
    </row>
    <row r="49" spans="2:13" ht="27.75" customHeight="1">
      <c r="B49" s="1177" t="s">
        <v>33</v>
      </c>
      <c r="C49" s="1178"/>
      <c r="D49" s="89"/>
      <c r="E49" s="1175" t="s">
        <v>34</v>
      </c>
      <c r="F49" s="1175"/>
      <c r="G49" s="1175"/>
      <c r="H49" s="1176"/>
      <c r="I49" s="86">
        <v>12134</v>
      </c>
      <c r="J49" s="87">
        <v>11794</v>
      </c>
      <c r="K49" s="87">
        <v>10890</v>
      </c>
      <c r="L49" s="87">
        <v>8602</v>
      </c>
      <c r="M49" s="88">
        <v>7522</v>
      </c>
    </row>
    <row r="50" spans="2:13" ht="27.75" customHeight="1">
      <c r="B50" s="1169"/>
      <c r="C50" s="1170"/>
      <c r="D50" s="85"/>
      <c r="E50" s="1175" t="s">
        <v>35</v>
      </c>
      <c r="F50" s="1175"/>
      <c r="G50" s="1175"/>
      <c r="H50" s="1176"/>
      <c r="I50" s="86">
        <v>8332</v>
      </c>
      <c r="J50" s="87">
        <v>8138</v>
      </c>
      <c r="K50" s="87">
        <v>8417</v>
      </c>
      <c r="L50" s="87">
        <v>8718</v>
      </c>
      <c r="M50" s="88">
        <v>9987</v>
      </c>
    </row>
    <row r="51" spans="2:13" ht="27.75" customHeight="1">
      <c r="B51" s="1171"/>
      <c r="C51" s="1172"/>
      <c r="D51" s="85"/>
      <c r="E51" s="1175" t="s">
        <v>36</v>
      </c>
      <c r="F51" s="1175"/>
      <c r="G51" s="1175"/>
      <c r="H51" s="1176"/>
      <c r="I51" s="86">
        <v>19884</v>
      </c>
      <c r="J51" s="87">
        <v>20295</v>
      </c>
      <c r="K51" s="87">
        <v>19845</v>
      </c>
      <c r="L51" s="87">
        <v>18953</v>
      </c>
      <c r="M51" s="88">
        <v>18031</v>
      </c>
    </row>
    <row r="52" spans="2:13" ht="27.75" customHeight="1" thickBot="1">
      <c r="B52" s="1179" t="s">
        <v>37</v>
      </c>
      <c r="C52" s="1180"/>
      <c r="D52" s="90"/>
      <c r="E52" s="1181" t="s">
        <v>38</v>
      </c>
      <c r="F52" s="1181"/>
      <c r="G52" s="1181"/>
      <c r="H52" s="1182"/>
      <c r="I52" s="91">
        <v>11653</v>
      </c>
      <c r="J52" s="92">
        <v>10310</v>
      </c>
      <c r="K52" s="92">
        <v>9186</v>
      </c>
      <c r="L52" s="92">
        <v>9983</v>
      </c>
      <c r="M52" s="93">
        <v>11003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83539</v>
      </c>
      <c r="E3" s="116"/>
      <c r="F3" s="117">
        <v>34366</v>
      </c>
      <c r="G3" s="118"/>
      <c r="H3" s="119"/>
    </row>
    <row r="4" spans="1:8">
      <c r="A4" s="120"/>
      <c r="B4" s="121"/>
      <c r="C4" s="122"/>
      <c r="D4" s="123">
        <v>71991</v>
      </c>
      <c r="E4" s="124"/>
      <c r="F4" s="125">
        <v>19822</v>
      </c>
      <c r="G4" s="126"/>
      <c r="H4" s="127"/>
    </row>
    <row r="5" spans="1:8">
      <c r="A5" s="108" t="s">
        <v>520</v>
      </c>
      <c r="B5" s="113"/>
      <c r="C5" s="114"/>
      <c r="D5" s="115">
        <v>73334</v>
      </c>
      <c r="E5" s="116"/>
      <c r="F5" s="117">
        <v>35965</v>
      </c>
      <c r="G5" s="118"/>
      <c r="H5" s="119"/>
    </row>
    <row r="6" spans="1:8">
      <c r="A6" s="120"/>
      <c r="B6" s="121"/>
      <c r="C6" s="122"/>
      <c r="D6" s="123">
        <v>60630</v>
      </c>
      <c r="E6" s="124"/>
      <c r="F6" s="125">
        <v>20136</v>
      </c>
      <c r="G6" s="126"/>
      <c r="H6" s="127"/>
    </row>
    <row r="7" spans="1:8">
      <c r="A7" s="108" t="s">
        <v>521</v>
      </c>
      <c r="B7" s="113"/>
      <c r="C7" s="114"/>
      <c r="D7" s="115">
        <v>54864</v>
      </c>
      <c r="E7" s="116"/>
      <c r="F7" s="117">
        <v>41433</v>
      </c>
      <c r="G7" s="118"/>
      <c r="H7" s="119"/>
    </row>
    <row r="8" spans="1:8">
      <c r="A8" s="120"/>
      <c r="B8" s="121"/>
      <c r="C8" s="122"/>
      <c r="D8" s="123">
        <v>37877</v>
      </c>
      <c r="E8" s="124"/>
      <c r="F8" s="125">
        <v>22351</v>
      </c>
      <c r="G8" s="126"/>
      <c r="H8" s="127"/>
    </row>
    <row r="9" spans="1:8">
      <c r="A9" s="108" t="s">
        <v>522</v>
      </c>
      <c r="B9" s="113"/>
      <c r="C9" s="114"/>
      <c r="D9" s="115">
        <v>71057</v>
      </c>
      <c r="E9" s="116"/>
      <c r="F9" s="117">
        <v>43493</v>
      </c>
      <c r="G9" s="118"/>
      <c r="H9" s="119"/>
    </row>
    <row r="10" spans="1:8">
      <c r="A10" s="120"/>
      <c r="B10" s="121"/>
      <c r="C10" s="122"/>
      <c r="D10" s="123">
        <v>53001</v>
      </c>
      <c r="E10" s="124"/>
      <c r="F10" s="125">
        <v>23254</v>
      </c>
      <c r="G10" s="126"/>
      <c r="H10" s="127"/>
    </row>
    <row r="11" spans="1:8">
      <c r="A11" s="108" t="s">
        <v>523</v>
      </c>
      <c r="B11" s="113"/>
      <c r="C11" s="114"/>
      <c r="D11" s="115">
        <v>67034</v>
      </c>
      <c r="E11" s="116"/>
      <c r="F11" s="117">
        <v>50840</v>
      </c>
      <c r="G11" s="118"/>
      <c r="H11" s="119"/>
    </row>
    <row r="12" spans="1:8">
      <c r="A12" s="120"/>
      <c r="B12" s="121"/>
      <c r="C12" s="128"/>
      <c r="D12" s="123">
        <v>44018</v>
      </c>
      <c r="E12" s="124"/>
      <c r="F12" s="125">
        <v>25367</v>
      </c>
      <c r="G12" s="126"/>
      <c r="H12" s="127"/>
    </row>
    <row r="13" spans="1:8">
      <c r="A13" s="108"/>
      <c r="B13" s="113"/>
      <c r="C13" s="129"/>
      <c r="D13" s="130">
        <v>69966</v>
      </c>
      <c r="E13" s="131"/>
      <c r="F13" s="132">
        <v>41219</v>
      </c>
      <c r="G13" s="133"/>
      <c r="H13" s="119"/>
    </row>
    <row r="14" spans="1:8">
      <c r="A14" s="120"/>
      <c r="B14" s="121"/>
      <c r="C14" s="122"/>
      <c r="D14" s="123">
        <v>53503</v>
      </c>
      <c r="E14" s="124"/>
      <c r="F14" s="125">
        <v>22186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6.86</v>
      </c>
      <c r="C19" s="134">
        <f>ROUND(VALUE(SUBSTITUTE(実質収支比率等に係る経年分析!G$48,"▲","-")),2)</f>
        <v>3.74</v>
      </c>
      <c r="D19" s="134">
        <f>ROUND(VALUE(SUBSTITUTE(実質収支比率等に係る経年分析!H$48,"▲","-")),2)</f>
        <v>7.21</v>
      </c>
      <c r="E19" s="134">
        <f>ROUND(VALUE(SUBSTITUTE(実質収支比率等に係る経年分析!I$48,"▲","-")),2)</f>
        <v>10.23</v>
      </c>
      <c r="F19" s="134">
        <f>ROUND(VALUE(SUBSTITUTE(実質収支比率等に係る経年分析!J$48,"▲","-")),2)</f>
        <v>7.55</v>
      </c>
    </row>
    <row r="20" spans="1:11">
      <c r="A20" s="134" t="s">
        <v>43</v>
      </c>
      <c r="B20" s="134">
        <f>ROUND(VALUE(SUBSTITUTE(実質収支比率等に係る経年分析!F$47,"▲","-")),2)</f>
        <v>12.94</v>
      </c>
      <c r="C20" s="134">
        <f>ROUND(VALUE(SUBSTITUTE(実質収支比率等に係る経年分析!G$47,"▲","-")),2)</f>
        <v>14.04</v>
      </c>
      <c r="D20" s="134">
        <f>ROUND(VALUE(SUBSTITUTE(実質収支比率等に係る経年分析!H$47,"▲","-")),2)</f>
        <v>13.54</v>
      </c>
      <c r="E20" s="134">
        <f>ROUND(VALUE(SUBSTITUTE(実質収支比率等に係る経年分析!I$47,"▲","-")),2)</f>
        <v>13.5</v>
      </c>
      <c r="F20" s="134">
        <f>ROUND(VALUE(SUBSTITUTE(実質収支比率等に係る経年分析!J$47,"▲","-")),2)</f>
        <v>13.68</v>
      </c>
    </row>
    <row r="21" spans="1:11">
      <c r="A21" s="134" t="s">
        <v>44</v>
      </c>
      <c r="B21" s="134">
        <f>IF(ISNUMBER(VALUE(SUBSTITUTE(実質収支比率等に係る経年分析!F$49,"▲","-"))),ROUND(VALUE(SUBSTITUTE(実質収支比率等に係る経年分析!F$49,"▲","-")),2),NA())</f>
        <v>1.91</v>
      </c>
      <c r="C21" s="134">
        <f>IF(ISNUMBER(VALUE(SUBSTITUTE(実質収支比率等に係る経年分析!G$49,"▲","-"))),ROUND(VALUE(SUBSTITUTE(実質収支比率等に係る経年分析!G$49,"▲","-")),2),NA())</f>
        <v>-3.79</v>
      </c>
      <c r="D21" s="134">
        <f>IF(ISNUMBER(VALUE(SUBSTITUTE(実質収支比率等に係る経年分析!H$49,"▲","-"))),ROUND(VALUE(SUBSTITUTE(実質収支比率等に係る経年分析!H$49,"▲","-")),2),NA())</f>
        <v>2.93</v>
      </c>
      <c r="E21" s="134">
        <f>IF(ISNUMBER(VALUE(SUBSTITUTE(実質収支比率等に係る経年分析!I$49,"▲","-"))),ROUND(VALUE(SUBSTITUTE(実質収支比率等に係る経年分析!I$49,"▲","-")),2),NA())</f>
        <v>2.5499999999999998</v>
      </c>
      <c r="F21" s="134">
        <f>IF(ISNUMBER(VALUE(SUBSTITUTE(実質収支比率等に係る経年分析!J$49,"▲","-"))),ROUND(VALUE(SUBSTITUTE(実質収支比率等に係る経年分析!J$49,"▲","-")),2),NA())</f>
        <v>-1.89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0.35</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介護老人保健施設事業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0.14000000000000001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0.22</v>
      </c>
    </row>
    <row r="30" spans="1:11">
      <c r="A30" s="135" t="str">
        <f>IF(連結実質赤字比率に係る赤字・黒字の構成分析!C$40="",NA(),連結実質赤字比率に係る赤字・黒字の構成分析!C$40)</f>
        <v>市民医療センター</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0.34</v>
      </c>
    </row>
    <row r="31" spans="1:11">
      <c r="A31" s="135" t="str">
        <f>IF(連結実質赤字比率に係る赤字・黒字の構成分析!C$39="",NA(),連結実質赤字比率に係る赤字・黒字の構成分析!C$39)</f>
        <v>介護保険</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0.47</v>
      </c>
    </row>
    <row r="32" spans="1:11">
      <c r="A32" s="135" t="str">
        <f>IF(連結実質赤字比率に係る赤字・黒字の構成分析!C$38="",NA(),連結実質赤字比率に係る赤字・黒字の構成分析!C$38)</f>
        <v>新曽第一土地区画整理事業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0.49</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1.26</v>
      </c>
    </row>
    <row r="34" spans="1:16">
      <c r="A34" s="135" t="str">
        <f>IF(連結実質赤字比率に係る赤字・黒字の構成分析!C$36="",NA(),連結実質赤字比率に係る赤字・黒字の構成分析!C$36)</f>
        <v>国民健康保険</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2.1800000000000002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6.28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4.1100000000000003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6.41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9.39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6.49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2167</v>
      </c>
      <c r="E42" s="136"/>
      <c r="F42" s="136"/>
      <c r="G42" s="136">
        <f>'実質公債費比率（分子）の構造'!L$52</f>
        <v>2167</v>
      </c>
      <c r="H42" s="136"/>
      <c r="I42" s="136"/>
      <c r="J42" s="136">
        <f>'実質公債費比率（分子）の構造'!M$52</f>
        <v>2267</v>
      </c>
      <c r="K42" s="136"/>
      <c r="L42" s="136"/>
      <c r="M42" s="136">
        <f>'実質公債費比率（分子）の構造'!N$52</f>
        <v>2291</v>
      </c>
      <c r="N42" s="136"/>
      <c r="O42" s="136"/>
      <c r="P42" s="136">
        <f>'実質公債費比率（分子）の構造'!O$52</f>
        <v>2371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594</v>
      </c>
      <c r="C44" s="136"/>
      <c r="D44" s="136"/>
      <c r="E44" s="136">
        <f>'実質公債費比率（分子）の構造'!L$50</f>
        <v>347</v>
      </c>
      <c r="F44" s="136"/>
      <c r="G44" s="136"/>
      <c r="H44" s="136">
        <f>'実質公債費比率（分子）の構造'!M$50</f>
        <v>223</v>
      </c>
      <c r="I44" s="136"/>
      <c r="J44" s="136"/>
      <c r="K44" s="136">
        <f>'実質公債費比率（分子）の構造'!N$50</f>
        <v>191</v>
      </c>
      <c r="L44" s="136"/>
      <c r="M44" s="136"/>
      <c r="N44" s="136">
        <f>'実質公債費比率（分子）の構造'!O$50</f>
        <v>66</v>
      </c>
      <c r="O44" s="136"/>
      <c r="P44" s="136"/>
    </row>
    <row r="45" spans="1:16">
      <c r="A45" s="136" t="s">
        <v>54</v>
      </c>
      <c r="B45" s="136">
        <f>'実質公債費比率（分子）の構造'!K$49</f>
        <v>94</v>
      </c>
      <c r="C45" s="136"/>
      <c r="D45" s="136"/>
      <c r="E45" s="136">
        <f>'実質公債費比率（分子）の構造'!L$49</f>
        <v>59</v>
      </c>
      <c r="F45" s="136"/>
      <c r="G45" s="136"/>
      <c r="H45" s="136">
        <f>'実質公債費比率（分子）の構造'!M$49</f>
        <v>53</v>
      </c>
      <c r="I45" s="136"/>
      <c r="J45" s="136"/>
      <c r="K45" s="136">
        <f>'実質公債費比率（分子）の構造'!N$49</f>
        <v>68</v>
      </c>
      <c r="L45" s="136"/>
      <c r="M45" s="136"/>
      <c r="N45" s="136">
        <f>'実質公債費比率（分子）の構造'!O$49</f>
        <v>97</v>
      </c>
      <c r="O45" s="136"/>
      <c r="P45" s="136"/>
    </row>
    <row r="46" spans="1:16">
      <c r="A46" s="136" t="s">
        <v>55</v>
      </c>
      <c r="B46" s="136">
        <f>'実質公債費比率（分子）の構造'!K$48</f>
        <v>965</v>
      </c>
      <c r="C46" s="136"/>
      <c r="D46" s="136"/>
      <c r="E46" s="136">
        <f>'実質公債費比率（分子）の構造'!L$48</f>
        <v>913</v>
      </c>
      <c r="F46" s="136"/>
      <c r="G46" s="136"/>
      <c r="H46" s="136">
        <f>'実質公債費比率（分子）の構造'!M$48</f>
        <v>887</v>
      </c>
      <c r="I46" s="136"/>
      <c r="J46" s="136"/>
      <c r="K46" s="136">
        <f>'実質公債費比率（分子）の構造'!N$48</f>
        <v>797</v>
      </c>
      <c r="L46" s="136"/>
      <c r="M46" s="136"/>
      <c r="N46" s="136">
        <f>'実質公債費比率（分子）の構造'!O$48</f>
        <v>779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2090</v>
      </c>
      <c r="C49" s="136"/>
      <c r="D49" s="136"/>
      <c r="E49" s="136">
        <f>'実質公債費比率（分子）の構造'!L$45</f>
        <v>2104</v>
      </c>
      <c r="F49" s="136"/>
      <c r="G49" s="136"/>
      <c r="H49" s="136">
        <f>'実質公債費比率（分子）の構造'!M$45</f>
        <v>2066</v>
      </c>
      <c r="I49" s="136"/>
      <c r="J49" s="136"/>
      <c r="K49" s="136">
        <f>'実質公債費比率（分子）の構造'!N$45</f>
        <v>2088</v>
      </c>
      <c r="L49" s="136"/>
      <c r="M49" s="136"/>
      <c r="N49" s="136">
        <f>'実質公債費比率（分子）の構造'!O$45</f>
        <v>2432</v>
      </c>
      <c r="O49" s="136"/>
      <c r="P49" s="136"/>
    </row>
    <row r="50" spans="1:16">
      <c r="A50" s="136" t="s">
        <v>59</v>
      </c>
      <c r="B50" s="136" t="e">
        <f>NA()</f>
        <v>#N/A</v>
      </c>
      <c r="C50" s="136">
        <f>IF(ISNUMBER('実質公債費比率（分子）の構造'!K$53),'実質公債費比率（分子）の構造'!K$53,NA())</f>
        <v>1576</v>
      </c>
      <c r="D50" s="136" t="e">
        <f>NA()</f>
        <v>#N/A</v>
      </c>
      <c r="E50" s="136" t="e">
        <f>NA()</f>
        <v>#N/A</v>
      </c>
      <c r="F50" s="136">
        <f>IF(ISNUMBER('実質公債費比率（分子）の構造'!L$53),'実質公債費比率（分子）の構造'!L$53,NA())</f>
        <v>1256</v>
      </c>
      <c r="G50" s="136" t="e">
        <f>NA()</f>
        <v>#N/A</v>
      </c>
      <c r="H50" s="136" t="e">
        <f>NA()</f>
        <v>#N/A</v>
      </c>
      <c r="I50" s="136">
        <f>IF(ISNUMBER('実質公債費比率（分子）の構造'!M$53),'実質公債費比率（分子）の構造'!M$53,NA())</f>
        <v>962</v>
      </c>
      <c r="J50" s="136" t="e">
        <f>NA()</f>
        <v>#N/A</v>
      </c>
      <c r="K50" s="136" t="e">
        <f>NA()</f>
        <v>#N/A</v>
      </c>
      <c r="L50" s="136">
        <f>IF(ISNUMBER('実質公債費比率（分子）の構造'!N$53),'実質公債費比率（分子）の構造'!N$53,NA())</f>
        <v>853</v>
      </c>
      <c r="M50" s="136" t="e">
        <f>NA()</f>
        <v>#N/A</v>
      </c>
      <c r="N50" s="136" t="e">
        <f>NA()</f>
        <v>#N/A</v>
      </c>
      <c r="O50" s="136">
        <f>IF(ISNUMBER('実質公債費比率（分子）の構造'!O$53),'実質公債費比率（分子）の構造'!O$53,NA())</f>
        <v>1003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19884</v>
      </c>
      <c r="E56" s="135"/>
      <c r="F56" s="135"/>
      <c r="G56" s="135">
        <f>'将来負担比率（分子）の構造'!J$51</f>
        <v>20295</v>
      </c>
      <c r="H56" s="135"/>
      <c r="I56" s="135"/>
      <c r="J56" s="135">
        <f>'将来負担比率（分子）の構造'!K$51</f>
        <v>19845</v>
      </c>
      <c r="K56" s="135"/>
      <c r="L56" s="135"/>
      <c r="M56" s="135">
        <f>'将来負担比率（分子）の構造'!L$51</f>
        <v>18953</v>
      </c>
      <c r="N56" s="135"/>
      <c r="O56" s="135"/>
      <c r="P56" s="135">
        <f>'将来負担比率（分子）の構造'!M$51</f>
        <v>18031</v>
      </c>
    </row>
    <row r="57" spans="1:16">
      <c r="A57" s="135" t="s">
        <v>35</v>
      </c>
      <c r="B57" s="135"/>
      <c r="C57" s="135"/>
      <c r="D57" s="135">
        <f>'将来負担比率（分子）の構造'!I$50</f>
        <v>8332</v>
      </c>
      <c r="E57" s="135"/>
      <c r="F57" s="135"/>
      <c r="G57" s="135">
        <f>'将来負担比率（分子）の構造'!J$50</f>
        <v>8138</v>
      </c>
      <c r="H57" s="135"/>
      <c r="I57" s="135"/>
      <c r="J57" s="135">
        <f>'将来負担比率（分子）の構造'!K$50</f>
        <v>8417</v>
      </c>
      <c r="K57" s="135"/>
      <c r="L57" s="135"/>
      <c r="M57" s="135">
        <f>'将来負担比率（分子）の構造'!L$50</f>
        <v>8718</v>
      </c>
      <c r="N57" s="135"/>
      <c r="O57" s="135"/>
      <c r="P57" s="135">
        <f>'将来負担比率（分子）の構造'!M$50</f>
        <v>9987</v>
      </c>
    </row>
    <row r="58" spans="1:16">
      <c r="A58" s="135" t="s">
        <v>34</v>
      </c>
      <c r="B58" s="135"/>
      <c r="C58" s="135"/>
      <c r="D58" s="135">
        <f>'将来負担比率（分子）の構造'!I$49</f>
        <v>12134</v>
      </c>
      <c r="E58" s="135"/>
      <c r="F58" s="135"/>
      <c r="G58" s="135">
        <f>'将来負担比率（分子）の構造'!J$49</f>
        <v>11794</v>
      </c>
      <c r="H58" s="135"/>
      <c r="I58" s="135"/>
      <c r="J58" s="135">
        <f>'将来負担比率（分子）の構造'!K$49</f>
        <v>10890</v>
      </c>
      <c r="K58" s="135"/>
      <c r="L58" s="135"/>
      <c r="M58" s="135">
        <f>'将来負担比率（分子）の構造'!L$49</f>
        <v>8602</v>
      </c>
      <c r="N58" s="135"/>
      <c r="O58" s="135"/>
      <c r="P58" s="135">
        <f>'将来負担比率（分子）の構造'!M$49</f>
        <v>7522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v>
      </c>
      <c r="C61" s="135"/>
      <c r="D61" s="135"/>
      <c r="E61" s="135">
        <f>'将来負担比率（分子）の構造'!J$46</f>
        <v>1</v>
      </c>
      <c r="F61" s="135"/>
      <c r="G61" s="135"/>
      <c r="H61" s="135">
        <f>'将来負担比率（分子）の構造'!K$46</f>
        <v>0</v>
      </c>
      <c r="I61" s="135"/>
      <c r="J61" s="135"/>
      <c r="K61" s="135">
        <f>'将来負担比率（分子）の構造'!L$46</f>
        <v>1</v>
      </c>
      <c r="L61" s="135"/>
      <c r="M61" s="135"/>
      <c r="N61" s="135">
        <f>'将来負担比率（分子）の構造'!M$46</f>
        <v>2</v>
      </c>
      <c r="O61" s="135"/>
      <c r="P61" s="135"/>
    </row>
    <row r="62" spans="1:16">
      <c r="A62" s="135" t="s">
        <v>29</v>
      </c>
      <c r="B62" s="135">
        <f>'将来負担比率（分子）の構造'!I$45</f>
        <v>9945</v>
      </c>
      <c r="C62" s="135"/>
      <c r="D62" s="135"/>
      <c r="E62" s="135">
        <f>'将来負担比率（分子）の構造'!J$45</f>
        <v>8829</v>
      </c>
      <c r="F62" s="135"/>
      <c r="G62" s="135"/>
      <c r="H62" s="135">
        <f>'将来負担比率（分子）の構造'!K$45</f>
        <v>8502</v>
      </c>
      <c r="I62" s="135"/>
      <c r="J62" s="135"/>
      <c r="K62" s="135">
        <f>'将来負担比率（分子）の構造'!L$45</f>
        <v>8043</v>
      </c>
      <c r="L62" s="135"/>
      <c r="M62" s="135"/>
      <c r="N62" s="135">
        <f>'将来負担比率（分子）の構造'!M$45</f>
        <v>7661</v>
      </c>
      <c r="O62" s="135"/>
      <c r="P62" s="135"/>
    </row>
    <row r="63" spans="1:16">
      <c r="A63" s="135" t="s">
        <v>28</v>
      </c>
      <c r="B63" s="135">
        <f>'将来負担比率（分子）の構造'!I$44</f>
        <v>701</v>
      </c>
      <c r="C63" s="135"/>
      <c r="D63" s="135"/>
      <c r="E63" s="135">
        <f>'将来負担比率（分子）の構造'!J$44</f>
        <v>881</v>
      </c>
      <c r="F63" s="135"/>
      <c r="G63" s="135"/>
      <c r="H63" s="135">
        <f>'将来負担比率（分子）の構造'!K$44</f>
        <v>808</v>
      </c>
      <c r="I63" s="135"/>
      <c r="J63" s="135"/>
      <c r="K63" s="135">
        <f>'将来負担比率（分子）の構造'!L$44</f>
        <v>718</v>
      </c>
      <c r="L63" s="135"/>
      <c r="M63" s="135"/>
      <c r="N63" s="135">
        <f>'将来負担比率（分子）の構造'!M$44</f>
        <v>597</v>
      </c>
      <c r="O63" s="135"/>
      <c r="P63" s="135"/>
    </row>
    <row r="64" spans="1:16">
      <c r="A64" s="135" t="s">
        <v>27</v>
      </c>
      <c r="B64" s="135">
        <f>'将来負担比率（分子）の構造'!I$43</f>
        <v>7820</v>
      </c>
      <c r="C64" s="135"/>
      <c r="D64" s="135"/>
      <c r="E64" s="135">
        <f>'将来負担比率（分子）の構造'!J$43</f>
        <v>7516</v>
      </c>
      <c r="F64" s="135"/>
      <c r="G64" s="135"/>
      <c r="H64" s="135">
        <f>'将来負担比率（分子）の構造'!K$43</f>
        <v>7283</v>
      </c>
      <c r="I64" s="135"/>
      <c r="J64" s="135"/>
      <c r="K64" s="135">
        <f>'将来負担比率（分子）の構造'!L$43</f>
        <v>6822</v>
      </c>
      <c r="L64" s="135"/>
      <c r="M64" s="135"/>
      <c r="N64" s="135">
        <f>'将来負担比率（分子）の構造'!M$43</f>
        <v>6589</v>
      </c>
      <c r="O64" s="135"/>
      <c r="P64" s="135"/>
    </row>
    <row r="65" spans="1:16">
      <c r="A65" s="135" t="s">
        <v>26</v>
      </c>
      <c r="B65" s="135">
        <f>'将来負担比率（分子）の構造'!I$42</f>
        <v>12765</v>
      </c>
      <c r="C65" s="135"/>
      <c r="D65" s="135"/>
      <c r="E65" s="135">
        <f>'将来負担比率（分子）の構造'!J$42</f>
        <v>12437</v>
      </c>
      <c r="F65" s="135"/>
      <c r="G65" s="135"/>
      <c r="H65" s="135">
        <f>'将来負担比率（分子）の構造'!K$42</f>
        <v>11604</v>
      </c>
      <c r="I65" s="135"/>
      <c r="J65" s="135"/>
      <c r="K65" s="135">
        <f>'将来負担比率（分子）の構造'!L$42</f>
        <v>9093</v>
      </c>
      <c r="L65" s="135"/>
      <c r="M65" s="135"/>
      <c r="N65" s="135">
        <f>'将来負担比率（分子）の構造'!M$42</f>
        <v>9270</v>
      </c>
      <c r="O65" s="135"/>
      <c r="P65" s="135"/>
    </row>
    <row r="66" spans="1:16">
      <c r="A66" s="135" t="s">
        <v>25</v>
      </c>
      <c r="B66" s="135">
        <f>'将来負担比率（分子）の構造'!I$41</f>
        <v>20772</v>
      </c>
      <c r="C66" s="135"/>
      <c r="D66" s="135"/>
      <c r="E66" s="135">
        <f>'将来負担比率（分子）の構造'!J$41</f>
        <v>20873</v>
      </c>
      <c r="F66" s="135"/>
      <c r="G66" s="135"/>
      <c r="H66" s="135">
        <f>'将来負担比率（分子）の構造'!K$41</f>
        <v>20141</v>
      </c>
      <c r="I66" s="135"/>
      <c r="J66" s="135"/>
      <c r="K66" s="135">
        <f>'将来負担比率（分子）の構造'!L$41</f>
        <v>21579</v>
      </c>
      <c r="L66" s="135"/>
      <c r="M66" s="135"/>
      <c r="N66" s="135">
        <f>'将来負担比率（分子）の構造'!M$41</f>
        <v>22424</v>
      </c>
      <c r="O66" s="135"/>
      <c r="P66" s="135"/>
    </row>
    <row r="67" spans="1:16">
      <c r="A67" s="135" t="s">
        <v>63</v>
      </c>
      <c r="B67" s="135" t="e">
        <f>NA()</f>
        <v>#N/A</v>
      </c>
      <c r="C67" s="135">
        <f>IF(ISNUMBER('将来負担比率（分子）の構造'!I$52), IF('将来負担比率（分子）の構造'!I$52 &lt; 0, 0, '将来負担比率（分子）の構造'!I$52), NA())</f>
        <v>11653</v>
      </c>
      <c r="D67" s="135" t="e">
        <f>NA()</f>
        <v>#N/A</v>
      </c>
      <c r="E67" s="135" t="e">
        <f>NA()</f>
        <v>#N/A</v>
      </c>
      <c r="F67" s="135">
        <f>IF(ISNUMBER('将来負担比率（分子）の構造'!J$52), IF('将来負担比率（分子）の構造'!J$52 &lt; 0, 0, '将来負担比率（分子）の構造'!J$52), NA())</f>
        <v>10310</v>
      </c>
      <c r="G67" s="135" t="e">
        <f>NA()</f>
        <v>#N/A</v>
      </c>
      <c r="H67" s="135" t="e">
        <f>NA()</f>
        <v>#N/A</v>
      </c>
      <c r="I67" s="135">
        <f>IF(ISNUMBER('将来負担比率（分子）の構造'!K$52), IF('将来負担比率（分子）の構造'!K$52 &lt; 0, 0, '将来負担比率（分子）の構造'!K$52), NA())</f>
        <v>9186</v>
      </c>
      <c r="J67" s="135" t="e">
        <f>NA()</f>
        <v>#N/A</v>
      </c>
      <c r="K67" s="135" t="e">
        <f>NA()</f>
        <v>#N/A</v>
      </c>
      <c r="L67" s="135">
        <f>IF(ISNUMBER('将来負担比率（分子）の構造'!L$52), IF('将来負担比率（分子）の構造'!L$52 &lt; 0, 0, '将来負担比率（分子）の構造'!L$52), NA())</f>
        <v>9983</v>
      </c>
      <c r="M67" s="135" t="e">
        <f>NA()</f>
        <v>#N/A</v>
      </c>
      <c r="N67" s="135" t="e">
        <f>NA()</f>
        <v>#N/A</v>
      </c>
      <c r="O67" s="135">
        <f>IF(ISNUMBER('将来負担比率（分子）の構造'!M$52), IF('将来負担比率（分子）の構造'!M$52 &lt; 0, 0, '将来負担比率（分子）の構造'!M$52), NA())</f>
        <v>11003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196</v>
      </c>
      <c r="DI1" s="568"/>
      <c r="DJ1" s="568"/>
      <c r="DK1" s="568"/>
      <c r="DL1" s="568"/>
      <c r="DM1" s="568"/>
      <c r="DN1" s="569"/>
      <c r="DP1" s="567" t="s">
        <v>197</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199</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200</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201</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202</v>
      </c>
      <c r="S4" s="571"/>
      <c r="T4" s="571"/>
      <c r="U4" s="571"/>
      <c r="V4" s="571"/>
      <c r="W4" s="571"/>
      <c r="X4" s="571"/>
      <c r="Y4" s="572"/>
      <c r="Z4" s="570" t="s">
        <v>203</v>
      </c>
      <c r="AA4" s="571"/>
      <c r="AB4" s="571"/>
      <c r="AC4" s="572"/>
      <c r="AD4" s="570" t="s">
        <v>204</v>
      </c>
      <c r="AE4" s="571"/>
      <c r="AF4" s="571"/>
      <c r="AG4" s="571"/>
      <c r="AH4" s="571"/>
      <c r="AI4" s="571"/>
      <c r="AJ4" s="571"/>
      <c r="AK4" s="572"/>
      <c r="AL4" s="570" t="s">
        <v>203</v>
      </c>
      <c r="AM4" s="571"/>
      <c r="AN4" s="571"/>
      <c r="AO4" s="572"/>
      <c r="AP4" s="576" t="s">
        <v>205</v>
      </c>
      <c r="AQ4" s="576"/>
      <c r="AR4" s="576"/>
      <c r="AS4" s="576"/>
      <c r="AT4" s="576"/>
      <c r="AU4" s="576"/>
      <c r="AV4" s="576"/>
      <c r="AW4" s="576"/>
      <c r="AX4" s="576"/>
      <c r="AY4" s="576"/>
      <c r="AZ4" s="576"/>
      <c r="BA4" s="576"/>
      <c r="BB4" s="576"/>
      <c r="BC4" s="576"/>
      <c r="BD4" s="576"/>
      <c r="BE4" s="576"/>
      <c r="BF4" s="576"/>
      <c r="BG4" s="576" t="s">
        <v>206</v>
      </c>
      <c r="BH4" s="576"/>
      <c r="BI4" s="576"/>
      <c r="BJ4" s="576"/>
      <c r="BK4" s="576"/>
      <c r="BL4" s="576"/>
      <c r="BM4" s="576"/>
      <c r="BN4" s="576"/>
      <c r="BO4" s="576" t="s">
        <v>203</v>
      </c>
      <c r="BP4" s="576"/>
      <c r="BQ4" s="576"/>
      <c r="BR4" s="576"/>
      <c r="BS4" s="576" t="s">
        <v>207</v>
      </c>
      <c r="BT4" s="576"/>
      <c r="BU4" s="576"/>
      <c r="BV4" s="576"/>
      <c r="BW4" s="576"/>
      <c r="BX4" s="576"/>
      <c r="BY4" s="576"/>
      <c r="BZ4" s="576"/>
      <c r="CA4" s="576"/>
      <c r="CB4" s="576"/>
      <c r="CD4" s="573" t="s">
        <v>208</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209</v>
      </c>
      <c r="C5" s="578"/>
      <c r="D5" s="578"/>
      <c r="E5" s="578"/>
      <c r="F5" s="578"/>
      <c r="G5" s="578"/>
      <c r="H5" s="578"/>
      <c r="I5" s="578"/>
      <c r="J5" s="578"/>
      <c r="K5" s="578"/>
      <c r="L5" s="578"/>
      <c r="M5" s="578"/>
      <c r="N5" s="578"/>
      <c r="O5" s="578"/>
      <c r="P5" s="578"/>
      <c r="Q5" s="579"/>
      <c r="R5" s="580">
        <v>26993521</v>
      </c>
      <c r="S5" s="581"/>
      <c r="T5" s="581"/>
      <c r="U5" s="581"/>
      <c r="V5" s="581"/>
      <c r="W5" s="581"/>
      <c r="X5" s="581"/>
      <c r="Y5" s="582"/>
      <c r="Z5" s="583">
        <v>52</v>
      </c>
      <c r="AA5" s="583"/>
      <c r="AB5" s="583"/>
      <c r="AC5" s="583"/>
      <c r="AD5" s="584">
        <v>25260334</v>
      </c>
      <c r="AE5" s="584"/>
      <c r="AF5" s="584"/>
      <c r="AG5" s="584"/>
      <c r="AH5" s="584"/>
      <c r="AI5" s="584"/>
      <c r="AJ5" s="584"/>
      <c r="AK5" s="584"/>
      <c r="AL5" s="585">
        <v>91.6</v>
      </c>
      <c r="AM5" s="586"/>
      <c r="AN5" s="586"/>
      <c r="AO5" s="587"/>
      <c r="AP5" s="577" t="s">
        <v>210</v>
      </c>
      <c r="AQ5" s="578"/>
      <c r="AR5" s="578"/>
      <c r="AS5" s="578"/>
      <c r="AT5" s="578"/>
      <c r="AU5" s="578"/>
      <c r="AV5" s="578"/>
      <c r="AW5" s="578"/>
      <c r="AX5" s="578"/>
      <c r="AY5" s="578"/>
      <c r="AZ5" s="578"/>
      <c r="BA5" s="578"/>
      <c r="BB5" s="578"/>
      <c r="BC5" s="578"/>
      <c r="BD5" s="578"/>
      <c r="BE5" s="578"/>
      <c r="BF5" s="579"/>
      <c r="BG5" s="591">
        <v>25260334</v>
      </c>
      <c r="BH5" s="592"/>
      <c r="BI5" s="592"/>
      <c r="BJ5" s="592"/>
      <c r="BK5" s="592"/>
      <c r="BL5" s="592"/>
      <c r="BM5" s="592"/>
      <c r="BN5" s="593"/>
      <c r="BO5" s="594">
        <v>93.6</v>
      </c>
      <c r="BP5" s="594"/>
      <c r="BQ5" s="594"/>
      <c r="BR5" s="594"/>
      <c r="BS5" s="595">
        <v>356735</v>
      </c>
      <c r="BT5" s="595"/>
      <c r="BU5" s="595"/>
      <c r="BV5" s="595"/>
      <c r="BW5" s="595"/>
      <c r="BX5" s="595"/>
      <c r="BY5" s="595"/>
      <c r="BZ5" s="595"/>
      <c r="CA5" s="595"/>
      <c r="CB5" s="599"/>
      <c r="CD5" s="573" t="s">
        <v>205</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203</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208151</v>
      </c>
      <c r="S6" s="592"/>
      <c r="T6" s="592"/>
      <c r="U6" s="592"/>
      <c r="V6" s="592"/>
      <c r="W6" s="592"/>
      <c r="X6" s="592"/>
      <c r="Y6" s="593"/>
      <c r="Z6" s="594">
        <v>0.4</v>
      </c>
      <c r="AA6" s="594"/>
      <c r="AB6" s="594"/>
      <c r="AC6" s="594"/>
      <c r="AD6" s="595">
        <v>208151</v>
      </c>
      <c r="AE6" s="595"/>
      <c r="AF6" s="595"/>
      <c r="AG6" s="595"/>
      <c r="AH6" s="595"/>
      <c r="AI6" s="595"/>
      <c r="AJ6" s="595"/>
      <c r="AK6" s="595"/>
      <c r="AL6" s="596">
        <v>0.8</v>
      </c>
      <c r="AM6" s="597"/>
      <c r="AN6" s="597"/>
      <c r="AO6" s="598"/>
      <c r="AP6" s="588" t="s">
        <v>215</v>
      </c>
      <c r="AQ6" s="589"/>
      <c r="AR6" s="589"/>
      <c r="AS6" s="589"/>
      <c r="AT6" s="589"/>
      <c r="AU6" s="589"/>
      <c r="AV6" s="589"/>
      <c r="AW6" s="589"/>
      <c r="AX6" s="589"/>
      <c r="AY6" s="589"/>
      <c r="AZ6" s="589"/>
      <c r="BA6" s="589"/>
      <c r="BB6" s="589"/>
      <c r="BC6" s="589"/>
      <c r="BD6" s="589"/>
      <c r="BE6" s="589"/>
      <c r="BF6" s="590"/>
      <c r="BG6" s="591">
        <v>25260334</v>
      </c>
      <c r="BH6" s="592"/>
      <c r="BI6" s="592"/>
      <c r="BJ6" s="592"/>
      <c r="BK6" s="592"/>
      <c r="BL6" s="592"/>
      <c r="BM6" s="592"/>
      <c r="BN6" s="593"/>
      <c r="BO6" s="594">
        <v>93.6</v>
      </c>
      <c r="BP6" s="594"/>
      <c r="BQ6" s="594"/>
      <c r="BR6" s="594"/>
      <c r="BS6" s="595">
        <v>356735</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391467</v>
      </c>
      <c r="CS6" s="592"/>
      <c r="CT6" s="592"/>
      <c r="CU6" s="592"/>
      <c r="CV6" s="592"/>
      <c r="CW6" s="592"/>
      <c r="CX6" s="592"/>
      <c r="CY6" s="593"/>
      <c r="CZ6" s="594">
        <v>0.8</v>
      </c>
      <c r="DA6" s="594"/>
      <c r="DB6" s="594"/>
      <c r="DC6" s="594"/>
      <c r="DD6" s="600">
        <v>1470</v>
      </c>
      <c r="DE6" s="592"/>
      <c r="DF6" s="592"/>
      <c r="DG6" s="592"/>
      <c r="DH6" s="592"/>
      <c r="DI6" s="592"/>
      <c r="DJ6" s="592"/>
      <c r="DK6" s="592"/>
      <c r="DL6" s="592"/>
      <c r="DM6" s="592"/>
      <c r="DN6" s="592"/>
      <c r="DO6" s="592"/>
      <c r="DP6" s="593"/>
      <c r="DQ6" s="600">
        <v>391467</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39796</v>
      </c>
      <c r="S7" s="592"/>
      <c r="T7" s="592"/>
      <c r="U7" s="592"/>
      <c r="V7" s="592"/>
      <c r="W7" s="592"/>
      <c r="X7" s="592"/>
      <c r="Y7" s="593"/>
      <c r="Z7" s="594">
        <v>0.1</v>
      </c>
      <c r="AA7" s="594"/>
      <c r="AB7" s="594"/>
      <c r="AC7" s="594"/>
      <c r="AD7" s="595">
        <v>39796</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11659217</v>
      </c>
      <c r="BH7" s="592"/>
      <c r="BI7" s="592"/>
      <c r="BJ7" s="592"/>
      <c r="BK7" s="592"/>
      <c r="BL7" s="592"/>
      <c r="BM7" s="592"/>
      <c r="BN7" s="593"/>
      <c r="BO7" s="594">
        <v>43.2</v>
      </c>
      <c r="BP7" s="594"/>
      <c r="BQ7" s="594"/>
      <c r="BR7" s="594"/>
      <c r="BS7" s="595">
        <v>356735</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8432176</v>
      </c>
      <c r="CS7" s="592"/>
      <c r="CT7" s="592"/>
      <c r="CU7" s="592"/>
      <c r="CV7" s="592"/>
      <c r="CW7" s="592"/>
      <c r="CX7" s="592"/>
      <c r="CY7" s="593"/>
      <c r="CZ7" s="594">
        <v>17.100000000000001</v>
      </c>
      <c r="DA7" s="594"/>
      <c r="DB7" s="594"/>
      <c r="DC7" s="594"/>
      <c r="DD7" s="600">
        <v>2219547</v>
      </c>
      <c r="DE7" s="592"/>
      <c r="DF7" s="592"/>
      <c r="DG7" s="592"/>
      <c r="DH7" s="592"/>
      <c r="DI7" s="592"/>
      <c r="DJ7" s="592"/>
      <c r="DK7" s="592"/>
      <c r="DL7" s="592"/>
      <c r="DM7" s="592"/>
      <c r="DN7" s="592"/>
      <c r="DO7" s="592"/>
      <c r="DP7" s="593"/>
      <c r="DQ7" s="600">
        <v>6054789</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84653</v>
      </c>
      <c r="S8" s="592"/>
      <c r="T8" s="592"/>
      <c r="U8" s="592"/>
      <c r="V8" s="592"/>
      <c r="W8" s="592"/>
      <c r="X8" s="592"/>
      <c r="Y8" s="593"/>
      <c r="Z8" s="594">
        <v>0.2</v>
      </c>
      <c r="AA8" s="594"/>
      <c r="AB8" s="594"/>
      <c r="AC8" s="594"/>
      <c r="AD8" s="595">
        <v>84653</v>
      </c>
      <c r="AE8" s="595"/>
      <c r="AF8" s="595"/>
      <c r="AG8" s="595"/>
      <c r="AH8" s="595"/>
      <c r="AI8" s="595"/>
      <c r="AJ8" s="595"/>
      <c r="AK8" s="595"/>
      <c r="AL8" s="596">
        <v>0.3</v>
      </c>
      <c r="AM8" s="597"/>
      <c r="AN8" s="597"/>
      <c r="AO8" s="598"/>
      <c r="AP8" s="588" t="s">
        <v>221</v>
      </c>
      <c r="AQ8" s="589"/>
      <c r="AR8" s="589"/>
      <c r="AS8" s="589"/>
      <c r="AT8" s="589"/>
      <c r="AU8" s="589"/>
      <c r="AV8" s="589"/>
      <c r="AW8" s="589"/>
      <c r="AX8" s="589"/>
      <c r="AY8" s="589"/>
      <c r="AZ8" s="589"/>
      <c r="BA8" s="589"/>
      <c r="BB8" s="589"/>
      <c r="BC8" s="589"/>
      <c r="BD8" s="589"/>
      <c r="BE8" s="589"/>
      <c r="BF8" s="590"/>
      <c r="BG8" s="591">
        <v>173882</v>
      </c>
      <c r="BH8" s="592"/>
      <c r="BI8" s="592"/>
      <c r="BJ8" s="592"/>
      <c r="BK8" s="592"/>
      <c r="BL8" s="592"/>
      <c r="BM8" s="592"/>
      <c r="BN8" s="593"/>
      <c r="BO8" s="594">
        <v>0.6</v>
      </c>
      <c r="BP8" s="594"/>
      <c r="BQ8" s="594"/>
      <c r="BR8" s="594"/>
      <c r="BS8" s="600" t="s">
        <v>113</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19948548</v>
      </c>
      <c r="CS8" s="592"/>
      <c r="CT8" s="592"/>
      <c r="CU8" s="592"/>
      <c r="CV8" s="592"/>
      <c r="CW8" s="592"/>
      <c r="CX8" s="592"/>
      <c r="CY8" s="593"/>
      <c r="CZ8" s="594">
        <v>40.5</v>
      </c>
      <c r="DA8" s="594"/>
      <c r="DB8" s="594"/>
      <c r="DC8" s="594"/>
      <c r="DD8" s="600">
        <v>950190</v>
      </c>
      <c r="DE8" s="592"/>
      <c r="DF8" s="592"/>
      <c r="DG8" s="592"/>
      <c r="DH8" s="592"/>
      <c r="DI8" s="592"/>
      <c r="DJ8" s="592"/>
      <c r="DK8" s="592"/>
      <c r="DL8" s="592"/>
      <c r="DM8" s="592"/>
      <c r="DN8" s="592"/>
      <c r="DO8" s="592"/>
      <c r="DP8" s="593"/>
      <c r="DQ8" s="600">
        <v>10828036</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139414</v>
      </c>
      <c r="S9" s="592"/>
      <c r="T9" s="592"/>
      <c r="U9" s="592"/>
      <c r="V9" s="592"/>
      <c r="W9" s="592"/>
      <c r="X9" s="592"/>
      <c r="Y9" s="593"/>
      <c r="Z9" s="594">
        <v>0.3</v>
      </c>
      <c r="AA9" s="594"/>
      <c r="AB9" s="594"/>
      <c r="AC9" s="594"/>
      <c r="AD9" s="595">
        <v>139414</v>
      </c>
      <c r="AE9" s="595"/>
      <c r="AF9" s="595"/>
      <c r="AG9" s="595"/>
      <c r="AH9" s="595"/>
      <c r="AI9" s="595"/>
      <c r="AJ9" s="595"/>
      <c r="AK9" s="595"/>
      <c r="AL9" s="596">
        <v>0.5</v>
      </c>
      <c r="AM9" s="597"/>
      <c r="AN9" s="597"/>
      <c r="AO9" s="598"/>
      <c r="AP9" s="588" t="s">
        <v>224</v>
      </c>
      <c r="AQ9" s="589"/>
      <c r="AR9" s="589"/>
      <c r="AS9" s="589"/>
      <c r="AT9" s="589"/>
      <c r="AU9" s="589"/>
      <c r="AV9" s="589"/>
      <c r="AW9" s="589"/>
      <c r="AX9" s="589"/>
      <c r="AY9" s="589"/>
      <c r="AZ9" s="589"/>
      <c r="BA9" s="589"/>
      <c r="BB9" s="589"/>
      <c r="BC9" s="589"/>
      <c r="BD9" s="589"/>
      <c r="BE9" s="589"/>
      <c r="BF9" s="590"/>
      <c r="BG9" s="591">
        <v>8697604</v>
      </c>
      <c r="BH9" s="592"/>
      <c r="BI9" s="592"/>
      <c r="BJ9" s="592"/>
      <c r="BK9" s="592"/>
      <c r="BL9" s="592"/>
      <c r="BM9" s="592"/>
      <c r="BN9" s="593"/>
      <c r="BO9" s="594">
        <v>32.200000000000003</v>
      </c>
      <c r="BP9" s="594"/>
      <c r="BQ9" s="594"/>
      <c r="BR9" s="594"/>
      <c r="BS9" s="600" t="s">
        <v>113</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4544551</v>
      </c>
      <c r="CS9" s="592"/>
      <c r="CT9" s="592"/>
      <c r="CU9" s="592"/>
      <c r="CV9" s="592"/>
      <c r="CW9" s="592"/>
      <c r="CX9" s="592"/>
      <c r="CY9" s="593"/>
      <c r="CZ9" s="594">
        <v>9.1999999999999993</v>
      </c>
      <c r="DA9" s="594"/>
      <c r="DB9" s="594"/>
      <c r="DC9" s="594"/>
      <c r="DD9" s="600">
        <v>1159664</v>
      </c>
      <c r="DE9" s="592"/>
      <c r="DF9" s="592"/>
      <c r="DG9" s="592"/>
      <c r="DH9" s="592"/>
      <c r="DI9" s="592"/>
      <c r="DJ9" s="592"/>
      <c r="DK9" s="592"/>
      <c r="DL9" s="592"/>
      <c r="DM9" s="592"/>
      <c r="DN9" s="592"/>
      <c r="DO9" s="592"/>
      <c r="DP9" s="593"/>
      <c r="DQ9" s="600">
        <v>3018958</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1189983</v>
      </c>
      <c r="S10" s="592"/>
      <c r="T10" s="592"/>
      <c r="U10" s="592"/>
      <c r="V10" s="592"/>
      <c r="W10" s="592"/>
      <c r="X10" s="592"/>
      <c r="Y10" s="593"/>
      <c r="Z10" s="594">
        <v>2.2999999999999998</v>
      </c>
      <c r="AA10" s="594"/>
      <c r="AB10" s="594"/>
      <c r="AC10" s="594"/>
      <c r="AD10" s="595">
        <v>1189983</v>
      </c>
      <c r="AE10" s="595"/>
      <c r="AF10" s="595"/>
      <c r="AG10" s="595"/>
      <c r="AH10" s="595"/>
      <c r="AI10" s="595"/>
      <c r="AJ10" s="595"/>
      <c r="AK10" s="595"/>
      <c r="AL10" s="596">
        <v>4.3</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461100</v>
      </c>
      <c r="BH10" s="592"/>
      <c r="BI10" s="592"/>
      <c r="BJ10" s="592"/>
      <c r="BK10" s="592"/>
      <c r="BL10" s="592"/>
      <c r="BM10" s="592"/>
      <c r="BN10" s="593"/>
      <c r="BO10" s="594">
        <v>1.7</v>
      </c>
      <c r="BP10" s="594"/>
      <c r="BQ10" s="594"/>
      <c r="BR10" s="594"/>
      <c r="BS10" s="600" t="s">
        <v>113</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306498</v>
      </c>
      <c r="CS10" s="592"/>
      <c r="CT10" s="592"/>
      <c r="CU10" s="592"/>
      <c r="CV10" s="592"/>
      <c r="CW10" s="592"/>
      <c r="CX10" s="592"/>
      <c r="CY10" s="593"/>
      <c r="CZ10" s="594">
        <v>0.6</v>
      </c>
      <c r="DA10" s="594"/>
      <c r="DB10" s="594"/>
      <c r="DC10" s="594"/>
      <c r="DD10" s="600" t="s">
        <v>113</v>
      </c>
      <c r="DE10" s="592"/>
      <c r="DF10" s="592"/>
      <c r="DG10" s="592"/>
      <c r="DH10" s="592"/>
      <c r="DI10" s="592"/>
      <c r="DJ10" s="592"/>
      <c r="DK10" s="592"/>
      <c r="DL10" s="592"/>
      <c r="DM10" s="592"/>
      <c r="DN10" s="592"/>
      <c r="DO10" s="592"/>
      <c r="DP10" s="593"/>
      <c r="DQ10" s="600">
        <v>61631</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v>7149</v>
      </c>
      <c r="S11" s="592"/>
      <c r="T11" s="592"/>
      <c r="U11" s="592"/>
      <c r="V11" s="592"/>
      <c r="W11" s="592"/>
      <c r="X11" s="592"/>
      <c r="Y11" s="593"/>
      <c r="Z11" s="594">
        <v>0</v>
      </c>
      <c r="AA11" s="594"/>
      <c r="AB11" s="594"/>
      <c r="AC11" s="594"/>
      <c r="AD11" s="595">
        <v>7149</v>
      </c>
      <c r="AE11" s="595"/>
      <c r="AF11" s="595"/>
      <c r="AG11" s="595"/>
      <c r="AH11" s="595"/>
      <c r="AI11" s="595"/>
      <c r="AJ11" s="595"/>
      <c r="AK11" s="595"/>
      <c r="AL11" s="596">
        <v>0</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2326631</v>
      </c>
      <c r="BH11" s="592"/>
      <c r="BI11" s="592"/>
      <c r="BJ11" s="592"/>
      <c r="BK11" s="592"/>
      <c r="BL11" s="592"/>
      <c r="BM11" s="592"/>
      <c r="BN11" s="593"/>
      <c r="BO11" s="594">
        <v>8.6</v>
      </c>
      <c r="BP11" s="594"/>
      <c r="BQ11" s="594"/>
      <c r="BR11" s="594"/>
      <c r="BS11" s="600">
        <v>356735</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4474</v>
      </c>
      <c r="CS11" s="592"/>
      <c r="CT11" s="592"/>
      <c r="CU11" s="592"/>
      <c r="CV11" s="592"/>
      <c r="CW11" s="592"/>
      <c r="CX11" s="592"/>
      <c r="CY11" s="593"/>
      <c r="CZ11" s="594">
        <v>0</v>
      </c>
      <c r="DA11" s="594"/>
      <c r="DB11" s="594"/>
      <c r="DC11" s="594"/>
      <c r="DD11" s="600" t="s">
        <v>113</v>
      </c>
      <c r="DE11" s="592"/>
      <c r="DF11" s="592"/>
      <c r="DG11" s="592"/>
      <c r="DH11" s="592"/>
      <c r="DI11" s="592"/>
      <c r="DJ11" s="592"/>
      <c r="DK11" s="592"/>
      <c r="DL11" s="592"/>
      <c r="DM11" s="592"/>
      <c r="DN11" s="592"/>
      <c r="DO11" s="592"/>
      <c r="DP11" s="593"/>
      <c r="DQ11" s="600" t="s">
        <v>113</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12452181</v>
      </c>
      <c r="BH12" s="592"/>
      <c r="BI12" s="592"/>
      <c r="BJ12" s="592"/>
      <c r="BK12" s="592"/>
      <c r="BL12" s="592"/>
      <c r="BM12" s="592"/>
      <c r="BN12" s="593"/>
      <c r="BO12" s="594">
        <v>46.1</v>
      </c>
      <c r="BP12" s="594"/>
      <c r="BQ12" s="594"/>
      <c r="BR12" s="594"/>
      <c r="BS12" s="600" t="s">
        <v>113</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514422</v>
      </c>
      <c r="CS12" s="592"/>
      <c r="CT12" s="592"/>
      <c r="CU12" s="592"/>
      <c r="CV12" s="592"/>
      <c r="CW12" s="592"/>
      <c r="CX12" s="592"/>
      <c r="CY12" s="593"/>
      <c r="CZ12" s="594">
        <v>1</v>
      </c>
      <c r="DA12" s="594"/>
      <c r="DB12" s="594"/>
      <c r="DC12" s="594"/>
      <c r="DD12" s="600" t="s">
        <v>113</v>
      </c>
      <c r="DE12" s="592"/>
      <c r="DF12" s="592"/>
      <c r="DG12" s="592"/>
      <c r="DH12" s="592"/>
      <c r="DI12" s="592"/>
      <c r="DJ12" s="592"/>
      <c r="DK12" s="592"/>
      <c r="DL12" s="592"/>
      <c r="DM12" s="592"/>
      <c r="DN12" s="592"/>
      <c r="DO12" s="592"/>
      <c r="DP12" s="593"/>
      <c r="DQ12" s="600">
        <v>233627</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82506</v>
      </c>
      <c r="S13" s="592"/>
      <c r="T13" s="592"/>
      <c r="U13" s="592"/>
      <c r="V13" s="592"/>
      <c r="W13" s="592"/>
      <c r="X13" s="592"/>
      <c r="Y13" s="593"/>
      <c r="Z13" s="594">
        <v>0.2</v>
      </c>
      <c r="AA13" s="594"/>
      <c r="AB13" s="594"/>
      <c r="AC13" s="594"/>
      <c r="AD13" s="595">
        <v>82506</v>
      </c>
      <c r="AE13" s="595"/>
      <c r="AF13" s="595"/>
      <c r="AG13" s="595"/>
      <c r="AH13" s="595"/>
      <c r="AI13" s="595"/>
      <c r="AJ13" s="595"/>
      <c r="AK13" s="595"/>
      <c r="AL13" s="596">
        <v>0.3</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12011357</v>
      </c>
      <c r="BH13" s="592"/>
      <c r="BI13" s="592"/>
      <c r="BJ13" s="592"/>
      <c r="BK13" s="592"/>
      <c r="BL13" s="592"/>
      <c r="BM13" s="592"/>
      <c r="BN13" s="593"/>
      <c r="BO13" s="594">
        <v>44.5</v>
      </c>
      <c r="BP13" s="594"/>
      <c r="BQ13" s="594"/>
      <c r="BR13" s="594"/>
      <c r="BS13" s="600" t="s">
        <v>113</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7067873</v>
      </c>
      <c r="CS13" s="592"/>
      <c r="CT13" s="592"/>
      <c r="CU13" s="592"/>
      <c r="CV13" s="592"/>
      <c r="CW13" s="592"/>
      <c r="CX13" s="592"/>
      <c r="CY13" s="593"/>
      <c r="CZ13" s="594">
        <v>14.4</v>
      </c>
      <c r="DA13" s="594"/>
      <c r="DB13" s="594"/>
      <c r="DC13" s="594"/>
      <c r="DD13" s="600">
        <v>3542554</v>
      </c>
      <c r="DE13" s="592"/>
      <c r="DF13" s="592"/>
      <c r="DG13" s="592"/>
      <c r="DH13" s="592"/>
      <c r="DI13" s="592"/>
      <c r="DJ13" s="592"/>
      <c r="DK13" s="592"/>
      <c r="DL13" s="592"/>
      <c r="DM13" s="592"/>
      <c r="DN13" s="592"/>
      <c r="DO13" s="592"/>
      <c r="DP13" s="593"/>
      <c r="DQ13" s="600">
        <v>4289587</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73406</v>
      </c>
      <c r="BH14" s="592"/>
      <c r="BI14" s="592"/>
      <c r="BJ14" s="592"/>
      <c r="BK14" s="592"/>
      <c r="BL14" s="592"/>
      <c r="BM14" s="592"/>
      <c r="BN14" s="593"/>
      <c r="BO14" s="594">
        <v>0.3</v>
      </c>
      <c r="BP14" s="594"/>
      <c r="BQ14" s="594"/>
      <c r="BR14" s="594"/>
      <c r="BS14" s="600" t="s">
        <v>113</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1443686</v>
      </c>
      <c r="CS14" s="592"/>
      <c r="CT14" s="592"/>
      <c r="CU14" s="592"/>
      <c r="CV14" s="592"/>
      <c r="CW14" s="592"/>
      <c r="CX14" s="592"/>
      <c r="CY14" s="593"/>
      <c r="CZ14" s="594">
        <v>2.9</v>
      </c>
      <c r="DA14" s="594"/>
      <c r="DB14" s="594"/>
      <c r="DC14" s="594"/>
      <c r="DD14" s="600">
        <v>184987</v>
      </c>
      <c r="DE14" s="592"/>
      <c r="DF14" s="592"/>
      <c r="DG14" s="592"/>
      <c r="DH14" s="592"/>
      <c r="DI14" s="592"/>
      <c r="DJ14" s="592"/>
      <c r="DK14" s="592"/>
      <c r="DL14" s="592"/>
      <c r="DM14" s="592"/>
      <c r="DN14" s="592"/>
      <c r="DO14" s="592"/>
      <c r="DP14" s="593"/>
      <c r="DQ14" s="600">
        <v>1338632</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153711</v>
      </c>
      <c r="S15" s="592"/>
      <c r="T15" s="592"/>
      <c r="U15" s="592"/>
      <c r="V15" s="592"/>
      <c r="W15" s="592"/>
      <c r="X15" s="592"/>
      <c r="Y15" s="593"/>
      <c r="Z15" s="594">
        <v>0.3</v>
      </c>
      <c r="AA15" s="594"/>
      <c r="AB15" s="594"/>
      <c r="AC15" s="594"/>
      <c r="AD15" s="595">
        <v>153711</v>
      </c>
      <c r="AE15" s="595"/>
      <c r="AF15" s="595"/>
      <c r="AG15" s="595"/>
      <c r="AH15" s="595"/>
      <c r="AI15" s="595"/>
      <c r="AJ15" s="595"/>
      <c r="AK15" s="595"/>
      <c r="AL15" s="596">
        <v>0.6</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1075530</v>
      </c>
      <c r="BH15" s="592"/>
      <c r="BI15" s="592"/>
      <c r="BJ15" s="592"/>
      <c r="BK15" s="592"/>
      <c r="BL15" s="592"/>
      <c r="BM15" s="592"/>
      <c r="BN15" s="593"/>
      <c r="BO15" s="594">
        <v>4</v>
      </c>
      <c r="BP15" s="594"/>
      <c r="BQ15" s="594"/>
      <c r="BR15" s="594"/>
      <c r="BS15" s="600" t="s">
        <v>113</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4525973</v>
      </c>
      <c r="CS15" s="592"/>
      <c r="CT15" s="592"/>
      <c r="CU15" s="592"/>
      <c r="CV15" s="592"/>
      <c r="CW15" s="592"/>
      <c r="CX15" s="592"/>
      <c r="CY15" s="593"/>
      <c r="CZ15" s="594">
        <v>9.1999999999999993</v>
      </c>
      <c r="DA15" s="594"/>
      <c r="DB15" s="594"/>
      <c r="DC15" s="594"/>
      <c r="DD15" s="600">
        <v>678617</v>
      </c>
      <c r="DE15" s="592"/>
      <c r="DF15" s="592"/>
      <c r="DG15" s="592"/>
      <c r="DH15" s="592"/>
      <c r="DI15" s="592"/>
      <c r="DJ15" s="592"/>
      <c r="DK15" s="592"/>
      <c r="DL15" s="592"/>
      <c r="DM15" s="592"/>
      <c r="DN15" s="592"/>
      <c r="DO15" s="592"/>
      <c r="DP15" s="593"/>
      <c r="DQ15" s="600">
        <v>3544467</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45101</v>
      </c>
      <c r="S16" s="592"/>
      <c r="T16" s="592"/>
      <c r="U16" s="592"/>
      <c r="V16" s="592"/>
      <c r="W16" s="592"/>
      <c r="X16" s="592"/>
      <c r="Y16" s="593"/>
      <c r="Z16" s="594">
        <v>0.1</v>
      </c>
      <c r="AA16" s="594"/>
      <c r="AB16" s="594"/>
      <c r="AC16" s="594"/>
      <c r="AD16" s="595" t="s">
        <v>113</v>
      </c>
      <c r="AE16" s="595"/>
      <c r="AF16" s="595"/>
      <c r="AG16" s="595"/>
      <c r="AH16" s="595"/>
      <c r="AI16" s="595"/>
      <c r="AJ16" s="595"/>
      <c r="AK16" s="595"/>
      <c r="AL16" s="596" t="s">
        <v>113</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t="s">
        <v>113</v>
      </c>
      <c r="CS16" s="592"/>
      <c r="CT16" s="592"/>
      <c r="CU16" s="592"/>
      <c r="CV16" s="592"/>
      <c r="CW16" s="592"/>
      <c r="CX16" s="592"/>
      <c r="CY16" s="593"/>
      <c r="CZ16" s="594" t="s">
        <v>113</v>
      </c>
      <c r="DA16" s="594"/>
      <c r="DB16" s="594"/>
      <c r="DC16" s="594"/>
      <c r="DD16" s="600" t="s">
        <v>113</v>
      </c>
      <c r="DE16" s="592"/>
      <c r="DF16" s="592"/>
      <c r="DG16" s="592"/>
      <c r="DH16" s="592"/>
      <c r="DI16" s="592"/>
      <c r="DJ16" s="592"/>
      <c r="DK16" s="592"/>
      <c r="DL16" s="592"/>
      <c r="DM16" s="592"/>
      <c r="DN16" s="592"/>
      <c r="DO16" s="592"/>
      <c r="DP16" s="593"/>
      <c r="DQ16" s="600" t="s">
        <v>113</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t="s">
        <v>113</v>
      </c>
      <c r="S17" s="592"/>
      <c r="T17" s="592"/>
      <c r="U17" s="592"/>
      <c r="V17" s="592"/>
      <c r="W17" s="592"/>
      <c r="X17" s="592"/>
      <c r="Y17" s="593"/>
      <c r="Z17" s="594" t="s">
        <v>113</v>
      </c>
      <c r="AA17" s="594"/>
      <c r="AB17" s="594"/>
      <c r="AC17" s="594"/>
      <c r="AD17" s="595" t="s">
        <v>113</v>
      </c>
      <c r="AE17" s="595"/>
      <c r="AF17" s="595"/>
      <c r="AG17" s="595"/>
      <c r="AH17" s="595"/>
      <c r="AI17" s="595"/>
      <c r="AJ17" s="595"/>
      <c r="AK17" s="595"/>
      <c r="AL17" s="596" t="s">
        <v>113</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2017480</v>
      </c>
      <c r="CS17" s="592"/>
      <c r="CT17" s="592"/>
      <c r="CU17" s="592"/>
      <c r="CV17" s="592"/>
      <c r="CW17" s="592"/>
      <c r="CX17" s="592"/>
      <c r="CY17" s="593"/>
      <c r="CZ17" s="594">
        <v>4.0999999999999996</v>
      </c>
      <c r="DA17" s="594"/>
      <c r="DB17" s="594"/>
      <c r="DC17" s="594"/>
      <c r="DD17" s="600" t="s">
        <v>113</v>
      </c>
      <c r="DE17" s="592"/>
      <c r="DF17" s="592"/>
      <c r="DG17" s="592"/>
      <c r="DH17" s="592"/>
      <c r="DI17" s="592"/>
      <c r="DJ17" s="592"/>
      <c r="DK17" s="592"/>
      <c r="DL17" s="592"/>
      <c r="DM17" s="592"/>
      <c r="DN17" s="592"/>
      <c r="DO17" s="592"/>
      <c r="DP17" s="593"/>
      <c r="DQ17" s="600">
        <v>1986686</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45059</v>
      </c>
      <c r="S18" s="592"/>
      <c r="T18" s="592"/>
      <c r="U18" s="592"/>
      <c r="V18" s="592"/>
      <c r="W18" s="592"/>
      <c r="X18" s="592"/>
      <c r="Y18" s="593"/>
      <c r="Z18" s="594">
        <v>0.1</v>
      </c>
      <c r="AA18" s="594"/>
      <c r="AB18" s="594"/>
      <c r="AC18" s="594"/>
      <c r="AD18" s="595" t="s">
        <v>113</v>
      </c>
      <c r="AE18" s="595"/>
      <c r="AF18" s="595"/>
      <c r="AG18" s="595"/>
      <c r="AH18" s="595"/>
      <c r="AI18" s="595"/>
      <c r="AJ18" s="595"/>
      <c r="AK18" s="595"/>
      <c r="AL18" s="596" t="s">
        <v>113</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42</v>
      </c>
      <c r="S19" s="592"/>
      <c r="T19" s="592"/>
      <c r="U19" s="592"/>
      <c r="V19" s="592"/>
      <c r="W19" s="592"/>
      <c r="X19" s="592"/>
      <c r="Y19" s="593"/>
      <c r="Z19" s="594">
        <v>0</v>
      </c>
      <c r="AA19" s="594"/>
      <c r="AB19" s="594"/>
      <c r="AC19" s="594"/>
      <c r="AD19" s="595" t="s">
        <v>113</v>
      </c>
      <c r="AE19" s="595"/>
      <c r="AF19" s="595"/>
      <c r="AG19" s="595"/>
      <c r="AH19" s="595"/>
      <c r="AI19" s="595"/>
      <c r="AJ19" s="595"/>
      <c r="AK19" s="595"/>
      <c r="AL19" s="596" t="s">
        <v>113</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1733187</v>
      </c>
      <c r="BH19" s="592"/>
      <c r="BI19" s="592"/>
      <c r="BJ19" s="592"/>
      <c r="BK19" s="592"/>
      <c r="BL19" s="592"/>
      <c r="BM19" s="592"/>
      <c r="BN19" s="593"/>
      <c r="BO19" s="594">
        <v>6.4</v>
      </c>
      <c r="BP19" s="594"/>
      <c r="BQ19" s="594"/>
      <c r="BR19" s="594"/>
      <c r="BS19" s="600" t="s">
        <v>113</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28943985</v>
      </c>
      <c r="S20" s="592"/>
      <c r="T20" s="592"/>
      <c r="U20" s="592"/>
      <c r="V20" s="592"/>
      <c r="W20" s="592"/>
      <c r="X20" s="592"/>
      <c r="Y20" s="593"/>
      <c r="Z20" s="594">
        <v>55.7</v>
      </c>
      <c r="AA20" s="594"/>
      <c r="AB20" s="594"/>
      <c r="AC20" s="594"/>
      <c r="AD20" s="595">
        <v>27165697</v>
      </c>
      <c r="AE20" s="595"/>
      <c r="AF20" s="595"/>
      <c r="AG20" s="595"/>
      <c r="AH20" s="595"/>
      <c r="AI20" s="595"/>
      <c r="AJ20" s="595"/>
      <c r="AK20" s="595"/>
      <c r="AL20" s="596">
        <v>98.5</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1733187</v>
      </c>
      <c r="BH20" s="592"/>
      <c r="BI20" s="592"/>
      <c r="BJ20" s="592"/>
      <c r="BK20" s="592"/>
      <c r="BL20" s="592"/>
      <c r="BM20" s="592"/>
      <c r="BN20" s="593"/>
      <c r="BO20" s="594">
        <v>6.4</v>
      </c>
      <c r="BP20" s="594"/>
      <c r="BQ20" s="594"/>
      <c r="BR20" s="594"/>
      <c r="BS20" s="600" t="s">
        <v>113</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49197148</v>
      </c>
      <c r="CS20" s="592"/>
      <c r="CT20" s="592"/>
      <c r="CU20" s="592"/>
      <c r="CV20" s="592"/>
      <c r="CW20" s="592"/>
      <c r="CX20" s="592"/>
      <c r="CY20" s="593"/>
      <c r="CZ20" s="594">
        <v>100</v>
      </c>
      <c r="DA20" s="594"/>
      <c r="DB20" s="594"/>
      <c r="DC20" s="594"/>
      <c r="DD20" s="600">
        <v>8737029</v>
      </c>
      <c r="DE20" s="592"/>
      <c r="DF20" s="592"/>
      <c r="DG20" s="592"/>
      <c r="DH20" s="592"/>
      <c r="DI20" s="592"/>
      <c r="DJ20" s="592"/>
      <c r="DK20" s="592"/>
      <c r="DL20" s="592"/>
      <c r="DM20" s="592"/>
      <c r="DN20" s="592"/>
      <c r="DO20" s="592"/>
      <c r="DP20" s="593"/>
      <c r="DQ20" s="600">
        <v>31747880</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21888</v>
      </c>
      <c r="S21" s="592"/>
      <c r="T21" s="592"/>
      <c r="U21" s="592"/>
      <c r="V21" s="592"/>
      <c r="W21" s="592"/>
      <c r="X21" s="592"/>
      <c r="Y21" s="593"/>
      <c r="Z21" s="594">
        <v>0</v>
      </c>
      <c r="AA21" s="594"/>
      <c r="AB21" s="594"/>
      <c r="AC21" s="594"/>
      <c r="AD21" s="595">
        <v>21888</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t="s">
        <v>113</v>
      </c>
      <c r="BH21" s="592"/>
      <c r="BI21" s="592"/>
      <c r="BJ21" s="592"/>
      <c r="BK21" s="592"/>
      <c r="BL21" s="592"/>
      <c r="BM21" s="592"/>
      <c r="BN21" s="593"/>
      <c r="BO21" s="594" t="s">
        <v>113</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391932</v>
      </c>
      <c r="S22" s="592"/>
      <c r="T22" s="592"/>
      <c r="U22" s="592"/>
      <c r="V22" s="592"/>
      <c r="W22" s="592"/>
      <c r="X22" s="592"/>
      <c r="Y22" s="593"/>
      <c r="Z22" s="594">
        <v>0.8</v>
      </c>
      <c r="AA22" s="594"/>
      <c r="AB22" s="594"/>
      <c r="AC22" s="594"/>
      <c r="AD22" s="595" t="s">
        <v>113</v>
      </c>
      <c r="AE22" s="595"/>
      <c r="AF22" s="595"/>
      <c r="AG22" s="595"/>
      <c r="AH22" s="595"/>
      <c r="AI22" s="595"/>
      <c r="AJ22" s="595"/>
      <c r="AK22" s="595"/>
      <c r="AL22" s="596" t="s">
        <v>113</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883969</v>
      </c>
      <c r="S23" s="592"/>
      <c r="T23" s="592"/>
      <c r="U23" s="592"/>
      <c r="V23" s="592"/>
      <c r="W23" s="592"/>
      <c r="X23" s="592"/>
      <c r="Y23" s="593"/>
      <c r="Z23" s="594">
        <v>1.7</v>
      </c>
      <c r="AA23" s="594"/>
      <c r="AB23" s="594"/>
      <c r="AC23" s="594"/>
      <c r="AD23" s="595">
        <v>137927</v>
      </c>
      <c r="AE23" s="595"/>
      <c r="AF23" s="595"/>
      <c r="AG23" s="595"/>
      <c r="AH23" s="595"/>
      <c r="AI23" s="595"/>
      <c r="AJ23" s="595"/>
      <c r="AK23" s="595"/>
      <c r="AL23" s="596">
        <v>0.5</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v>1733187</v>
      </c>
      <c r="BH23" s="592"/>
      <c r="BI23" s="592"/>
      <c r="BJ23" s="592"/>
      <c r="BK23" s="592"/>
      <c r="BL23" s="592"/>
      <c r="BM23" s="592"/>
      <c r="BN23" s="593"/>
      <c r="BO23" s="594">
        <v>6.4</v>
      </c>
      <c r="BP23" s="594"/>
      <c r="BQ23" s="594"/>
      <c r="BR23" s="594"/>
      <c r="BS23" s="600" t="s">
        <v>113</v>
      </c>
      <c r="BT23" s="592"/>
      <c r="BU23" s="592"/>
      <c r="BV23" s="592"/>
      <c r="BW23" s="592"/>
      <c r="BX23" s="592"/>
      <c r="BY23" s="592"/>
      <c r="BZ23" s="592"/>
      <c r="CA23" s="592"/>
      <c r="CB23" s="601"/>
      <c r="CD23" s="573" t="s">
        <v>205</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216366</v>
      </c>
      <c r="S24" s="592"/>
      <c r="T24" s="592"/>
      <c r="U24" s="592"/>
      <c r="V24" s="592"/>
      <c r="W24" s="592"/>
      <c r="X24" s="592"/>
      <c r="Y24" s="593"/>
      <c r="Z24" s="594">
        <v>0.4</v>
      </c>
      <c r="AA24" s="594"/>
      <c r="AB24" s="594"/>
      <c r="AC24" s="594"/>
      <c r="AD24" s="595">
        <v>42</v>
      </c>
      <c r="AE24" s="595"/>
      <c r="AF24" s="595"/>
      <c r="AG24" s="595"/>
      <c r="AH24" s="595"/>
      <c r="AI24" s="595"/>
      <c r="AJ24" s="595"/>
      <c r="AK24" s="595"/>
      <c r="AL24" s="596">
        <v>0</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20762813</v>
      </c>
      <c r="CS24" s="581"/>
      <c r="CT24" s="581"/>
      <c r="CU24" s="581"/>
      <c r="CV24" s="581"/>
      <c r="CW24" s="581"/>
      <c r="CX24" s="581"/>
      <c r="CY24" s="582"/>
      <c r="CZ24" s="618">
        <v>42.2</v>
      </c>
      <c r="DA24" s="619"/>
      <c r="DB24" s="619"/>
      <c r="DC24" s="620"/>
      <c r="DD24" s="617">
        <v>12411051</v>
      </c>
      <c r="DE24" s="581"/>
      <c r="DF24" s="581"/>
      <c r="DG24" s="581"/>
      <c r="DH24" s="581"/>
      <c r="DI24" s="581"/>
      <c r="DJ24" s="581"/>
      <c r="DK24" s="582"/>
      <c r="DL24" s="617">
        <v>12014164</v>
      </c>
      <c r="DM24" s="581"/>
      <c r="DN24" s="581"/>
      <c r="DO24" s="581"/>
      <c r="DP24" s="581"/>
      <c r="DQ24" s="581"/>
      <c r="DR24" s="581"/>
      <c r="DS24" s="581"/>
      <c r="DT24" s="581"/>
      <c r="DU24" s="581"/>
      <c r="DV24" s="582"/>
      <c r="DW24" s="585">
        <v>43.5</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7556665</v>
      </c>
      <c r="S25" s="592"/>
      <c r="T25" s="592"/>
      <c r="U25" s="592"/>
      <c r="V25" s="592"/>
      <c r="W25" s="592"/>
      <c r="X25" s="592"/>
      <c r="Y25" s="593"/>
      <c r="Z25" s="594">
        <v>14.6</v>
      </c>
      <c r="AA25" s="594"/>
      <c r="AB25" s="594"/>
      <c r="AC25" s="594"/>
      <c r="AD25" s="595" t="s">
        <v>113</v>
      </c>
      <c r="AE25" s="595"/>
      <c r="AF25" s="595"/>
      <c r="AG25" s="595"/>
      <c r="AH25" s="595"/>
      <c r="AI25" s="595"/>
      <c r="AJ25" s="595"/>
      <c r="AK25" s="595"/>
      <c r="AL25" s="596" t="s">
        <v>113</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6747384</v>
      </c>
      <c r="CS25" s="623"/>
      <c r="CT25" s="623"/>
      <c r="CU25" s="623"/>
      <c r="CV25" s="623"/>
      <c r="CW25" s="623"/>
      <c r="CX25" s="623"/>
      <c r="CY25" s="624"/>
      <c r="CZ25" s="625">
        <v>13.7</v>
      </c>
      <c r="DA25" s="626"/>
      <c r="DB25" s="626"/>
      <c r="DC25" s="627"/>
      <c r="DD25" s="600">
        <v>6427962</v>
      </c>
      <c r="DE25" s="623"/>
      <c r="DF25" s="623"/>
      <c r="DG25" s="623"/>
      <c r="DH25" s="623"/>
      <c r="DI25" s="623"/>
      <c r="DJ25" s="623"/>
      <c r="DK25" s="624"/>
      <c r="DL25" s="600">
        <v>6269560</v>
      </c>
      <c r="DM25" s="623"/>
      <c r="DN25" s="623"/>
      <c r="DO25" s="623"/>
      <c r="DP25" s="623"/>
      <c r="DQ25" s="623"/>
      <c r="DR25" s="623"/>
      <c r="DS25" s="623"/>
      <c r="DT25" s="623"/>
      <c r="DU25" s="623"/>
      <c r="DV25" s="624"/>
      <c r="DW25" s="596">
        <v>22.7</v>
      </c>
      <c r="DX25" s="621"/>
      <c r="DY25" s="621"/>
      <c r="DZ25" s="621"/>
      <c r="EA25" s="621"/>
      <c r="EB25" s="621"/>
      <c r="EC25" s="622"/>
    </row>
    <row r="26" spans="2:133" ht="11.25" customHeight="1">
      <c r="B26" s="628" t="s">
        <v>277</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4683657</v>
      </c>
      <c r="CS26" s="592"/>
      <c r="CT26" s="592"/>
      <c r="CU26" s="592"/>
      <c r="CV26" s="592"/>
      <c r="CW26" s="592"/>
      <c r="CX26" s="592"/>
      <c r="CY26" s="593"/>
      <c r="CZ26" s="625">
        <v>9.5</v>
      </c>
      <c r="DA26" s="626"/>
      <c r="DB26" s="626"/>
      <c r="DC26" s="627"/>
      <c r="DD26" s="600">
        <v>4372848</v>
      </c>
      <c r="DE26" s="592"/>
      <c r="DF26" s="592"/>
      <c r="DG26" s="592"/>
      <c r="DH26" s="592"/>
      <c r="DI26" s="592"/>
      <c r="DJ26" s="592"/>
      <c r="DK26" s="593"/>
      <c r="DL26" s="600" t="s">
        <v>280</v>
      </c>
      <c r="DM26" s="592"/>
      <c r="DN26" s="592"/>
      <c r="DO26" s="592"/>
      <c r="DP26" s="592"/>
      <c r="DQ26" s="592"/>
      <c r="DR26" s="592"/>
      <c r="DS26" s="592"/>
      <c r="DT26" s="592"/>
      <c r="DU26" s="592"/>
      <c r="DV26" s="593"/>
      <c r="DW26" s="596" t="s">
        <v>280</v>
      </c>
      <c r="DX26" s="621"/>
      <c r="DY26" s="621"/>
      <c r="DZ26" s="621"/>
      <c r="EA26" s="621"/>
      <c r="EB26" s="621"/>
      <c r="EC26" s="622"/>
    </row>
    <row r="27" spans="2:133" ht="11.25" customHeight="1">
      <c r="B27" s="588" t="s">
        <v>281</v>
      </c>
      <c r="C27" s="589"/>
      <c r="D27" s="589"/>
      <c r="E27" s="589"/>
      <c r="F27" s="589"/>
      <c r="G27" s="589"/>
      <c r="H27" s="589"/>
      <c r="I27" s="589"/>
      <c r="J27" s="589"/>
      <c r="K27" s="589"/>
      <c r="L27" s="589"/>
      <c r="M27" s="589"/>
      <c r="N27" s="589"/>
      <c r="O27" s="589"/>
      <c r="P27" s="589"/>
      <c r="Q27" s="590"/>
      <c r="R27" s="591">
        <v>2261742</v>
      </c>
      <c r="S27" s="592"/>
      <c r="T27" s="592"/>
      <c r="U27" s="592"/>
      <c r="V27" s="592"/>
      <c r="W27" s="592"/>
      <c r="X27" s="592"/>
      <c r="Y27" s="593"/>
      <c r="Z27" s="594">
        <v>4.4000000000000004</v>
      </c>
      <c r="AA27" s="594"/>
      <c r="AB27" s="594"/>
      <c r="AC27" s="594"/>
      <c r="AD27" s="595" t="s">
        <v>113</v>
      </c>
      <c r="AE27" s="595"/>
      <c r="AF27" s="595"/>
      <c r="AG27" s="595"/>
      <c r="AH27" s="595"/>
      <c r="AI27" s="595"/>
      <c r="AJ27" s="595"/>
      <c r="AK27" s="595"/>
      <c r="AL27" s="596" t="s">
        <v>113</v>
      </c>
      <c r="AM27" s="597"/>
      <c r="AN27" s="597"/>
      <c r="AO27" s="598"/>
      <c r="AP27" s="588" t="s">
        <v>282</v>
      </c>
      <c r="AQ27" s="589"/>
      <c r="AR27" s="589"/>
      <c r="AS27" s="589"/>
      <c r="AT27" s="589"/>
      <c r="AU27" s="589"/>
      <c r="AV27" s="589"/>
      <c r="AW27" s="589"/>
      <c r="AX27" s="589"/>
      <c r="AY27" s="589"/>
      <c r="AZ27" s="589"/>
      <c r="BA27" s="589"/>
      <c r="BB27" s="589"/>
      <c r="BC27" s="589"/>
      <c r="BD27" s="589"/>
      <c r="BE27" s="589"/>
      <c r="BF27" s="590"/>
      <c r="BG27" s="591">
        <v>26993521</v>
      </c>
      <c r="BH27" s="592"/>
      <c r="BI27" s="592"/>
      <c r="BJ27" s="592"/>
      <c r="BK27" s="592"/>
      <c r="BL27" s="592"/>
      <c r="BM27" s="592"/>
      <c r="BN27" s="593"/>
      <c r="BO27" s="594">
        <v>100</v>
      </c>
      <c r="BP27" s="594"/>
      <c r="BQ27" s="594"/>
      <c r="BR27" s="594"/>
      <c r="BS27" s="600">
        <v>356735</v>
      </c>
      <c r="BT27" s="592"/>
      <c r="BU27" s="592"/>
      <c r="BV27" s="592"/>
      <c r="BW27" s="592"/>
      <c r="BX27" s="592"/>
      <c r="BY27" s="592"/>
      <c r="BZ27" s="592"/>
      <c r="CA27" s="592"/>
      <c r="CB27" s="601"/>
      <c r="CD27" s="605" t="s">
        <v>283</v>
      </c>
      <c r="CE27" s="606"/>
      <c r="CF27" s="606"/>
      <c r="CG27" s="606"/>
      <c r="CH27" s="606"/>
      <c r="CI27" s="606"/>
      <c r="CJ27" s="606"/>
      <c r="CK27" s="606"/>
      <c r="CL27" s="606"/>
      <c r="CM27" s="606"/>
      <c r="CN27" s="606"/>
      <c r="CO27" s="606"/>
      <c r="CP27" s="606"/>
      <c r="CQ27" s="607"/>
      <c r="CR27" s="591">
        <v>11997949</v>
      </c>
      <c r="CS27" s="623"/>
      <c r="CT27" s="623"/>
      <c r="CU27" s="623"/>
      <c r="CV27" s="623"/>
      <c r="CW27" s="623"/>
      <c r="CX27" s="623"/>
      <c r="CY27" s="624"/>
      <c r="CZ27" s="625">
        <v>24.4</v>
      </c>
      <c r="DA27" s="626"/>
      <c r="DB27" s="626"/>
      <c r="DC27" s="627"/>
      <c r="DD27" s="600">
        <v>3996403</v>
      </c>
      <c r="DE27" s="623"/>
      <c r="DF27" s="623"/>
      <c r="DG27" s="623"/>
      <c r="DH27" s="623"/>
      <c r="DI27" s="623"/>
      <c r="DJ27" s="623"/>
      <c r="DK27" s="624"/>
      <c r="DL27" s="600">
        <v>3757918</v>
      </c>
      <c r="DM27" s="623"/>
      <c r="DN27" s="623"/>
      <c r="DO27" s="623"/>
      <c r="DP27" s="623"/>
      <c r="DQ27" s="623"/>
      <c r="DR27" s="623"/>
      <c r="DS27" s="623"/>
      <c r="DT27" s="623"/>
      <c r="DU27" s="623"/>
      <c r="DV27" s="624"/>
      <c r="DW27" s="596">
        <v>13.6</v>
      </c>
      <c r="DX27" s="621"/>
      <c r="DY27" s="621"/>
      <c r="DZ27" s="621"/>
      <c r="EA27" s="621"/>
      <c r="EB27" s="621"/>
      <c r="EC27" s="622"/>
    </row>
    <row r="28" spans="2:133" ht="11.25" customHeight="1">
      <c r="B28" s="588" t="s">
        <v>284</v>
      </c>
      <c r="C28" s="589"/>
      <c r="D28" s="589"/>
      <c r="E28" s="589"/>
      <c r="F28" s="589"/>
      <c r="G28" s="589"/>
      <c r="H28" s="589"/>
      <c r="I28" s="589"/>
      <c r="J28" s="589"/>
      <c r="K28" s="589"/>
      <c r="L28" s="589"/>
      <c r="M28" s="589"/>
      <c r="N28" s="589"/>
      <c r="O28" s="589"/>
      <c r="P28" s="589"/>
      <c r="Q28" s="590"/>
      <c r="R28" s="591">
        <v>300121</v>
      </c>
      <c r="S28" s="592"/>
      <c r="T28" s="592"/>
      <c r="U28" s="592"/>
      <c r="V28" s="592"/>
      <c r="W28" s="592"/>
      <c r="X28" s="592"/>
      <c r="Y28" s="593"/>
      <c r="Z28" s="594">
        <v>0.6</v>
      </c>
      <c r="AA28" s="594"/>
      <c r="AB28" s="594"/>
      <c r="AC28" s="594"/>
      <c r="AD28" s="595">
        <v>201733</v>
      </c>
      <c r="AE28" s="595"/>
      <c r="AF28" s="595"/>
      <c r="AG28" s="595"/>
      <c r="AH28" s="595"/>
      <c r="AI28" s="595"/>
      <c r="AJ28" s="595"/>
      <c r="AK28" s="595"/>
      <c r="AL28" s="596">
        <v>0.7</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285</v>
      </c>
      <c r="CE28" s="606"/>
      <c r="CF28" s="606"/>
      <c r="CG28" s="606"/>
      <c r="CH28" s="606"/>
      <c r="CI28" s="606"/>
      <c r="CJ28" s="606"/>
      <c r="CK28" s="606"/>
      <c r="CL28" s="606"/>
      <c r="CM28" s="606"/>
      <c r="CN28" s="606"/>
      <c r="CO28" s="606"/>
      <c r="CP28" s="606"/>
      <c r="CQ28" s="607"/>
      <c r="CR28" s="591">
        <v>2017480</v>
      </c>
      <c r="CS28" s="592"/>
      <c r="CT28" s="592"/>
      <c r="CU28" s="592"/>
      <c r="CV28" s="592"/>
      <c r="CW28" s="592"/>
      <c r="CX28" s="592"/>
      <c r="CY28" s="593"/>
      <c r="CZ28" s="625">
        <v>4.0999999999999996</v>
      </c>
      <c r="DA28" s="626"/>
      <c r="DB28" s="626"/>
      <c r="DC28" s="627"/>
      <c r="DD28" s="600">
        <v>1986686</v>
      </c>
      <c r="DE28" s="592"/>
      <c r="DF28" s="592"/>
      <c r="DG28" s="592"/>
      <c r="DH28" s="592"/>
      <c r="DI28" s="592"/>
      <c r="DJ28" s="592"/>
      <c r="DK28" s="593"/>
      <c r="DL28" s="600">
        <v>1986686</v>
      </c>
      <c r="DM28" s="592"/>
      <c r="DN28" s="592"/>
      <c r="DO28" s="592"/>
      <c r="DP28" s="592"/>
      <c r="DQ28" s="592"/>
      <c r="DR28" s="592"/>
      <c r="DS28" s="592"/>
      <c r="DT28" s="592"/>
      <c r="DU28" s="592"/>
      <c r="DV28" s="593"/>
      <c r="DW28" s="596">
        <v>7.2</v>
      </c>
      <c r="DX28" s="621"/>
      <c r="DY28" s="621"/>
      <c r="DZ28" s="621"/>
      <c r="EA28" s="621"/>
      <c r="EB28" s="621"/>
      <c r="EC28" s="622"/>
    </row>
    <row r="29" spans="2:133" ht="11.25" customHeight="1">
      <c r="B29" s="588" t="s">
        <v>286</v>
      </c>
      <c r="C29" s="589"/>
      <c r="D29" s="589"/>
      <c r="E29" s="589"/>
      <c r="F29" s="589"/>
      <c r="G29" s="589"/>
      <c r="H29" s="589"/>
      <c r="I29" s="589"/>
      <c r="J29" s="589"/>
      <c r="K29" s="589"/>
      <c r="L29" s="589"/>
      <c r="M29" s="589"/>
      <c r="N29" s="589"/>
      <c r="O29" s="589"/>
      <c r="P29" s="589"/>
      <c r="Q29" s="590"/>
      <c r="R29" s="591">
        <v>1808</v>
      </c>
      <c r="S29" s="592"/>
      <c r="T29" s="592"/>
      <c r="U29" s="592"/>
      <c r="V29" s="592"/>
      <c r="W29" s="592"/>
      <c r="X29" s="592"/>
      <c r="Y29" s="593"/>
      <c r="Z29" s="594">
        <v>0</v>
      </c>
      <c r="AA29" s="594"/>
      <c r="AB29" s="594"/>
      <c r="AC29" s="594"/>
      <c r="AD29" s="595" t="s">
        <v>113</v>
      </c>
      <c r="AE29" s="595"/>
      <c r="AF29" s="595"/>
      <c r="AG29" s="595"/>
      <c r="AH29" s="595"/>
      <c r="AI29" s="595"/>
      <c r="AJ29" s="595"/>
      <c r="AK29" s="595"/>
      <c r="AL29" s="596" t="s">
        <v>113</v>
      </c>
      <c r="AM29" s="597"/>
      <c r="AN29" s="597"/>
      <c r="AO29" s="598"/>
      <c r="AP29" s="570" t="s">
        <v>205</v>
      </c>
      <c r="AQ29" s="571"/>
      <c r="AR29" s="571"/>
      <c r="AS29" s="571"/>
      <c r="AT29" s="571"/>
      <c r="AU29" s="571"/>
      <c r="AV29" s="571"/>
      <c r="AW29" s="571"/>
      <c r="AX29" s="571"/>
      <c r="AY29" s="571"/>
      <c r="AZ29" s="571"/>
      <c r="BA29" s="571"/>
      <c r="BB29" s="571"/>
      <c r="BC29" s="571"/>
      <c r="BD29" s="571"/>
      <c r="BE29" s="571"/>
      <c r="BF29" s="572"/>
      <c r="BG29" s="570" t="s">
        <v>287</v>
      </c>
      <c r="BH29" s="632"/>
      <c r="BI29" s="632"/>
      <c r="BJ29" s="632"/>
      <c r="BK29" s="632"/>
      <c r="BL29" s="632"/>
      <c r="BM29" s="632"/>
      <c r="BN29" s="632"/>
      <c r="BO29" s="632"/>
      <c r="BP29" s="632"/>
      <c r="BQ29" s="633"/>
      <c r="BR29" s="570" t="s">
        <v>288</v>
      </c>
      <c r="BS29" s="632"/>
      <c r="BT29" s="632"/>
      <c r="BU29" s="632"/>
      <c r="BV29" s="632"/>
      <c r="BW29" s="632"/>
      <c r="BX29" s="632"/>
      <c r="BY29" s="632"/>
      <c r="BZ29" s="632"/>
      <c r="CA29" s="632"/>
      <c r="CB29" s="633"/>
      <c r="CD29" s="652" t="s">
        <v>289</v>
      </c>
      <c r="CE29" s="653"/>
      <c r="CF29" s="605" t="s">
        <v>290</v>
      </c>
      <c r="CG29" s="606"/>
      <c r="CH29" s="606"/>
      <c r="CI29" s="606"/>
      <c r="CJ29" s="606"/>
      <c r="CK29" s="606"/>
      <c r="CL29" s="606"/>
      <c r="CM29" s="606"/>
      <c r="CN29" s="606"/>
      <c r="CO29" s="606"/>
      <c r="CP29" s="606"/>
      <c r="CQ29" s="607"/>
      <c r="CR29" s="591">
        <v>2017480</v>
      </c>
      <c r="CS29" s="623"/>
      <c r="CT29" s="623"/>
      <c r="CU29" s="623"/>
      <c r="CV29" s="623"/>
      <c r="CW29" s="623"/>
      <c r="CX29" s="623"/>
      <c r="CY29" s="624"/>
      <c r="CZ29" s="625">
        <v>4.0999999999999996</v>
      </c>
      <c r="DA29" s="626"/>
      <c r="DB29" s="626"/>
      <c r="DC29" s="627"/>
      <c r="DD29" s="600">
        <v>1986686</v>
      </c>
      <c r="DE29" s="623"/>
      <c r="DF29" s="623"/>
      <c r="DG29" s="623"/>
      <c r="DH29" s="623"/>
      <c r="DI29" s="623"/>
      <c r="DJ29" s="623"/>
      <c r="DK29" s="624"/>
      <c r="DL29" s="600">
        <v>1986686</v>
      </c>
      <c r="DM29" s="623"/>
      <c r="DN29" s="623"/>
      <c r="DO29" s="623"/>
      <c r="DP29" s="623"/>
      <c r="DQ29" s="623"/>
      <c r="DR29" s="623"/>
      <c r="DS29" s="623"/>
      <c r="DT29" s="623"/>
      <c r="DU29" s="623"/>
      <c r="DV29" s="624"/>
      <c r="DW29" s="596">
        <v>7.2</v>
      </c>
      <c r="DX29" s="621"/>
      <c r="DY29" s="621"/>
      <c r="DZ29" s="621"/>
      <c r="EA29" s="621"/>
      <c r="EB29" s="621"/>
      <c r="EC29" s="622"/>
    </row>
    <row r="30" spans="2:133" ht="11.25" customHeight="1">
      <c r="B30" s="588" t="s">
        <v>291</v>
      </c>
      <c r="C30" s="589"/>
      <c r="D30" s="589"/>
      <c r="E30" s="589"/>
      <c r="F30" s="589"/>
      <c r="G30" s="589"/>
      <c r="H30" s="589"/>
      <c r="I30" s="589"/>
      <c r="J30" s="589"/>
      <c r="K30" s="589"/>
      <c r="L30" s="589"/>
      <c r="M30" s="589"/>
      <c r="N30" s="589"/>
      <c r="O30" s="589"/>
      <c r="P30" s="589"/>
      <c r="Q30" s="590"/>
      <c r="R30" s="591">
        <v>3422821</v>
      </c>
      <c r="S30" s="592"/>
      <c r="T30" s="592"/>
      <c r="U30" s="592"/>
      <c r="V30" s="592"/>
      <c r="W30" s="592"/>
      <c r="X30" s="592"/>
      <c r="Y30" s="593"/>
      <c r="Z30" s="594">
        <v>6.6</v>
      </c>
      <c r="AA30" s="594"/>
      <c r="AB30" s="594"/>
      <c r="AC30" s="594"/>
      <c r="AD30" s="595" t="s">
        <v>113</v>
      </c>
      <c r="AE30" s="595"/>
      <c r="AF30" s="595"/>
      <c r="AG30" s="595"/>
      <c r="AH30" s="595"/>
      <c r="AI30" s="595"/>
      <c r="AJ30" s="595"/>
      <c r="AK30" s="595"/>
      <c r="AL30" s="596" t="s">
        <v>113</v>
      </c>
      <c r="AM30" s="597"/>
      <c r="AN30" s="597"/>
      <c r="AO30" s="598"/>
      <c r="AP30" s="637" t="s">
        <v>292</v>
      </c>
      <c r="AQ30" s="638"/>
      <c r="AR30" s="638"/>
      <c r="AS30" s="638"/>
      <c r="AT30" s="643" t="s">
        <v>293</v>
      </c>
      <c r="AU30" s="182"/>
      <c r="AV30" s="182"/>
      <c r="AW30" s="182"/>
      <c r="AX30" s="577" t="s">
        <v>172</v>
      </c>
      <c r="AY30" s="578"/>
      <c r="AZ30" s="578"/>
      <c r="BA30" s="578"/>
      <c r="BB30" s="578"/>
      <c r="BC30" s="578"/>
      <c r="BD30" s="578"/>
      <c r="BE30" s="578"/>
      <c r="BF30" s="579"/>
      <c r="BG30" s="649">
        <v>98.7</v>
      </c>
      <c r="BH30" s="650"/>
      <c r="BI30" s="650"/>
      <c r="BJ30" s="650"/>
      <c r="BK30" s="650"/>
      <c r="BL30" s="650"/>
      <c r="BM30" s="586">
        <v>94.8</v>
      </c>
      <c r="BN30" s="650"/>
      <c r="BO30" s="650"/>
      <c r="BP30" s="650"/>
      <c r="BQ30" s="651"/>
      <c r="BR30" s="649">
        <v>98.8</v>
      </c>
      <c r="BS30" s="650"/>
      <c r="BT30" s="650"/>
      <c r="BU30" s="650"/>
      <c r="BV30" s="650"/>
      <c r="BW30" s="650"/>
      <c r="BX30" s="586">
        <v>94.7</v>
      </c>
      <c r="BY30" s="650"/>
      <c r="BZ30" s="650"/>
      <c r="CA30" s="650"/>
      <c r="CB30" s="651"/>
      <c r="CD30" s="654"/>
      <c r="CE30" s="655"/>
      <c r="CF30" s="605" t="s">
        <v>294</v>
      </c>
      <c r="CG30" s="606"/>
      <c r="CH30" s="606"/>
      <c r="CI30" s="606"/>
      <c r="CJ30" s="606"/>
      <c r="CK30" s="606"/>
      <c r="CL30" s="606"/>
      <c r="CM30" s="606"/>
      <c r="CN30" s="606"/>
      <c r="CO30" s="606"/>
      <c r="CP30" s="606"/>
      <c r="CQ30" s="607"/>
      <c r="CR30" s="591">
        <v>1768930</v>
      </c>
      <c r="CS30" s="592"/>
      <c r="CT30" s="592"/>
      <c r="CU30" s="592"/>
      <c r="CV30" s="592"/>
      <c r="CW30" s="592"/>
      <c r="CX30" s="592"/>
      <c r="CY30" s="593"/>
      <c r="CZ30" s="625">
        <v>3.6</v>
      </c>
      <c r="DA30" s="626"/>
      <c r="DB30" s="626"/>
      <c r="DC30" s="627"/>
      <c r="DD30" s="600">
        <v>1738136</v>
      </c>
      <c r="DE30" s="592"/>
      <c r="DF30" s="592"/>
      <c r="DG30" s="592"/>
      <c r="DH30" s="592"/>
      <c r="DI30" s="592"/>
      <c r="DJ30" s="592"/>
      <c r="DK30" s="593"/>
      <c r="DL30" s="600">
        <v>1738136</v>
      </c>
      <c r="DM30" s="592"/>
      <c r="DN30" s="592"/>
      <c r="DO30" s="592"/>
      <c r="DP30" s="592"/>
      <c r="DQ30" s="592"/>
      <c r="DR30" s="592"/>
      <c r="DS30" s="592"/>
      <c r="DT30" s="592"/>
      <c r="DU30" s="592"/>
      <c r="DV30" s="593"/>
      <c r="DW30" s="596">
        <v>6.3</v>
      </c>
      <c r="DX30" s="621"/>
      <c r="DY30" s="621"/>
      <c r="DZ30" s="621"/>
      <c r="EA30" s="621"/>
      <c r="EB30" s="621"/>
      <c r="EC30" s="622"/>
    </row>
    <row r="31" spans="2:133" ht="11.25" customHeight="1">
      <c r="B31" s="588" t="s">
        <v>295</v>
      </c>
      <c r="C31" s="589"/>
      <c r="D31" s="589"/>
      <c r="E31" s="589"/>
      <c r="F31" s="589"/>
      <c r="G31" s="589"/>
      <c r="H31" s="589"/>
      <c r="I31" s="589"/>
      <c r="J31" s="589"/>
      <c r="K31" s="589"/>
      <c r="L31" s="589"/>
      <c r="M31" s="589"/>
      <c r="N31" s="589"/>
      <c r="O31" s="589"/>
      <c r="P31" s="589"/>
      <c r="Q31" s="590"/>
      <c r="R31" s="591">
        <v>3046082</v>
      </c>
      <c r="S31" s="592"/>
      <c r="T31" s="592"/>
      <c r="U31" s="592"/>
      <c r="V31" s="592"/>
      <c r="W31" s="592"/>
      <c r="X31" s="592"/>
      <c r="Y31" s="593"/>
      <c r="Z31" s="594">
        <v>5.9</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296</v>
      </c>
      <c r="AV31" s="181"/>
      <c r="AW31" s="181"/>
      <c r="AX31" s="588" t="s">
        <v>297</v>
      </c>
      <c r="AY31" s="589"/>
      <c r="AZ31" s="589"/>
      <c r="BA31" s="589"/>
      <c r="BB31" s="589"/>
      <c r="BC31" s="589"/>
      <c r="BD31" s="589"/>
      <c r="BE31" s="589"/>
      <c r="BF31" s="590"/>
      <c r="BG31" s="646">
        <v>98</v>
      </c>
      <c r="BH31" s="623"/>
      <c r="BI31" s="623"/>
      <c r="BJ31" s="623"/>
      <c r="BK31" s="623"/>
      <c r="BL31" s="623"/>
      <c r="BM31" s="597">
        <v>91.6</v>
      </c>
      <c r="BN31" s="647"/>
      <c r="BO31" s="647"/>
      <c r="BP31" s="647"/>
      <c r="BQ31" s="648"/>
      <c r="BR31" s="646">
        <v>98</v>
      </c>
      <c r="BS31" s="623"/>
      <c r="BT31" s="623"/>
      <c r="BU31" s="623"/>
      <c r="BV31" s="623"/>
      <c r="BW31" s="623"/>
      <c r="BX31" s="597">
        <v>91.1</v>
      </c>
      <c r="BY31" s="647"/>
      <c r="BZ31" s="647"/>
      <c r="CA31" s="647"/>
      <c r="CB31" s="648"/>
      <c r="CD31" s="654"/>
      <c r="CE31" s="655"/>
      <c r="CF31" s="605" t="s">
        <v>298</v>
      </c>
      <c r="CG31" s="606"/>
      <c r="CH31" s="606"/>
      <c r="CI31" s="606"/>
      <c r="CJ31" s="606"/>
      <c r="CK31" s="606"/>
      <c r="CL31" s="606"/>
      <c r="CM31" s="606"/>
      <c r="CN31" s="606"/>
      <c r="CO31" s="606"/>
      <c r="CP31" s="606"/>
      <c r="CQ31" s="607"/>
      <c r="CR31" s="591">
        <v>248550</v>
      </c>
      <c r="CS31" s="623"/>
      <c r="CT31" s="623"/>
      <c r="CU31" s="623"/>
      <c r="CV31" s="623"/>
      <c r="CW31" s="623"/>
      <c r="CX31" s="623"/>
      <c r="CY31" s="624"/>
      <c r="CZ31" s="625">
        <v>0.5</v>
      </c>
      <c r="DA31" s="626"/>
      <c r="DB31" s="626"/>
      <c r="DC31" s="627"/>
      <c r="DD31" s="600">
        <v>248550</v>
      </c>
      <c r="DE31" s="623"/>
      <c r="DF31" s="623"/>
      <c r="DG31" s="623"/>
      <c r="DH31" s="623"/>
      <c r="DI31" s="623"/>
      <c r="DJ31" s="623"/>
      <c r="DK31" s="624"/>
      <c r="DL31" s="600">
        <v>248550</v>
      </c>
      <c r="DM31" s="623"/>
      <c r="DN31" s="623"/>
      <c r="DO31" s="623"/>
      <c r="DP31" s="623"/>
      <c r="DQ31" s="623"/>
      <c r="DR31" s="623"/>
      <c r="DS31" s="623"/>
      <c r="DT31" s="623"/>
      <c r="DU31" s="623"/>
      <c r="DV31" s="624"/>
      <c r="DW31" s="596">
        <v>0.9</v>
      </c>
      <c r="DX31" s="621"/>
      <c r="DY31" s="621"/>
      <c r="DZ31" s="621"/>
      <c r="EA31" s="621"/>
      <c r="EB31" s="621"/>
      <c r="EC31" s="622"/>
    </row>
    <row r="32" spans="2:133" ht="11.25" customHeight="1">
      <c r="B32" s="588" t="s">
        <v>299</v>
      </c>
      <c r="C32" s="589"/>
      <c r="D32" s="589"/>
      <c r="E32" s="589"/>
      <c r="F32" s="589"/>
      <c r="G32" s="589"/>
      <c r="H32" s="589"/>
      <c r="I32" s="589"/>
      <c r="J32" s="589"/>
      <c r="K32" s="589"/>
      <c r="L32" s="589"/>
      <c r="M32" s="589"/>
      <c r="N32" s="589"/>
      <c r="O32" s="589"/>
      <c r="P32" s="589"/>
      <c r="Q32" s="590"/>
      <c r="R32" s="591">
        <v>1880763</v>
      </c>
      <c r="S32" s="592"/>
      <c r="T32" s="592"/>
      <c r="U32" s="592"/>
      <c r="V32" s="592"/>
      <c r="W32" s="592"/>
      <c r="X32" s="592"/>
      <c r="Y32" s="593"/>
      <c r="Z32" s="594">
        <v>3.6</v>
      </c>
      <c r="AA32" s="594"/>
      <c r="AB32" s="594"/>
      <c r="AC32" s="594"/>
      <c r="AD32" s="595">
        <v>61948</v>
      </c>
      <c r="AE32" s="595"/>
      <c r="AF32" s="595"/>
      <c r="AG32" s="595"/>
      <c r="AH32" s="595"/>
      <c r="AI32" s="595"/>
      <c r="AJ32" s="595"/>
      <c r="AK32" s="595"/>
      <c r="AL32" s="596">
        <v>0.2</v>
      </c>
      <c r="AM32" s="597"/>
      <c r="AN32" s="597"/>
      <c r="AO32" s="598"/>
      <c r="AP32" s="641"/>
      <c r="AQ32" s="642"/>
      <c r="AR32" s="642"/>
      <c r="AS32" s="642"/>
      <c r="AT32" s="645"/>
      <c r="AU32" s="183"/>
      <c r="AV32" s="183"/>
      <c r="AW32" s="183"/>
      <c r="AX32" s="634" t="s">
        <v>300</v>
      </c>
      <c r="AY32" s="635"/>
      <c r="AZ32" s="635"/>
      <c r="BA32" s="635"/>
      <c r="BB32" s="635"/>
      <c r="BC32" s="635"/>
      <c r="BD32" s="635"/>
      <c r="BE32" s="635"/>
      <c r="BF32" s="636"/>
      <c r="BG32" s="658">
        <v>99.2</v>
      </c>
      <c r="BH32" s="659"/>
      <c r="BI32" s="659"/>
      <c r="BJ32" s="659"/>
      <c r="BK32" s="659"/>
      <c r="BL32" s="659"/>
      <c r="BM32" s="660">
        <v>97.2</v>
      </c>
      <c r="BN32" s="659"/>
      <c r="BO32" s="659"/>
      <c r="BP32" s="659"/>
      <c r="BQ32" s="661"/>
      <c r="BR32" s="658">
        <v>99.3</v>
      </c>
      <c r="BS32" s="659"/>
      <c r="BT32" s="659"/>
      <c r="BU32" s="659"/>
      <c r="BV32" s="659"/>
      <c r="BW32" s="659"/>
      <c r="BX32" s="660">
        <v>97.2</v>
      </c>
      <c r="BY32" s="659"/>
      <c r="BZ32" s="659"/>
      <c r="CA32" s="659"/>
      <c r="CB32" s="661"/>
      <c r="CD32" s="656"/>
      <c r="CE32" s="657"/>
      <c r="CF32" s="605" t="s">
        <v>301</v>
      </c>
      <c r="CG32" s="606"/>
      <c r="CH32" s="606"/>
      <c r="CI32" s="606"/>
      <c r="CJ32" s="606"/>
      <c r="CK32" s="606"/>
      <c r="CL32" s="606"/>
      <c r="CM32" s="606"/>
      <c r="CN32" s="606"/>
      <c r="CO32" s="606"/>
      <c r="CP32" s="606"/>
      <c r="CQ32" s="607"/>
      <c r="CR32" s="591" t="s">
        <v>113</v>
      </c>
      <c r="CS32" s="592"/>
      <c r="CT32" s="592"/>
      <c r="CU32" s="592"/>
      <c r="CV32" s="592"/>
      <c r="CW32" s="592"/>
      <c r="CX32" s="592"/>
      <c r="CY32" s="593"/>
      <c r="CZ32" s="625" t="s">
        <v>113</v>
      </c>
      <c r="DA32" s="626"/>
      <c r="DB32" s="626"/>
      <c r="DC32" s="627"/>
      <c r="DD32" s="600" t="s">
        <v>113</v>
      </c>
      <c r="DE32" s="592"/>
      <c r="DF32" s="592"/>
      <c r="DG32" s="592"/>
      <c r="DH32" s="592"/>
      <c r="DI32" s="592"/>
      <c r="DJ32" s="592"/>
      <c r="DK32" s="593"/>
      <c r="DL32" s="600" t="s">
        <v>113</v>
      </c>
      <c r="DM32" s="592"/>
      <c r="DN32" s="592"/>
      <c r="DO32" s="592"/>
      <c r="DP32" s="592"/>
      <c r="DQ32" s="592"/>
      <c r="DR32" s="592"/>
      <c r="DS32" s="592"/>
      <c r="DT32" s="592"/>
      <c r="DU32" s="592"/>
      <c r="DV32" s="593"/>
      <c r="DW32" s="596" t="s">
        <v>113</v>
      </c>
      <c r="DX32" s="621"/>
      <c r="DY32" s="621"/>
      <c r="DZ32" s="621"/>
      <c r="EA32" s="621"/>
      <c r="EB32" s="621"/>
      <c r="EC32" s="622"/>
    </row>
    <row r="33" spans="2:133" ht="11.25" customHeight="1">
      <c r="B33" s="588" t="s">
        <v>302</v>
      </c>
      <c r="C33" s="589"/>
      <c r="D33" s="589"/>
      <c r="E33" s="589"/>
      <c r="F33" s="589"/>
      <c r="G33" s="589"/>
      <c r="H33" s="589"/>
      <c r="I33" s="589"/>
      <c r="J33" s="589"/>
      <c r="K33" s="589"/>
      <c r="L33" s="589"/>
      <c r="M33" s="589"/>
      <c r="N33" s="589"/>
      <c r="O33" s="589"/>
      <c r="P33" s="589"/>
      <c r="Q33" s="590"/>
      <c r="R33" s="591">
        <v>2989800</v>
      </c>
      <c r="S33" s="592"/>
      <c r="T33" s="592"/>
      <c r="U33" s="592"/>
      <c r="V33" s="592"/>
      <c r="W33" s="592"/>
      <c r="X33" s="592"/>
      <c r="Y33" s="593"/>
      <c r="Z33" s="594">
        <v>5.8</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303</v>
      </c>
      <c r="CE33" s="606"/>
      <c r="CF33" s="606"/>
      <c r="CG33" s="606"/>
      <c r="CH33" s="606"/>
      <c r="CI33" s="606"/>
      <c r="CJ33" s="606"/>
      <c r="CK33" s="606"/>
      <c r="CL33" s="606"/>
      <c r="CM33" s="606"/>
      <c r="CN33" s="606"/>
      <c r="CO33" s="606"/>
      <c r="CP33" s="606"/>
      <c r="CQ33" s="607"/>
      <c r="CR33" s="591">
        <v>19697306</v>
      </c>
      <c r="CS33" s="623"/>
      <c r="CT33" s="623"/>
      <c r="CU33" s="623"/>
      <c r="CV33" s="623"/>
      <c r="CW33" s="623"/>
      <c r="CX33" s="623"/>
      <c r="CY33" s="624"/>
      <c r="CZ33" s="625">
        <v>40</v>
      </c>
      <c r="DA33" s="626"/>
      <c r="DB33" s="626"/>
      <c r="DC33" s="627"/>
      <c r="DD33" s="600">
        <v>17157641</v>
      </c>
      <c r="DE33" s="623"/>
      <c r="DF33" s="623"/>
      <c r="DG33" s="623"/>
      <c r="DH33" s="623"/>
      <c r="DI33" s="623"/>
      <c r="DJ33" s="623"/>
      <c r="DK33" s="624"/>
      <c r="DL33" s="600">
        <v>11302021</v>
      </c>
      <c r="DM33" s="623"/>
      <c r="DN33" s="623"/>
      <c r="DO33" s="623"/>
      <c r="DP33" s="623"/>
      <c r="DQ33" s="623"/>
      <c r="DR33" s="623"/>
      <c r="DS33" s="623"/>
      <c r="DT33" s="623"/>
      <c r="DU33" s="623"/>
      <c r="DV33" s="624"/>
      <c r="DW33" s="596">
        <v>41</v>
      </c>
      <c r="DX33" s="621"/>
      <c r="DY33" s="621"/>
      <c r="DZ33" s="621"/>
      <c r="EA33" s="621"/>
      <c r="EB33" s="621"/>
      <c r="EC33" s="622"/>
    </row>
    <row r="34" spans="2:133" ht="11.25" customHeight="1">
      <c r="B34" s="588" t="s">
        <v>304</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305</v>
      </c>
      <c r="AR34" s="571"/>
      <c r="AS34" s="571"/>
      <c r="AT34" s="571"/>
      <c r="AU34" s="571"/>
      <c r="AV34" s="571"/>
      <c r="AW34" s="571"/>
      <c r="AX34" s="571"/>
      <c r="AY34" s="571"/>
      <c r="AZ34" s="571"/>
      <c r="BA34" s="571"/>
      <c r="BB34" s="571"/>
      <c r="BC34" s="571"/>
      <c r="BD34" s="571"/>
      <c r="BE34" s="571"/>
      <c r="BF34" s="572"/>
      <c r="BG34" s="570" t="s">
        <v>306</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307</v>
      </c>
      <c r="CE34" s="606"/>
      <c r="CF34" s="606"/>
      <c r="CG34" s="606"/>
      <c r="CH34" s="606"/>
      <c r="CI34" s="606"/>
      <c r="CJ34" s="606"/>
      <c r="CK34" s="606"/>
      <c r="CL34" s="606"/>
      <c r="CM34" s="606"/>
      <c r="CN34" s="606"/>
      <c r="CO34" s="606"/>
      <c r="CP34" s="606"/>
      <c r="CQ34" s="607"/>
      <c r="CR34" s="591">
        <v>8253047</v>
      </c>
      <c r="CS34" s="592"/>
      <c r="CT34" s="592"/>
      <c r="CU34" s="592"/>
      <c r="CV34" s="592"/>
      <c r="CW34" s="592"/>
      <c r="CX34" s="592"/>
      <c r="CY34" s="593"/>
      <c r="CZ34" s="625">
        <v>16.8</v>
      </c>
      <c r="DA34" s="626"/>
      <c r="DB34" s="626"/>
      <c r="DC34" s="627"/>
      <c r="DD34" s="600">
        <v>6748095</v>
      </c>
      <c r="DE34" s="592"/>
      <c r="DF34" s="592"/>
      <c r="DG34" s="592"/>
      <c r="DH34" s="592"/>
      <c r="DI34" s="592"/>
      <c r="DJ34" s="592"/>
      <c r="DK34" s="593"/>
      <c r="DL34" s="600">
        <v>5205097</v>
      </c>
      <c r="DM34" s="592"/>
      <c r="DN34" s="592"/>
      <c r="DO34" s="592"/>
      <c r="DP34" s="592"/>
      <c r="DQ34" s="592"/>
      <c r="DR34" s="592"/>
      <c r="DS34" s="592"/>
      <c r="DT34" s="592"/>
      <c r="DU34" s="592"/>
      <c r="DV34" s="593"/>
      <c r="DW34" s="596">
        <v>18.899999999999999</v>
      </c>
      <c r="DX34" s="621"/>
      <c r="DY34" s="621"/>
      <c r="DZ34" s="621"/>
      <c r="EA34" s="621"/>
      <c r="EB34" s="621"/>
      <c r="EC34" s="622"/>
    </row>
    <row r="35" spans="2:133" ht="11.25" customHeight="1">
      <c r="B35" s="588" t="s">
        <v>308</v>
      </c>
      <c r="C35" s="589"/>
      <c r="D35" s="589"/>
      <c r="E35" s="589"/>
      <c r="F35" s="589"/>
      <c r="G35" s="589"/>
      <c r="H35" s="589"/>
      <c r="I35" s="589"/>
      <c r="J35" s="589"/>
      <c r="K35" s="589"/>
      <c r="L35" s="589"/>
      <c r="M35" s="589"/>
      <c r="N35" s="589"/>
      <c r="O35" s="589"/>
      <c r="P35" s="589"/>
      <c r="Q35" s="590"/>
      <c r="R35" s="591" t="s">
        <v>113</v>
      </c>
      <c r="S35" s="592"/>
      <c r="T35" s="592"/>
      <c r="U35" s="592"/>
      <c r="V35" s="592"/>
      <c r="W35" s="592"/>
      <c r="X35" s="592"/>
      <c r="Y35" s="593"/>
      <c r="Z35" s="594" t="s">
        <v>113</v>
      </c>
      <c r="AA35" s="594"/>
      <c r="AB35" s="594"/>
      <c r="AC35" s="594"/>
      <c r="AD35" s="595" t="s">
        <v>113</v>
      </c>
      <c r="AE35" s="595"/>
      <c r="AF35" s="595"/>
      <c r="AG35" s="595"/>
      <c r="AH35" s="595"/>
      <c r="AI35" s="595"/>
      <c r="AJ35" s="595"/>
      <c r="AK35" s="595"/>
      <c r="AL35" s="596" t="s">
        <v>113</v>
      </c>
      <c r="AM35" s="597"/>
      <c r="AN35" s="597"/>
      <c r="AO35" s="598"/>
      <c r="AP35" s="186"/>
      <c r="AQ35" s="602" t="s">
        <v>309</v>
      </c>
      <c r="AR35" s="603"/>
      <c r="AS35" s="603"/>
      <c r="AT35" s="603"/>
      <c r="AU35" s="603"/>
      <c r="AV35" s="603"/>
      <c r="AW35" s="603"/>
      <c r="AX35" s="603"/>
      <c r="AY35" s="604"/>
      <c r="AZ35" s="580">
        <v>4452169</v>
      </c>
      <c r="BA35" s="581"/>
      <c r="BB35" s="581"/>
      <c r="BC35" s="581"/>
      <c r="BD35" s="581"/>
      <c r="BE35" s="581"/>
      <c r="BF35" s="662"/>
      <c r="BG35" s="602" t="s">
        <v>310</v>
      </c>
      <c r="BH35" s="603"/>
      <c r="BI35" s="603"/>
      <c r="BJ35" s="603"/>
      <c r="BK35" s="603"/>
      <c r="BL35" s="603"/>
      <c r="BM35" s="603"/>
      <c r="BN35" s="603"/>
      <c r="BO35" s="603"/>
      <c r="BP35" s="603"/>
      <c r="BQ35" s="603"/>
      <c r="BR35" s="603"/>
      <c r="BS35" s="603"/>
      <c r="BT35" s="603"/>
      <c r="BU35" s="604"/>
      <c r="BV35" s="580">
        <v>389390</v>
      </c>
      <c r="BW35" s="581"/>
      <c r="BX35" s="581"/>
      <c r="BY35" s="581"/>
      <c r="BZ35" s="581"/>
      <c r="CA35" s="581"/>
      <c r="CB35" s="662"/>
      <c r="CD35" s="605" t="s">
        <v>311</v>
      </c>
      <c r="CE35" s="606"/>
      <c r="CF35" s="606"/>
      <c r="CG35" s="606"/>
      <c r="CH35" s="606"/>
      <c r="CI35" s="606"/>
      <c r="CJ35" s="606"/>
      <c r="CK35" s="606"/>
      <c r="CL35" s="606"/>
      <c r="CM35" s="606"/>
      <c r="CN35" s="606"/>
      <c r="CO35" s="606"/>
      <c r="CP35" s="606"/>
      <c r="CQ35" s="607"/>
      <c r="CR35" s="591">
        <v>201193</v>
      </c>
      <c r="CS35" s="623"/>
      <c r="CT35" s="623"/>
      <c r="CU35" s="623"/>
      <c r="CV35" s="623"/>
      <c r="CW35" s="623"/>
      <c r="CX35" s="623"/>
      <c r="CY35" s="624"/>
      <c r="CZ35" s="625">
        <v>0.4</v>
      </c>
      <c r="DA35" s="626"/>
      <c r="DB35" s="626"/>
      <c r="DC35" s="627"/>
      <c r="DD35" s="600">
        <v>189503</v>
      </c>
      <c r="DE35" s="623"/>
      <c r="DF35" s="623"/>
      <c r="DG35" s="623"/>
      <c r="DH35" s="623"/>
      <c r="DI35" s="623"/>
      <c r="DJ35" s="623"/>
      <c r="DK35" s="624"/>
      <c r="DL35" s="600">
        <v>189503</v>
      </c>
      <c r="DM35" s="623"/>
      <c r="DN35" s="623"/>
      <c r="DO35" s="623"/>
      <c r="DP35" s="623"/>
      <c r="DQ35" s="623"/>
      <c r="DR35" s="623"/>
      <c r="DS35" s="623"/>
      <c r="DT35" s="623"/>
      <c r="DU35" s="623"/>
      <c r="DV35" s="624"/>
      <c r="DW35" s="596">
        <v>0.7</v>
      </c>
      <c r="DX35" s="621"/>
      <c r="DY35" s="621"/>
      <c r="DZ35" s="621"/>
      <c r="EA35" s="621"/>
      <c r="EB35" s="621"/>
      <c r="EC35" s="622"/>
    </row>
    <row r="36" spans="2:133" ht="11.25" customHeight="1">
      <c r="B36" s="634" t="s">
        <v>312</v>
      </c>
      <c r="C36" s="635"/>
      <c r="D36" s="635"/>
      <c r="E36" s="635"/>
      <c r="F36" s="635"/>
      <c r="G36" s="635"/>
      <c r="H36" s="635"/>
      <c r="I36" s="635"/>
      <c r="J36" s="635"/>
      <c r="K36" s="635"/>
      <c r="L36" s="635"/>
      <c r="M36" s="635"/>
      <c r="N36" s="635"/>
      <c r="O36" s="635"/>
      <c r="P36" s="635"/>
      <c r="Q36" s="636"/>
      <c r="R36" s="663">
        <v>51917942</v>
      </c>
      <c r="S36" s="664"/>
      <c r="T36" s="664"/>
      <c r="U36" s="664"/>
      <c r="V36" s="664"/>
      <c r="W36" s="664"/>
      <c r="X36" s="664"/>
      <c r="Y36" s="665"/>
      <c r="Z36" s="666">
        <v>100</v>
      </c>
      <c r="AA36" s="666"/>
      <c r="AB36" s="666"/>
      <c r="AC36" s="666"/>
      <c r="AD36" s="667">
        <v>27589235</v>
      </c>
      <c r="AE36" s="667"/>
      <c r="AF36" s="667"/>
      <c r="AG36" s="667"/>
      <c r="AH36" s="667"/>
      <c r="AI36" s="667"/>
      <c r="AJ36" s="667"/>
      <c r="AK36" s="667"/>
      <c r="AL36" s="668">
        <v>100</v>
      </c>
      <c r="AM36" s="660"/>
      <c r="AN36" s="660"/>
      <c r="AO36" s="669"/>
      <c r="AQ36" s="670" t="s">
        <v>313</v>
      </c>
      <c r="AR36" s="671"/>
      <c r="AS36" s="671"/>
      <c r="AT36" s="671"/>
      <c r="AU36" s="671"/>
      <c r="AV36" s="671"/>
      <c r="AW36" s="671"/>
      <c r="AX36" s="671"/>
      <c r="AY36" s="672"/>
      <c r="AZ36" s="591">
        <v>1045277</v>
      </c>
      <c r="BA36" s="592"/>
      <c r="BB36" s="592"/>
      <c r="BC36" s="592"/>
      <c r="BD36" s="623"/>
      <c r="BE36" s="623"/>
      <c r="BF36" s="648"/>
      <c r="BG36" s="605" t="s">
        <v>314</v>
      </c>
      <c r="BH36" s="606"/>
      <c r="BI36" s="606"/>
      <c r="BJ36" s="606"/>
      <c r="BK36" s="606"/>
      <c r="BL36" s="606"/>
      <c r="BM36" s="606"/>
      <c r="BN36" s="606"/>
      <c r="BO36" s="606"/>
      <c r="BP36" s="606"/>
      <c r="BQ36" s="606"/>
      <c r="BR36" s="606"/>
      <c r="BS36" s="606"/>
      <c r="BT36" s="606"/>
      <c r="BU36" s="607"/>
      <c r="BV36" s="591">
        <v>-1135874</v>
      </c>
      <c r="BW36" s="592"/>
      <c r="BX36" s="592"/>
      <c r="BY36" s="592"/>
      <c r="BZ36" s="592"/>
      <c r="CA36" s="592"/>
      <c r="CB36" s="601"/>
      <c r="CD36" s="605" t="s">
        <v>315</v>
      </c>
      <c r="CE36" s="606"/>
      <c r="CF36" s="606"/>
      <c r="CG36" s="606"/>
      <c r="CH36" s="606"/>
      <c r="CI36" s="606"/>
      <c r="CJ36" s="606"/>
      <c r="CK36" s="606"/>
      <c r="CL36" s="606"/>
      <c r="CM36" s="606"/>
      <c r="CN36" s="606"/>
      <c r="CO36" s="606"/>
      <c r="CP36" s="606"/>
      <c r="CQ36" s="607"/>
      <c r="CR36" s="591">
        <v>3857470</v>
      </c>
      <c r="CS36" s="592"/>
      <c r="CT36" s="592"/>
      <c r="CU36" s="592"/>
      <c r="CV36" s="592"/>
      <c r="CW36" s="592"/>
      <c r="CX36" s="592"/>
      <c r="CY36" s="593"/>
      <c r="CZ36" s="625">
        <v>7.8</v>
      </c>
      <c r="DA36" s="626"/>
      <c r="DB36" s="626"/>
      <c r="DC36" s="627"/>
      <c r="DD36" s="600">
        <v>3451853</v>
      </c>
      <c r="DE36" s="592"/>
      <c r="DF36" s="592"/>
      <c r="DG36" s="592"/>
      <c r="DH36" s="592"/>
      <c r="DI36" s="592"/>
      <c r="DJ36" s="592"/>
      <c r="DK36" s="593"/>
      <c r="DL36" s="600">
        <v>2124723</v>
      </c>
      <c r="DM36" s="592"/>
      <c r="DN36" s="592"/>
      <c r="DO36" s="592"/>
      <c r="DP36" s="592"/>
      <c r="DQ36" s="592"/>
      <c r="DR36" s="592"/>
      <c r="DS36" s="592"/>
      <c r="DT36" s="592"/>
      <c r="DU36" s="592"/>
      <c r="DV36" s="593"/>
      <c r="DW36" s="596">
        <v>7.7</v>
      </c>
      <c r="DX36" s="621"/>
      <c r="DY36" s="621"/>
      <c r="DZ36" s="621"/>
      <c r="EA36" s="621"/>
      <c r="EB36" s="621"/>
      <c r="EC36" s="622"/>
    </row>
    <row r="37" spans="2:133" ht="11.25" customHeight="1">
      <c r="AQ37" s="670" t="s">
        <v>316</v>
      </c>
      <c r="AR37" s="671"/>
      <c r="AS37" s="671"/>
      <c r="AT37" s="671"/>
      <c r="AU37" s="671"/>
      <c r="AV37" s="671"/>
      <c r="AW37" s="671"/>
      <c r="AX37" s="671"/>
      <c r="AY37" s="672"/>
      <c r="AZ37" s="591">
        <v>675724</v>
      </c>
      <c r="BA37" s="592"/>
      <c r="BB37" s="592"/>
      <c r="BC37" s="592"/>
      <c r="BD37" s="623"/>
      <c r="BE37" s="623"/>
      <c r="BF37" s="648"/>
      <c r="BG37" s="605" t="s">
        <v>317</v>
      </c>
      <c r="BH37" s="606"/>
      <c r="BI37" s="606"/>
      <c r="BJ37" s="606"/>
      <c r="BK37" s="606"/>
      <c r="BL37" s="606"/>
      <c r="BM37" s="606"/>
      <c r="BN37" s="606"/>
      <c r="BO37" s="606"/>
      <c r="BP37" s="606"/>
      <c r="BQ37" s="606"/>
      <c r="BR37" s="606"/>
      <c r="BS37" s="606"/>
      <c r="BT37" s="606"/>
      <c r="BU37" s="607"/>
      <c r="BV37" s="591">
        <v>19819</v>
      </c>
      <c r="BW37" s="592"/>
      <c r="BX37" s="592"/>
      <c r="BY37" s="592"/>
      <c r="BZ37" s="592"/>
      <c r="CA37" s="592"/>
      <c r="CB37" s="601"/>
      <c r="CD37" s="605" t="s">
        <v>318</v>
      </c>
      <c r="CE37" s="606"/>
      <c r="CF37" s="606"/>
      <c r="CG37" s="606"/>
      <c r="CH37" s="606"/>
      <c r="CI37" s="606"/>
      <c r="CJ37" s="606"/>
      <c r="CK37" s="606"/>
      <c r="CL37" s="606"/>
      <c r="CM37" s="606"/>
      <c r="CN37" s="606"/>
      <c r="CO37" s="606"/>
      <c r="CP37" s="606"/>
      <c r="CQ37" s="607"/>
      <c r="CR37" s="591">
        <v>769955</v>
      </c>
      <c r="CS37" s="623"/>
      <c r="CT37" s="623"/>
      <c r="CU37" s="623"/>
      <c r="CV37" s="623"/>
      <c r="CW37" s="623"/>
      <c r="CX37" s="623"/>
      <c r="CY37" s="624"/>
      <c r="CZ37" s="625">
        <v>1.6</v>
      </c>
      <c r="DA37" s="626"/>
      <c r="DB37" s="626"/>
      <c r="DC37" s="627"/>
      <c r="DD37" s="600">
        <v>769955</v>
      </c>
      <c r="DE37" s="623"/>
      <c r="DF37" s="623"/>
      <c r="DG37" s="623"/>
      <c r="DH37" s="623"/>
      <c r="DI37" s="623"/>
      <c r="DJ37" s="623"/>
      <c r="DK37" s="624"/>
      <c r="DL37" s="600">
        <v>581732</v>
      </c>
      <c r="DM37" s="623"/>
      <c r="DN37" s="623"/>
      <c r="DO37" s="623"/>
      <c r="DP37" s="623"/>
      <c r="DQ37" s="623"/>
      <c r="DR37" s="623"/>
      <c r="DS37" s="623"/>
      <c r="DT37" s="623"/>
      <c r="DU37" s="623"/>
      <c r="DV37" s="624"/>
      <c r="DW37" s="596">
        <v>2.1</v>
      </c>
      <c r="DX37" s="621"/>
      <c r="DY37" s="621"/>
      <c r="DZ37" s="621"/>
      <c r="EA37" s="621"/>
      <c r="EB37" s="621"/>
      <c r="EC37" s="622"/>
    </row>
    <row r="38" spans="2:133" ht="11.25" customHeight="1">
      <c r="AQ38" s="670" t="s">
        <v>319</v>
      </c>
      <c r="AR38" s="671"/>
      <c r="AS38" s="671"/>
      <c r="AT38" s="671"/>
      <c r="AU38" s="671"/>
      <c r="AV38" s="671"/>
      <c r="AW38" s="671"/>
      <c r="AX38" s="671"/>
      <c r="AY38" s="672"/>
      <c r="AZ38" s="591">
        <v>19016</v>
      </c>
      <c r="BA38" s="592"/>
      <c r="BB38" s="592"/>
      <c r="BC38" s="592"/>
      <c r="BD38" s="623"/>
      <c r="BE38" s="623"/>
      <c r="BF38" s="648"/>
      <c r="BG38" s="605" t="s">
        <v>320</v>
      </c>
      <c r="BH38" s="606"/>
      <c r="BI38" s="606"/>
      <c r="BJ38" s="606"/>
      <c r="BK38" s="606"/>
      <c r="BL38" s="606"/>
      <c r="BM38" s="606"/>
      <c r="BN38" s="606"/>
      <c r="BO38" s="606"/>
      <c r="BP38" s="606"/>
      <c r="BQ38" s="606"/>
      <c r="BR38" s="606"/>
      <c r="BS38" s="606"/>
      <c r="BT38" s="606"/>
      <c r="BU38" s="607"/>
      <c r="BV38" s="591">
        <v>33574</v>
      </c>
      <c r="BW38" s="592"/>
      <c r="BX38" s="592"/>
      <c r="BY38" s="592"/>
      <c r="BZ38" s="592"/>
      <c r="CA38" s="592"/>
      <c r="CB38" s="601"/>
      <c r="CD38" s="605" t="s">
        <v>321</v>
      </c>
      <c r="CE38" s="606"/>
      <c r="CF38" s="606"/>
      <c r="CG38" s="606"/>
      <c r="CH38" s="606"/>
      <c r="CI38" s="606"/>
      <c r="CJ38" s="606"/>
      <c r="CK38" s="606"/>
      <c r="CL38" s="606"/>
      <c r="CM38" s="606"/>
      <c r="CN38" s="606"/>
      <c r="CO38" s="606"/>
      <c r="CP38" s="606"/>
      <c r="CQ38" s="607"/>
      <c r="CR38" s="591">
        <v>4433153</v>
      </c>
      <c r="CS38" s="592"/>
      <c r="CT38" s="592"/>
      <c r="CU38" s="592"/>
      <c r="CV38" s="592"/>
      <c r="CW38" s="592"/>
      <c r="CX38" s="592"/>
      <c r="CY38" s="593"/>
      <c r="CZ38" s="625">
        <v>9</v>
      </c>
      <c r="DA38" s="626"/>
      <c r="DB38" s="626"/>
      <c r="DC38" s="627"/>
      <c r="DD38" s="600">
        <v>4220164</v>
      </c>
      <c r="DE38" s="592"/>
      <c r="DF38" s="592"/>
      <c r="DG38" s="592"/>
      <c r="DH38" s="592"/>
      <c r="DI38" s="592"/>
      <c r="DJ38" s="592"/>
      <c r="DK38" s="593"/>
      <c r="DL38" s="600">
        <v>3782698</v>
      </c>
      <c r="DM38" s="592"/>
      <c r="DN38" s="592"/>
      <c r="DO38" s="592"/>
      <c r="DP38" s="592"/>
      <c r="DQ38" s="592"/>
      <c r="DR38" s="592"/>
      <c r="DS38" s="592"/>
      <c r="DT38" s="592"/>
      <c r="DU38" s="592"/>
      <c r="DV38" s="593"/>
      <c r="DW38" s="596">
        <v>13.7</v>
      </c>
      <c r="DX38" s="621"/>
      <c r="DY38" s="621"/>
      <c r="DZ38" s="621"/>
      <c r="EA38" s="621"/>
      <c r="EB38" s="621"/>
      <c r="EC38" s="622"/>
    </row>
    <row r="39" spans="2:133" ht="11.25" customHeight="1">
      <c r="AQ39" s="670" t="s">
        <v>322</v>
      </c>
      <c r="AR39" s="671"/>
      <c r="AS39" s="671"/>
      <c r="AT39" s="671"/>
      <c r="AU39" s="671"/>
      <c r="AV39" s="671"/>
      <c r="AW39" s="671"/>
      <c r="AX39" s="671"/>
      <c r="AY39" s="672"/>
      <c r="AZ39" s="591" t="s">
        <v>323</v>
      </c>
      <c r="BA39" s="592"/>
      <c r="BB39" s="592"/>
      <c r="BC39" s="592"/>
      <c r="BD39" s="623"/>
      <c r="BE39" s="623"/>
      <c r="BF39" s="648"/>
      <c r="BG39" s="676" t="s">
        <v>324</v>
      </c>
      <c r="BH39" s="677"/>
      <c r="BI39" s="677"/>
      <c r="BJ39" s="677"/>
      <c r="BK39" s="677"/>
      <c r="BL39" s="187"/>
      <c r="BM39" s="606" t="s">
        <v>325</v>
      </c>
      <c r="BN39" s="606"/>
      <c r="BO39" s="606"/>
      <c r="BP39" s="606"/>
      <c r="BQ39" s="606"/>
      <c r="BR39" s="606"/>
      <c r="BS39" s="606"/>
      <c r="BT39" s="606"/>
      <c r="BU39" s="607"/>
      <c r="BV39" s="591">
        <v>86</v>
      </c>
      <c r="BW39" s="592"/>
      <c r="BX39" s="592"/>
      <c r="BY39" s="592"/>
      <c r="BZ39" s="592"/>
      <c r="CA39" s="592"/>
      <c r="CB39" s="601"/>
      <c r="CD39" s="605" t="s">
        <v>326</v>
      </c>
      <c r="CE39" s="606"/>
      <c r="CF39" s="606"/>
      <c r="CG39" s="606"/>
      <c r="CH39" s="606"/>
      <c r="CI39" s="606"/>
      <c r="CJ39" s="606"/>
      <c r="CK39" s="606"/>
      <c r="CL39" s="606"/>
      <c r="CM39" s="606"/>
      <c r="CN39" s="606"/>
      <c r="CO39" s="606"/>
      <c r="CP39" s="606"/>
      <c r="CQ39" s="607"/>
      <c r="CR39" s="591">
        <v>2576573</v>
      </c>
      <c r="CS39" s="623"/>
      <c r="CT39" s="623"/>
      <c r="CU39" s="623"/>
      <c r="CV39" s="623"/>
      <c r="CW39" s="623"/>
      <c r="CX39" s="623"/>
      <c r="CY39" s="624"/>
      <c r="CZ39" s="625">
        <v>5.2</v>
      </c>
      <c r="DA39" s="626"/>
      <c r="DB39" s="626"/>
      <c r="DC39" s="627"/>
      <c r="DD39" s="600">
        <v>2528287</v>
      </c>
      <c r="DE39" s="623"/>
      <c r="DF39" s="623"/>
      <c r="DG39" s="623"/>
      <c r="DH39" s="623"/>
      <c r="DI39" s="623"/>
      <c r="DJ39" s="623"/>
      <c r="DK39" s="624"/>
      <c r="DL39" s="600" t="s">
        <v>323</v>
      </c>
      <c r="DM39" s="623"/>
      <c r="DN39" s="623"/>
      <c r="DO39" s="623"/>
      <c r="DP39" s="623"/>
      <c r="DQ39" s="623"/>
      <c r="DR39" s="623"/>
      <c r="DS39" s="623"/>
      <c r="DT39" s="623"/>
      <c r="DU39" s="623"/>
      <c r="DV39" s="624"/>
      <c r="DW39" s="596" t="s">
        <v>323</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327</v>
      </c>
      <c r="AR40" s="671"/>
      <c r="AS40" s="671"/>
      <c r="AT40" s="671"/>
      <c r="AU40" s="671"/>
      <c r="AV40" s="671"/>
      <c r="AW40" s="671"/>
      <c r="AX40" s="671"/>
      <c r="AY40" s="672"/>
      <c r="AZ40" s="591">
        <v>1765940</v>
      </c>
      <c r="BA40" s="592"/>
      <c r="BB40" s="592"/>
      <c r="BC40" s="592"/>
      <c r="BD40" s="623"/>
      <c r="BE40" s="623"/>
      <c r="BF40" s="648"/>
      <c r="BG40" s="676"/>
      <c r="BH40" s="677"/>
      <c r="BI40" s="677"/>
      <c r="BJ40" s="677"/>
      <c r="BK40" s="677"/>
      <c r="BL40" s="187"/>
      <c r="BM40" s="606" t="s">
        <v>328</v>
      </c>
      <c r="BN40" s="606"/>
      <c r="BO40" s="606"/>
      <c r="BP40" s="606"/>
      <c r="BQ40" s="606"/>
      <c r="BR40" s="606"/>
      <c r="BS40" s="606"/>
      <c r="BT40" s="606"/>
      <c r="BU40" s="607"/>
      <c r="BV40" s="591">
        <v>81</v>
      </c>
      <c r="BW40" s="592"/>
      <c r="BX40" s="592"/>
      <c r="BY40" s="592"/>
      <c r="BZ40" s="592"/>
      <c r="CA40" s="592"/>
      <c r="CB40" s="601"/>
      <c r="CD40" s="605" t="s">
        <v>329</v>
      </c>
      <c r="CE40" s="606"/>
      <c r="CF40" s="606"/>
      <c r="CG40" s="606"/>
      <c r="CH40" s="606"/>
      <c r="CI40" s="606"/>
      <c r="CJ40" s="606"/>
      <c r="CK40" s="606"/>
      <c r="CL40" s="606"/>
      <c r="CM40" s="606"/>
      <c r="CN40" s="606"/>
      <c r="CO40" s="606"/>
      <c r="CP40" s="606"/>
      <c r="CQ40" s="607"/>
      <c r="CR40" s="591">
        <v>375870</v>
      </c>
      <c r="CS40" s="592"/>
      <c r="CT40" s="592"/>
      <c r="CU40" s="592"/>
      <c r="CV40" s="592"/>
      <c r="CW40" s="592"/>
      <c r="CX40" s="592"/>
      <c r="CY40" s="593"/>
      <c r="CZ40" s="625">
        <v>0.8</v>
      </c>
      <c r="DA40" s="626"/>
      <c r="DB40" s="626"/>
      <c r="DC40" s="627"/>
      <c r="DD40" s="600">
        <v>19739</v>
      </c>
      <c r="DE40" s="592"/>
      <c r="DF40" s="592"/>
      <c r="DG40" s="592"/>
      <c r="DH40" s="592"/>
      <c r="DI40" s="592"/>
      <c r="DJ40" s="592"/>
      <c r="DK40" s="593"/>
      <c r="DL40" s="600" t="s">
        <v>323</v>
      </c>
      <c r="DM40" s="592"/>
      <c r="DN40" s="592"/>
      <c r="DO40" s="592"/>
      <c r="DP40" s="592"/>
      <c r="DQ40" s="592"/>
      <c r="DR40" s="592"/>
      <c r="DS40" s="592"/>
      <c r="DT40" s="592"/>
      <c r="DU40" s="592"/>
      <c r="DV40" s="593"/>
      <c r="DW40" s="596" t="s">
        <v>323</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330</v>
      </c>
      <c r="AR41" s="612"/>
      <c r="AS41" s="612"/>
      <c r="AT41" s="612"/>
      <c r="AU41" s="612"/>
      <c r="AV41" s="612"/>
      <c r="AW41" s="612"/>
      <c r="AX41" s="612"/>
      <c r="AY41" s="613"/>
      <c r="AZ41" s="663">
        <v>946212</v>
      </c>
      <c r="BA41" s="664"/>
      <c r="BB41" s="664"/>
      <c r="BC41" s="664"/>
      <c r="BD41" s="659"/>
      <c r="BE41" s="659"/>
      <c r="BF41" s="661"/>
      <c r="BG41" s="678"/>
      <c r="BH41" s="679"/>
      <c r="BI41" s="679"/>
      <c r="BJ41" s="679"/>
      <c r="BK41" s="679"/>
      <c r="BL41" s="189"/>
      <c r="BM41" s="612" t="s">
        <v>331</v>
      </c>
      <c r="BN41" s="612"/>
      <c r="BO41" s="612"/>
      <c r="BP41" s="612"/>
      <c r="BQ41" s="612"/>
      <c r="BR41" s="612"/>
      <c r="BS41" s="612"/>
      <c r="BT41" s="612"/>
      <c r="BU41" s="613"/>
      <c r="BV41" s="663">
        <v>227</v>
      </c>
      <c r="BW41" s="664"/>
      <c r="BX41" s="664"/>
      <c r="BY41" s="664"/>
      <c r="BZ41" s="664"/>
      <c r="CA41" s="664"/>
      <c r="CB41" s="673"/>
      <c r="CD41" s="605" t="s">
        <v>332</v>
      </c>
      <c r="CE41" s="606"/>
      <c r="CF41" s="606"/>
      <c r="CG41" s="606"/>
      <c r="CH41" s="606"/>
      <c r="CI41" s="606"/>
      <c r="CJ41" s="606"/>
      <c r="CK41" s="606"/>
      <c r="CL41" s="606"/>
      <c r="CM41" s="606"/>
      <c r="CN41" s="606"/>
      <c r="CO41" s="606"/>
      <c r="CP41" s="606"/>
      <c r="CQ41" s="607"/>
      <c r="CR41" s="591" t="s">
        <v>333</v>
      </c>
      <c r="CS41" s="623"/>
      <c r="CT41" s="623"/>
      <c r="CU41" s="623"/>
      <c r="CV41" s="623"/>
      <c r="CW41" s="623"/>
      <c r="CX41" s="623"/>
      <c r="CY41" s="624"/>
      <c r="CZ41" s="625" t="s">
        <v>333</v>
      </c>
      <c r="DA41" s="626"/>
      <c r="DB41" s="626"/>
      <c r="DC41" s="627"/>
      <c r="DD41" s="600" t="s">
        <v>333</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335</v>
      </c>
      <c r="CE42" s="589"/>
      <c r="CF42" s="589"/>
      <c r="CG42" s="589"/>
      <c r="CH42" s="589"/>
      <c r="CI42" s="589"/>
      <c r="CJ42" s="589"/>
      <c r="CK42" s="589"/>
      <c r="CL42" s="589"/>
      <c r="CM42" s="589"/>
      <c r="CN42" s="589"/>
      <c r="CO42" s="589"/>
      <c r="CP42" s="589"/>
      <c r="CQ42" s="590"/>
      <c r="CR42" s="591">
        <v>8737029</v>
      </c>
      <c r="CS42" s="592"/>
      <c r="CT42" s="592"/>
      <c r="CU42" s="592"/>
      <c r="CV42" s="592"/>
      <c r="CW42" s="592"/>
      <c r="CX42" s="592"/>
      <c r="CY42" s="593"/>
      <c r="CZ42" s="625">
        <v>17.8</v>
      </c>
      <c r="DA42" s="674"/>
      <c r="DB42" s="674"/>
      <c r="DC42" s="675"/>
      <c r="DD42" s="600">
        <v>2179188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337</v>
      </c>
      <c r="CE43" s="589"/>
      <c r="CF43" s="589"/>
      <c r="CG43" s="589"/>
      <c r="CH43" s="589"/>
      <c r="CI43" s="589"/>
      <c r="CJ43" s="589"/>
      <c r="CK43" s="589"/>
      <c r="CL43" s="589"/>
      <c r="CM43" s="589"/>
      <c r="CN43" s="589"/>
      <c r="CO43" s="589"/>
      <c r="CP43" s="589"/>
      <c r="CQ43" s="590"/>
      <c r="CR43" s="591">
        <v>69785</v>
      </c>
      <c r="CS43" s="623"/>
      <c r="CT43" s="623"/>
      <c r="CU43" s="623"/>
      <c r="CV43" s="623"/>
      <c r="CW43" s="623"/>
      <c r="CX43" s="623"/>
      <c r="CY43" s="624"/>
      <c r="CZ43" s="625">
        <v>0.1</v>
      </c>
      <c r="DA43" s="626"/>
      <c r="DB43" s="626"/>
      <c r="DC43" s="627"/>
      <c r="DD43" s="600">
        <v>69785</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338</v>
      </c>
      <c r="CD44" s="697" t="s">
        <v>289</v>
      </c>
      <c r="CE44" s="698"/>
      <c r="CF44" s="588" t="s">
        <v>339</v>
      </c>
      <c r="CG44" s="589"/>
      <c r="CH44" s="589"/>
      <c r="CI44" s="589"/>
      <c r="CJ44" s="589"/>
      <c r="CK44" s="589"/>
      <c r="CL44" s="589"/>
      <c r="CM44" s="589"/>
      <c r="CN44" s="589"/>
      <c r="CO44" s="589"/>
      <c r="CP44" s="589"/>
      <c r="CQ44" s="590"/>
      <c r="CR44" s="591">
        <v>8737029</v>
      </c>
      <c r="CS44" s="592"/>
      <c r="CT44" s="592"/>
      <c r="CU44" s="592"/>
      <c r="CV44" s="592"/>
      <c r="CW44" s="592"/>
      <c r="CX44" s="592"/>
      <c r="CY44" s="593"/>
      <c r="CZ44" s="625">
        <v>17.8</v>
      </c>
      <c r="DA44" s="674"/>
      <c r="DB44" s="674"/>
      <c r="DC44" s="675"/>
      <c r="DD44" s="600">
        <v>2179188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340</v>
      </c>
      <c r="CG45" s="589"/>
      <c r="CH45" s="589"/>
      <c r="CI45" s="589"/>
      <c r="CJ45" s="589"/>
      <c r="CK45" s="589"/>
      <c r="CL45" s="589"/>
      <c r="CM45" s="589"/>
      <c r="CN45" s="589"/>
      <c r="CO45" s="589"/>
      <c r="CP45" s="589"/>
      <c r="CQ45" s="590"/>
      <c r="CR45" s="591">
        <v>2999791</v>
      </c>
      <c r="CS45" s="623"/>
      <c r="CT45" s="623"/>
      <c r="CU45" s="623"/>
      <c r="CV45" s="623"/>
      <c r="CW45" s="623"/>
      <c r="CX45" s="623"/>
      <c r="CY45" s="624"/>
      <c r="CZ45" s="625">
        <v>6.1</v>
      </c>
      <c r="DA45" s="626"/>
      <c r="DB45" s="626"/>
      <c r="DC45" s="627"/>
      <c r="DD45" s="600">
        <v>316393</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341</v>
      </c>
      <c r="CG46" s="589"/>
      <c r="CH46" s="589"/>
      <c r="CI46" s="589"/>
      <c r="CJ46" s="589"/>
      <c r="CK46" s="589"/>
      <c r="CL46" s="589"/>
      <c r="CM46" s="589"/>
      <c r="CN46" s="589"/>
      <c r="CO46" s="589"/>
      <c r="CP46" s="589"/>
      <c r="CQ46" s="590"/>
      <c r="CR46" s="591">
        <v>5737238</v>
      </c>
      <c r="CS46" s="592"/>
      <c r="CT46" s="592"/>
      <c r="CU46" s="592"/>
      <c r="CV46" s="592"/>
      <c r="CW46" s="592"/>
      <c r="CX46" s="592"/>
      <c r="CY46" s="593"/>
      <c r="CZ46" s="625">
        <v>11.7</v>
      </c>
      <c r="DA46" s="674"/>
      <c r="DB46" s="674"/>
      <c r="DC46" s="675"/>
      <c r="DD46" s="600">
        <v>1862795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342</v>
      </c>
      <c r="CG47" s="589"/>
      <c r="CH47" s="589"/>
      <c r="CI47" s="589"/>
      <c r="CJ47" s="589"/>
      <c r="CK47" s="589"/>
      <c r="CL47" s="589"/>
      <c r="CM47" s="589"/>
      <c r="CN47" s="589"/>
      <c r="CO47" s="589"/>
      <c r="CP47" s="589"/>
      <c r="CQ47" s="590"/>
      <c r="CR47" s="591" t="s">
        <v>323</v>
      </c>
      <c r="CS47" s="623"/>
      <c r="CT47" s="623"/>
      <c r="CU47" s="623"/>
      <c r="CV47" s="623"/>
      <c r="CW47" s="623"/>
      <c r="CX47" s="623"/>
      <c r="CY47" s="624"/>
      <c r="CZ47" s="625" t="s">
        <v>323</v>
      </c>
      <c r="DA47" s="626"/>
      <c r="DB47" s="626"/>
      <c r="DC47" s="627"/>
      <c r="DD47" s="600" t="s">
        <v>323</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343</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74"/>
      <c r="DB48" s="674"/>
      <c r="DC48" s="675"/>
      <c r="DD48" s="600" t="s">
        <v>323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344</v>
      </c>
      <c r="CE49" s="635"/>
      <c r="CF49" s="635"/>
      <c r="CG49" s="635"/>
      <c r="CH49" s="635"/>
      <c r="CI49" s="635"/>
      <c r="CJ49" s="635"/>
      <c r="CK49" s="635"/>
      <c r="CL49" s="635"/>
      <c r="CM49" s="635"/>
      <c r="CN49" s="635"/>
      <c r="CO49" s="635"/>
      <c r="CP49" s="635"/>
      <c r="CQ49" s="636"/>
      <c r="CR49" s="663">
        <v>49197148</v>
      </c>
      <c r="CS49" s="659"/>
      <c r="CT49" s="659"/>
      <c r="CU49" s="659"/>
      <c r="CV49" s="659"/>
      <c r="CW49" s="659"/>
      <c r="CX49" s="659"/>
      <c r="CY49" s="686"/>
      <c r="CZ49" s="687">
        <v>100</v>
      </c>
      <c r="DA49" s="688"/>
      <c r="DB49" s="688"/>
      <c r="DC49" s="689"/>
      <c r="DD49" s="690">
        <v>31747880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346</v>
      </c>
      <c r="DK2" s="733"/>
      <c r="DL2" s="733"/>
      <c r="DM2" s="733"/>
      <c r="DN2" s="733"/>
      <c r="DO2" s="734"/>
      <c r="DP2" s="200"/>
      <c r="DQ2" s="732" t="s">
        <v>347</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348</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350</v>
      </c>
      <c r="B5" s="727"/>
      <c r="C5" s="727"/>
      <c r="D5" s="727"/>
      <c r="E5" s="727"/>
      <c r="F5" s="727"/>
      <c r="G5" s="727"/>
      <c r="H5" s="727"/>
      <c r="I5" s="727"/>
      <c r="J5" s="727"/>
      <c r="K5" s="727"/>
      <c r="L5" s="727"/>
      <c r="M5" s="727"/>
      <c r="N5" s="727"/>
      <c r="O5" s="727"/>
      <c r="P5" s="728"/>
      <c r="Q5" s="703" t="s">
        <v>351</v>
      </c>
      <c r="R5" s="704"/>
      <c r="S5" s="704"/>
      <c r="T5" s="704"/>
      <c r="U5" s="705"/>
      <c r="V5" s="703" t="s">
        <v>352</v>
      </c>
      <c r="W5" s="704"/>
      <c r="X5" s="704"/>
      <c r="Y5" s="704"/>
      <c r="Z5" s="705"/>
      <c r="AA5" s="703" t="s">
        <v>353</v>
      </c>
      <c r="AB5" s="704"/>
      <c r="AC5" s="704"/>
      <c r="AD5" s="704"/>
      <c r="AE5" s="704"/>
      <c r="AF5" s="736" t="s">
        <v>354</v>
      </c>
      <c r="AG5" s="704"/>
      <c r="AH5" s="704"/>
      <c r="AI5" s="704"/>
      <c r="AJ5" s="715"/>
      <c r="AK5" s="704" t="s">
        <v>355</v>
      </c>
      <c r="AL5" s="704"/>
      <c r="AM5" s="704"/>
      <c r="AN5" s="704"/>
      <c r="AO5" s="705"/>
      <c r="AP5" s="703" t="s">
        <v>356</v>
      </c>
      <c r="AQ5" s="704"/>
      <c r="AR5" s="704"/>
      <c r="AS5" s="704"/>
      <c r="AT5" s="705"/>
      <c r="AU5" s="703" t="s">
        <v>357</v>
      </c>
      <c r="AV5" s="704"/>
      <c r="AW5" s="704"/>
      <c r="AX5" s="704"/>
      <c r="AY5" s="715"/>
      <c r="AZ5" s="207"/>
      <c r="BA5" s="207"/>
      <c r="BB5" s="207"/>
      <c r="BC5" s="207"/>
      <c r="BD5" s="207"/>
      <c r="BE5" s="208"/>
      <c r="BF5" s="208"/>
      <c r="BG5" s="208"/>
      <c r="BH5" s="208"/>
      <c r="BI5" s="208"/>
      <c r="BJ5" s="208"/>
      <c r="BK5" s="208"/>
      <c r="BL5" s="208"/>
      <c r="BM5" s="208"/>
      <c r="BN5" s="208"/>
      <c r="BO5" s="208"/>
      <c r="BP5" s="208"/>
      <c r="BQ5" s="726" t="s">
        <v>358</v>
      </c>
      <c r="BR5" s="727"/>
      <c r="BS5" s="727"/>
      <c r="BT5" s="727"/>
      <c r="BU5" s="727"/>
      <c r="BV5" s="727"/>
      <c r="BW5" s="727"/>
      <c r="BX5" s="727"/>
      <c r="BY5" s="727"/>
      <c r="BZ5" s="727"/>
      <c r="CA5" s="727"/>
      <c r="CB5" s="727"/>
      <c r="CC5" s="727"/>
      <c r="CD5" s="727"/>
      <c r="CE5" s="727"/>
      <c r="CF5" s="727"/>
      <c r="CG5" s="728"/>
      <c r="CH5" s="703" t="s">
        <v>359</v>
      </c>
      <c r="CI5" s="704"/>
      <c r="CJ5" s="704"/>
      <c r="CK5" s="704"/>
      <c r="CL5" s="705"/>
      <c r="CM5" s="703" t="s">
        <v>360</v>
      </c>
      <c r="CN5" s="704"/>
      <c r="CO5" s="704"/>
      <c r="CP5" s="704"/>
      <c r="CQ5" s="705"/>
      <c r="CR5" s="703" t="s">
        <v>361</v>
      </c>
      <c r="CS5" s="704"/>
      <c r="CT5" s="704"/>
      <c r="CU5" s="704"/>
      <c r="CV5" s="705"/>
      <c r="CW5" s="703" t="s">
        <v>362</v>
      </c>
      <c r="CX5" s="704"/>
      <c r="CY5" s="704"/>
      <c r="CZ5" s="704"/>
      <c r="DA5" s="705"/>
      <c r="DB5" s="703" t="s">
        <v>363</v>
      </c>
      <c r="DC5" s="704"/>
      <c r="DD5" s="704"/>
      <c r="DE5" s="704"/>
      <c r="DF5" s="705"/>
      <c r="DG5" s="709" t="s">
        <v>364</v>
      </c>
      <c r="DH5" s="710"/>
      <c r="DI5" s="710"/>
      <c r="DJ5" s="710"/>
      <c r="DK5" s="711"/>
      <c r="DL5" s="709" t="s">
        <v>365</v>
      </c>
      <c r="DM5" s="710"/>
      <c r="DN5" s="710"/>
      <c r="DO5" s="710"/>
      <c r="DP5" s="711"/>
      <c r="DQ5" s="703" t="s">
        <v>366</v>
      </c>
      <c r="DR5" s="704"/>
      <c r="DS5" s="704"/>
      <c r="DT5" s="704"/>
      <c r="DU5" s="705"/>
      <c r="DV5" s="703" t="s">
        <v>357</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367</v>
      </c>
      <c r="C7" s="718"/>
      <c r="D7" s="718"/>
      <c r="E7" s="718"/>
      <c r="F7" s="718"/>
      <c r="G7" s="718"/>
      <c r="H7" s="718"/>
      <c r="I7" s="718"/>
      <c r="J7" s="718"/>
      <c r="K7" s="718"/>
      <c r="L7" s="718"/>
      <c r="M7" s="718"/>
      <c r="N7" s="718"/>
      <c r="O7" s="718"/>
      <c r="P7" s="719"/>
      <c r="Q7" s="720">
        <v>49424</v>
      </c>
      <c r="R7" s="721"/>
      <c r="S7" s="721"/>
      <c r="T7" s="721"/>
      <c r="U7" s="721"/>
      <c r="V7" s="721">
        <v>47494</v>
      </c>
      <c r="W7" s="721"/>
      <c r="X7" s="721"/>
      <c r="Y7" s="721"/>
      <c r="Z7" s="721"/>
      <c r="AA7" s="721">
        <v>1931</v>
      </c>
      <c r="AB7" s="721"/>
      <c r="AC7" s="721"/>
      <c r="AD7" s="721"/>
      <c r="AE7" s="722"/>
      <c r="AF7" s="723">
        <v>1719</v>
      </c>
      <c r="AG7" s="724"/>
      <c r="AH7" s="724"/>
      <c r="AI7" s="724"/>
      <c r="AJ7" s="725"/>
      <c r="AK7" s="760">
        <v>7</v>
      </c>
      <c r="AL7" s="761"/>
      <c r="AM7" s="761"/>
      <c r="AN7" s="761"/>
      <c r="AO7" s="761"/>
      <c r="AP7" s="761">
        <v>20645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544</v>
      </c>
      <c r="BT7" s="765"/>
      <c r="BU7" s="765"/>
      <c r="BV7" s="765"/>
      <c r="BW7" s="765"/>
      <c r="BX7" s="765"/>
      <c r="BY7" s="765"/>
      <c r="BZ7" s="765"/>
      <c r="CA7" s="765"/>
      <c r="CB7" s="765"/>
      <c r="CC7" s="765"/>
      <c r="CD7" s="765"/>
      <c r="CE7" s="765"/>
      <c r="CF7" s="765"/>
      <c r="CG7" s="766"/>
      <c r="CH7" s="757">
        <v>15</v>
      </c>
      <c r="CI7" s="758"/>
      <c r="CJ7" s="758"/>
      <c r="CK7" s="758"/>
      <c r="CL7" s="759"/>
      <c r="CM7" s="757">
        <v>169</v>
      </c>
      <c r="CN7" s="758"/>
      <c r="CO7" s="758"/>
      <c r="CP7" s="758"/>
      <c r="CQ7" s="759"/>
      <c r="CR7" s="757">
        <v>10</v>
      </c>
      <c r="CS7" s="758"/>
      <c r="CT7" s="758"/>
      <c r="CU7" s="758"/>
      <c r="CV7" s="759"/>
      <c r="CW7" s="757">
        <v>5</v>
      </c>
      <c r="CX7" s="758"/>
      <c r="CY7" s="758"/>
      <c r="CZ7" s="758"/>
      <c r="DA7" s="759"/>
      <c r="DB7" s="757" t="s">
        <v>543</v>
      </c>
      <c r="DC7" s="758"/>
      <c r="DD7" s="758"/>
      <c r="DE7" s="758"/>
      <c r="DF7" s="759"/>
      <c r="DG7" s="757" t="s">
        <v>543</v>
      </c>
      <c r="DH7" s="758"/>
      <c r="DI7" s="758"/>
      <c r="DJ7" s="758"/>
      <c r="DK7" s="759"/>
      <c r="DL7" s="757" t="s">
        <v>543</v>
      </c>
      <c r="DM7" s="758"/>
      <c r="DN7" s="758"/>
      <c r="DO7" s="758"/>
      <c r="DP7" s="759"/>
      <c r="DQ7" s="757" t="s">
        <v>543</v>
      </c>
      <c r="DR7" s="758"/>
      <c r="DS7" s="758"/>
      <c r="DT7" s="758"/>
      <c r="DU7" s="759"/>
      <c r="DV7" s="738"/>
      <c r="DW7" s="739"/>
      <c r="DX7" s="739"/>
      <c r="DY7" s="739"/>
      <c r="DZ7" s="740"/>
      <c r="EA7" s="205"/>
    </row>
    <row r="8" spans="1:131" s="206" customFormat="1" ht="26.25" customHeight="1">
      <c r="A8" s="212">
        <v>2</v>
      </c>
      <c r="B8" s="741" t="s">
        <v>368</v>
      </c>
      <c r="C8" s="742"/>
      <c r="D8" s="742"/>
      <c r="E8" s="742"/>
      <c r="F8" s="742"/>
      <c r="G8" s="742"/>
      <c r="H8" s="742"/>
      <c r="I8" s="742"/>
      <c r="J8" s="742"/>
      <c r="K8" s="742"/>
      <c r="L8" s="742"/>
      <c r="M8" s="742"/>
      <c r="N8" s="742"/>
      <c r="O8" s="742"/>
      <c r="P8" s="743"/>
      <c r="Q8" s="744">
        <v>2</v>
      </c>
      <c r="R8" s="745"/>
      <c r="S8" s="745"/>
      <c r="T8" s="745"/>
      <c r="U8" s="745"/>
      <c r="V8" s="745">
        <v>1</v>
      </c>
      <c r="W8" s="745"/>
      <c r="X8" s="745"/>
      <c r="Y8" s="745"/>
      <c r="Z8" s="745"/>
      <c r="AA8" s="745">
        <v>1</v>
      </c>
      <c r="AB8" s="745"/>
      <c r="AC8" s="745"/>
      <c r="AD8" s="745"/>
      <c r="AE8" s="746"/>
      <c r="AF8" s="747">
        <v>1</v>
      </c>
      <c r="AG8" s="748"/>
      <c r="AH8" s="748"/>
      <c r="AI8" s="748"/>
      <c r="AJ8" s="749"/>
      <c r="AK8" s="750" t="s">
        <v>543</v>
      </c>
      <c r="AL8" s="751"/>
      <c r="AM8" s="751"/>
      <c r="AN8" s="751"/>
      <c r="AO8" s="751"/>
      <c r="AP8" s="751" t="s">
        <v>543</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545</v>
      </c>
      <c r="BT8" s="755"/>
      <c r="BU8" s="755"/>
      <c r="BV8" s="755"/>
      <c r="BW8" s="755"/>
      <c r="BX8" s="755"/>
      <c r="BY8" s="755"/>
      <c r="BZ8" s="755"/>
      <c r="CA8" s="755"/>
      <c r="CB8" s="755"/>
      <c r="CC8" s="755"/>
      <c r="CD8" s="755"/>
      <c r="CE8" s="755"/>
      <c r="CF8" s="755"/>
      <c r="CG8" s="756"/>
      <c r="CH8" s="767">
        <v>11</v>
      </c>
      <c r="CI8" s="768"/>
      <c r="CJ8" s="768"/>
      <c r="CK8" s="768"/>
      <c r="CL8" s="769"/>
      <c r="CM8" s="767">
        <v>501</v>
      </c>
      <c r="CN8" s="768"/>
      <c r="CO8" s="768"/>
      <c r="CP8" s="768"/>
      <c r="CQ8" s="769"/>
      <c r="CR8" s="767">
        <v>350</v>
      </c>
      <c r="CS8" s="768"/>
      <c r="CT8" s="768"/>
      <c r="CU8" s="768"/>
      <c r="CV8" s="769"/>
      <c r="CW8" s="767">
        <v>19</v>
      </c>
      <c r="CX8" s="768"/>
      <c r="CY8" s="768"/>
      <c r="CZ8" s="768"/>
      <c r="DA8" s="769"/>
      <c r="DB8" s="767" t="s">
        <v>543</v>
      </c>
      <c r="DC8" s="768"/>
      <c r="DD8" s="768"/>
      <c r="DE8" s="768"/>
      <c r="DF8" s="769"/>
      <c r="DG8" s="767" t="s">
        <v>543</v>
      </c>
      <c r="DH8" s="768"/>
      <c r="DI8" s="768"/>
      <c r="DJ8" s="768"/>
      <c r="DK8" s="769"/>
      <c r="DL8" s="767" t="s">
        <v>543</v>
      </c>
      <c r="DM8" s="768"/>
      <c r="DN8" s="768"/>
      <c r="DO8" s="768"/>
      <c r="DP8" s="769"/>
      <c r="DQ8" s="767" t="s">
        <v>543</v>
      </c>
      <c r="DR8" s="768"/>
      <c r="DS8" s="768"/>
      <c r="DT8" s="768"/>
      <c r="DU8" s="769"/>
      <c r="DV8" s="770"/>
      <c r="DW8" s="771"/>
      <c r="DX8" s="771"/>
      <c r="DY8" s="771"/>
      <c r="DZ8" s="772"/>
      <c r="EA8" s="205"/>
    </row>
    <row r="9" spans="1:131" s="206" customFormat="1" ht="26.25" customHeight="1">
      <c r="A9" s="212">
        <v>3</v>
      </c>
      <c r="B9" s="741" t="s">
        <v>369</v>
      </c>
      <c r="C9" s="742"/>
      <c r="D9" s="742"/>
      <c r="E9" s="742"/>
      <c r="F9" s="742"/>
      <c r="G9" s="742"/>
      <c r="H9" s="742"/>
      <c r="I9" s="742"/>
      <c r="J9" s="742"/>
      <c r="K9" s="742"/>
      <c r="L9" s="742"/>
      <c r="M9" s="742"/>
      <c r="N9" s="742"/>
      <c r="O9" s="742"/>
      <c r="P9" s="743"/>
      <c r="Q9" s="744">
        <v>249</v>
      </c>
      <c r="R9" s="745"/>
      <c r="S9" s="745"/>
      <c r="T9" s="745"/>
      <c r="U9" s="745"/>
      <c r="V9" s="745">
        <v>247</v>
      </c>
      <c r="W9" s="745"/>
      <c r="X9" s="745"/>
      <c r="Y9" s="745"/>
      <c r="Z9" s="745"/>
      <c r="AA9" s="745">
        <v>2</v>
      </c>
      <c r="AB9" s="745"/>
      <c r="AC9" s="745"/>
      <c r="AD9" s="745"/>
      <c r="AE9" s="746"/>
      <c r="AF9" s="747">
        <v>2</v>
      </c>
      <c r="AG9" s="748"/>
      <c r="AH9" s="748"/>
      <c r="AI9" s="748"/>
      <c r="AJ9" s="749"/>
      <c r="AK9" s="750">
        <v>52</v>
      </c>
      <c r="AL9" s="751"/>
      <c r="AM9" s="751"/>
      <c r="AN9" s="751"/>
      <c r="AO9" s="751"/>
      <c r="AP9" s="751" t="s">
        <v>486</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546</v>
      </c>
      <c r="BT9" s="755"/>
      <c r="BU9" s="755"/>
      <c r="BV9" s="755"/>
      <c r="BW9" s="755"/>
      <c r="BX9" s="755"/>
      <c r="BY9" s="755"/>
      <c r="BZ9" s="755"/>
      <c r="CA9" s="755"/>
      <c r="CB9" s="755"/>
      <c r="CC9" s="755"/>
      <c r="CD9" s="755"/>
      <c r="CE9" s="755"/>
      <c r="CF9" s="755"/>
      <c r="CG9" s="756"/>
      <c r="CH9" s="767">
        <v>6</v>
      </c>
      <c r="CI9" s="768"/>
      <c r="CJ9" s="768"/>
      <c r="CK9" s="768"/>
      <c r="CL9" s="769"/>
      <c r="CM9" s="767">
        <v>196</v>
      </c>
      <c r="CN9" s="768"/>
      <c r="CO9" s="768"/>
      <c r="CP9" s="768"/>
      <c r="CQ9" s="769"/>
      <c r="CR9" s="767">
        <v>5</v>
      </c>
      <c r="CS9" s="768"/>
      <c r="CT9" s="768"/>
      <c r="CU9" s="768"/>
      <c r="CV9" s="769"/>
      <c r="CW9" s="767">
        <v>19</v>
      </c>
      <c r="CX9" s="768"/>
      <c r="CY9" s="768"/>
      <c r="CZ9" s="768"/>
      <c r="DA9" s="769"/>
      <c r="DB9" s="767">
        <v>2198</v>
      </c>
      <c r="DC9" s="768"/>
      <c r="DD9" s="768"/>
      <c r="DE9" s="768"/>
      <c r="DF9" s="769"/>
      <c r="DG9" s="767">
        <v>7051</v>
      </c>
      <c r="DH9" s="768"/>
      <c r="DI9" s="768"/>
      <c r="DJ9" s="768"/>
      <c r="DK9" s="769"/>
      <c r="DL9" s="767" t="s">
        <v>543</v>
      </c>
      <c r="DM9" s="768"/>
      <c r="DN9" s="768"/>
      <c r="DO9" s="768"/>
      <c r="DP9" s="769"/>
      <c r="DQ9" s="767">
        <v>7051</v>
      </c>
      <c r="DR9" s="768"/>
      <c r="DS9" s="768"/>
      <c r="DT9" s="768"/>
      <c r="DU9" s="769"/>
      <c r="DV9" s="770"/>
      <c r="DW9" s="771"/>
      <c r="DX9" s="771"/>
      <c r="DY9" s="771"/>
      <c r="DZ9" s="772"/>
      <c r="EA9" s="205"/>
    </row>
    <row r="10" spans="1:131" s="206" customFormat="1" ht="26.25" customHeight="1">
      <c r="A10" s="212">
        <v>4</v>
      </c>
      <c r="B10" s="741" t="s">
        <v>370</v>
      </c>
      <c r="C10" s="742"/>
      <c r="D10" s="742"/>
      <c r="E10" s="742"/>
      <c r="F10" s="742"/>
      <c r="G10" s="742"/>
      <c r="H10" s="742"/>
      <c r="I10" s="742"/>
      <c r="J10" s="742"/>
      <c r="K10" s="742"/>
      <c r="L10" s="742"/>
      <c r="M10" s="742"/>
      <c r="N10" s="742"/>
      <c r="O10" s="742"/>
      <c r="P10" s="743"/>
      <c r="Q10" s="744">
        <v>1834</v>
      </c>
      <c r="R10" s="745"/>
      <c r="S10" s="745"/>
      <c r="T10" s="745"/>
      <c r="U10" s="745"/>
      <c r="V10" s="745">
        <v>1745</v>
      </c>
      <c r="W10" s="745"/>
      <c r="X10" s="745"/>
      <c r="Y10" s="745"/>
      <c r="Z10" s="745"/>
      <c r="AA10" s="745">
        <v>89</v>
      </c>
      <c r="AB10" s="745"/>
      <c r="AC10" s="745"/>
      <c r="AD10" s="745"/>
      <c r="AE10" s="746"/>
      <c r="AF10" s="747">
        <v>89</v>
      </c>
      <c r="AG10" s="748"/>
      <c r="AH10" s="748"/>
      <c r="AI10" s="748"/>
      <c r="AJ10" s="749"/>
      <c r="AK10" s="750">
        <v>375</v>
      </c>
      <c r="AL10" s="751"/>
      <c r="AM10" s="751"/>
      <c r="AN10" s="751"/>
      <c r="AO10" s="751"/>
      <c r="AP10" s="751">
        <v>1115</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t="s">
        <v>371</v>
      </c>
      <c r="C11" s="742"/>
      <c r="D11" s="742"/>
      <c r="E11" s="742"/>
      <c r="F11" s="742"/>
      <c r="G11" s="742"/>
      <c r="H11" s="742"/>
      <c r="I11" s="742"/>
      <c r="J11" s="742"/>
      <c r="K11" s="742"/>
      <c r="L11" s="742"/>
      <c r="M11" s="742"/>
      <c r="N11" s="742"/>
      <c r="O11" s="742"/>
      <c r="P11" s="743"/>
      <c r="Q11" s="744">
        <v>8</v>
      </c>
      <c r="R11" s="745"/>
      <c r="S11" s="745"/>
      <c r="T11" s="745"/>
      <c r="U11" s="745"/>
      <c r="V11" s="745">
        <v>8</v>
      </c>
      <c r="W11" s="745"/>
      <c r="X11" s="745"/>
      <c r="Y11" s="745"/>
      <c r="Z11" s="745"/>
      <c r="AA11" s="745">
        <v>0</v>
      </c>
      <c r="AB11" s="745"/>
      <c r="AC11" s="745"/>
      <c r="AD11" s="745"/>
      <c r="AE11" s="746"/>
      <c r="AF11" s="747">
        <v>0</v>
      </c>
      <c r="AG11" s="748"/>
      <c r="AH11" s="748"/>
      <c r="AI11" s="748"/>
      <c r="AJ11" s="749"/>
      <c r="AK11" s="750" t="s">
        <v>543</v>
      </c>
      <c r="AL11" s="751"/>
      <c r="AM11" s="751"/>
      <c r="AN11" s="751"/>
      <c r="AO11" s="751"/>
      <c r="AP11" s="751" t="s">
        <v>486</v>
      </c>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t="s">
        <v>372</v>
      </c>
      <c r="C12" s="742"/>
      <c r="D12" s="742"/>
      <c r="E12" s="742"/>
      <c r="F12" s="742"/>
      <c r="G12" s="742"/>
      <c r="H12" s="742"/>
      <c r="I12" s="742"/>
      <c r="J12" s="742"/>
      <c r="K12" s="742"/>
      <c r="L12" s="742"/>
      <c r="M12" s="742"/>
      <c r="N12" s="742"/>
      <c r="O12" s="742"/>
      <c r="P12" s="743"/>
      <c r="Q12" s="744">
        <v>3</v>
      </c>
      <c r="R12" s="745"/>
      <c r="S12" s="745"/>
      <c r="T12" s="745"/>
      <c r="U12" s="745"/>
      <c r="V12" s="745">
        <v>2</v>
      </c>
      <c r="W12" s="745"/>
      <c r="X12" s="745"/>
      <c r="Y12" s="745"/>
      <c r="Z12" s="745"/>
      <c r="AA12" s="745">
        <v>1</v>
      </c>
      <c r="AB12" s="745"/>
      <c r="AC12" s="745"/>
      <c r="AD12" s="745"/>
      <c r="AE12" s="746"/>
      <c r="AF12" s="747">
        <v>1</v>
      </c>
      <c r="AG12" s="748"/>
      <c r="AH12" s="748"/>
      <c r="AI12" s="748"/>
      <c r="AJ12" s="749"/>
      <c r="AK12" s="750" t="s">
        <v>543</v>
      </c>
      <c r="AL12" s="751"/>
      <c r="AM12" s="751"/>
      <c r="AN12" s="751"/>
      <c r="AO12" s="751"/>
      <c r="AP12" s="751" t="s">
        <v>486</v>
      </c>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t="s">
        <v>373</v>
      </c>
      <c r="C13" s="742"/>
      <c r="D13" s="742"/>
      <c r="E13" s="742"/>
      <c r="F13" s="742"/>
      <c r="G13" s="742"/>
      <c r="H13" s="742"/>
      <c r="I13" s="742"/>
      <c r="J13" s="742"/>
      <c r="K13" s="742"/>
      <c r="L13" s="742"/>
      <c r="M13" s="742"/>
      <c r="N13" s="742"/>
      <c r="O13" s="742"/>
      <c r="P13" s="743"/>
      <c r="Q13" s="744">
        <v>2197</v>
      </c>
      <c r="R13" s="745"/>
      <c r="S13" s="745"/>
      <c r="T13" s="745"/>
      <c r="U13" s="745"/>
      <c r="V13" s="745">
        <v>1653</v>
      </c>
      <c r="W13" s="745"/>
      <c r="X13" s="745"/>
      <c r="Y13" s="745"/>
      <c r="Z13" s="745"/>
      <c r="AA13" s="745">
        <v>544</v>
      </c>
      <c r="AB13" s="745"/>
      <c r="AC13" s="745"/>
      <c r="AD13" s="745"/>
      <c r="AE13" s="746"/>
      <c r="AF13" s="747">
        <v>130</v>
      </c>
      <c r="AG13" s="748"/>
      <c r="AH13" s="748"/>
      <c r="AI13" s="748"/>
      <c r="AJ13" s="749"/>
      <c r="AK13" s="750">
        <v>1627</v>
      </c>
      <c r="AL13" s="751"/>
      <c r="AM13" s="751"/>
      <c r="AN13" s="751"/>
      <c r="AO13" s="751"/>
      <c r="AP13" s="751">
        <v>665</v>
      </c>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t="s">
        <v>374</v>
      </c>
      <c r="C14" s="742"/>
      <c r="D14" s="742"/>
      <c r="E14" s="742"/>
      <c r="F14" s="742"/>
      <c r="G14" s="742"/>
      <c r="H14" s="742"/>
      <c r="I14" s="742"/>
      <c r="J14" s="742"/>
      <c r="K14" s="742"/>
      <c r="L14" s="742"/>
      <c r="M14" s="742"/>
      <c r="N14" s="742"/>
      <c r="O14" s="742"/>
      <c r="P14" s="743"/>
      <c r="Q14" s="744">
        <v>830</v>
      </c>
      <c r="R14" s="745"/>
      <c r="S14" s="745"/>
      <c r="T14" s="745"/>
      <c r="U14" s="745"/>
      <c r="V14" s="745">
        <v>677</v>
      </c>
      <c r="W14" s="745"/>
      <c r="X14" s="745"/>
      <c r="Y14" s="745"/>
      <c r="Z14" s="745"/>
      <c r="AA14" s="745">
        <v>153</v>
      </c>
      <c r="AB14" s="745"/>
      <c r="AC14" s="745"/>
      <c r="AD14" s="745"/>
      <c r="AE14" s="746"/>
      <c r="AF14" s="747">
        <v>55</v>
      </c>
      <c r="AG14" s="748"/>
      <c r="AH14" s="748"/>
      <c r="AI14" s="748"/>
      <c r="AJ14" s="749"/>
      <c r="AK14" s="750">
        <v>575</v>
      </c>
      <c r="AL14" s="751"/>
      <c r="AM14" s="751"/>
      <c r="AN14" s="751"/>
      <c r="AO14" s="751"/>
      <c r="AP14" s="751" t="s">
        <v>543</v>
      </c>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375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376</v>
      </c>
      <c r="B23" s="776" t="s">
        <v>377</v>
      </c>
      <c r="C23" s="777"/>
      <c r="D23" s="777"/>
      <c r="E23" s="777"/>
      <c r="F23" s="777"/>
      <c r="G23" s="777"/>
      <c r="H23" s="777"/>
      <c r="I23" s="777"/>
      <c r="J23" s="777"/>
      <c r="K23" s="777"/>
      <c r="L23" s="777"/>
      <c r="M23" s="777"/>
      <c r="N23" s="777"/>
      <c r="O23" s="777"/>
      <c r="P23" s="778"/>
      <c r="Q23" s="779">
        <v>54547</v>
      </c>
      <c r="R23" s="780"/>
      <c r="S23" s="780"/>
      <c r="T23" s="780"/>
      <c r="U23" s="780"/>
      <c r="V23" s="780">
        <v>51827</v>
      </c>
      <c r="W23" s="780"/>
      <c r="X23" s="780"/>
      <c r="Y23" s="780"/>
      <c r="Z23" s="780"/>
      <c r="AA23" s="780">
        <v>2721</v>
      </c>
      <c r="AB23" s="780"/>
      <c r="AC23" s="780"/>
      <c r="AD23" s="780"/>
      <c r="AE23" s="781"/>
      <c r="AF23" s="782">
        <v>1997</v>
      </c>
      <c r="AG23" s="780"/>
      <c r="AH23" s="780"/>
      <c r="AI23" s="780"/>
      <c r="AJ23" s="783"/>
      <c r="AK23" s="784"/>
      <c r="AL23" s="785"/>
      <c r="AM23" s="785"/>
      <c r="AN23" s="785"/>
      <c r="AO23" s="785"/>
      <c r="AP23" s="780">
        <v>22425</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350</v>
      </c>
      <c r="B26" s="727"/>
      <c r="C26" s="727"/>
      <c r="D26" s="727"/>
      <c r="E26" s="727"/>
      <c r="F26" s="727"/>
      <c r="G26" s="727"/>
      <c r="H26" s="727"/>
      <c r="I26" s="727"/>
      <c r="J26" s="727"/>
      <c r="K26" s="727"/>
      <c r="L26" s="727"/>
      <c r="M26" s="727"/>
      <c r="N26" s="727"/>
      <c r="O26" s="727"/>
      <c r="P26" s="728"/>
      <c r="Q26" s="703" t="s">
        <v>380</v>
      </c>
      <c r="R26" s="704"/>
      <c r="S26" s="704"/>
      <c r="T26" s="704"/>
      <c r="U26" s="705"/>
      <c r="V26" s="703" t="s">
        <v>381</v>
      </c>
      <c r="W26" s="704"/>
      <c r="X26" s="704"/>
      <c r="Y26" s="704"/>
      <c r="Z26" s="705"/>
      <c r="AA26" s="703" t="s">
        <v>382</v>
      </c>
      <c r="AB26" s="704"/>
      <c r="AC26" s="704"/>
      <c r="AD26" s="704"/>
      <c r="AE26" s="704"/>
      <c r="AF26" s="798" t="s">
        <v>383</v>
      </c>
      <c r="AG26" s="799"/>
      <c r="AH26" s="799"/>
      <c r="AI26" s="799"/>
      <c r="AJ26" s="800"/>
      <c r="AK26" s="704" t="s">
        <v>384</v>
      </c>
      <c r="AL26" s="704"/>
      <c r="AM26" s="704"/>
      <c r="AN26" s="704"/>
      <c r="AO26" s="705"/>
      <c r="AP26" s="703" t="s">
        <v>385</v>
      </c>
      <c r="AQ26" s="704"/>
      <c r="AR26" s="704"/>
      <c r="AS26" s="704"/>
      <c r="AT26" s="705"/>
      <c r="AU26" s="703" t="s">
        <v>386</v>
      </c>
      <c r="AV26" s="704"/>
      <c r="AW26" s="704"/>
      <c r="AX26" s="704"/>
      <c r="AY26" s="705"/>
      <c r="AZ26" s="703" t="s">
        <v>387</v>
      </c>
      <c r="BA26" s="704"/>
      <c r="BB26" s="704"/>
      <c r="BC26" s="704"/>
      <c r="BD26" s="705"/>
      <c r="BE26" s="703" t="s">
        <v>357</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388</v>
      </c>
      <c r="C28" s="718"/>
      <c r="D28" s="718"/>
      <c r="E28" s="718"/>
      <c r="F28" s="718"/>
      <c r="G28" s="718"/>
      <c r="H28" s="718"/>
      <c r="I28" s="718"/>
      <c r="J28" s="718"/>
      <c r="K28" s="718"/>
      <c r="L28" s="718"/>
      <c r="M28" s="718"/>
      <c r="N28" s="718"/>
      <c r="O28" s="718"/>
      <c r="P28" s="719"/>
      <c r="Q28" s="808">
        <v>12661</v>
      </c>
      <c r="R28" s="809"/>
      <c r="S28" s="809"/>
      <c r="T28" s="809"/>
      <c r="U28" s="809"/>
      <c r="V28" s="809">
        <v>12271</v>
      </c>
      <c r="W28" s="809"/>
      <c r="X28" s="809"/>
      <c r="Y28" s="809"/>
      <c r="Z28" s="809"/>
      <c r="AA28" s="809">
        <v>389</v>
      </c>
      <c r="AB28" s="809"/>
      <c r="AC28" s="809"/>
      <c r="AD28" s="809"/>
      <c r="AE28" s="810"/>
      <c r="AF28" s="811">
        <v>386</v>
      </c>
      <c r="AG28" s="809"/>
      <c r="AH28" s="809"/>
      <c r="AI28" s="809"/>
      <c r="AJ28" s="812"/>
      <c r="AK28" s="813">
        <v>1679</v>
      </c>
      <c r="AL28" s="804"/>
      <c r="AM28" s="804"/>
      <c r="AN28" s="804"/>
      <c r="AO28" s="804"/>
      <c r="AP28" s="804" t="s">
        <v>543</v>
      </c>
      <c r="AQ28" s="804"/>
      <c r="AR28" s="804"/>
      <c r="AS28" s="804"/>
      <c r="AT28" s="804"/>
      <c r="AU28" s="804" t="s">
        <v>543</v>
      </c>
      <c r="AV28" s="804"/>
      <c r="AW28" s="804"/>
      <c r="AX28" s="804"/>
      <c r="AY28" s="804"/>
      <c r="AZ28" s="805" t="s">
        <v>543</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389</v>
      </c>
      <c r="C29" s="742"/>
      <c r="D29" s="742"/>
      <c r="E29" s="742"/>
      <c r="F29" s="742"/>
      <c r="G29" s="742"/>
      <c r="H29" s="742"/>
      <c r="I29" s="742"/>
      <c r="J29" s="742"/>
      <c r="K29" s="742"/>
      <c r="L29" s="742"/>
      <c r="M29" s="742"/>
      <c r="N29" s="742"/>
      <c r="O29" s="742"/>
      <c r="P29" s="743"/>
      <c r="Q29" s="744">
        <v>4888</v>
      </c>
      <c r="R29" s="745"/>
      <c r="S29" s="745"/>
      <c r="T29" s="745"/>
      <c r="U29" s="745"/>
      <c r="V29" s="745">
        <v>4765</v>
      </c>
      <c r="W29" s="745"/>
      <c r="X29" s="745"/>
      <c r="Y29" s="745"/>
      <c r="Z29" s="745"/>
      <c r="AA29" s="745">
        <v>123</v>
      </c>
      <c r="AB29" s="745"/>
      <c r="AC29" s="745"/>
      <c r="AD29" s="745"/>
      <c r="AE29" s="746"/>
      <c r="AF29" s="747">
        <v>123</v>
      </c>
      <c r="AG29" s="748"/>
      <c r="AH29" s="748"/>
      <c r="AI29" s="748"/>
      <c r="AJ29" s="749"/>
      <c r="AK29" s="816">
        <v>685</v>
      </c>
      <c r="AL29" s="817"/>
      <c r="AM29" s="817"/>
      <c r="AN29" s="817"/>
      <c r="AO29" s="817"/>
      <c r="AP29" s="817" t="s">
        <v>543</v>
      </c>
      <c r="AQ29" s="817"/>
      <c r="AR29" s="817"/>
      <c r="AS29" s="817"/>
      <c r="AT29" s="817"/>
      <c r="AU29" s="818" t="s">
        <v>486</v>
      </c>
      <c r="AV29" s="819"/>
      <c r="AW29" s="819"/>
      <c r="AX29" s="819"/>
      <c r="AY29" s="816"/>
      <c r="AZ29" s="820" t="s">
        <v>543</v>
      </c>
      <c r="BA29" s="820"/>
      <c r="BB29" s="820"/>
      <c r="BC29" s="820"/>
      <c r="BD29" s="820"/>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390</v>
      </c>
      <c r="C30" s="742"/>
      <c r="D30" s="742"/>
      <c r="E30" s="742"/>
      <c r="F30" s="742"/>
      <c r="G30" s="742"/>
      <c r="H30" s="742"/>
      <c r="I30" s="742"/>
      <c r="J30" s="742"/>
      <c r="K30" s="742"/>
      <c r="L30" s="742"/>
      <c r="M30" s="742"/>
      <c r="N30" s="742"/>
      <c r="O30" s="742"/>
      <c r="P30" s="743"/>
      <c r="Q30" s="744">
        <v>848</v>
      </c>
      <c r="R30" s="745"/>
      <c r="S30" s="745"/>
      <c r="T30" s="745"/>
      <c r="U30" s="745"/>
      <c r="V30" s="745">
        <v>837</v>
      </c>
      <c r="W30" s="745"/>
      <c r="X30" s="745"/>
      <c r="Y30" s="745"/>
      <c r="Z30" s="745"/>
      <c r="AA30" s="745">
        <v>11</v>
      </c>
      <c r="AB30" s="745"/>
      <c r="AC30" s="745"/>
      <c r="AD30" s="745"/>
      <c r="AE30" s="746"/>
      <c r="AF30" s="747">
        <v>11</v>
      </c>
      <c r="AG30" s="748"/>
      <c r="AH30" s="748"/>
      <c r="AI30" s="748"/>
      <c r="AJ30" s="749"/>
      <c r="AK30" s="816">
        <v>141</v>
      </c>
      <c r="AL30" s="817"/>
      <c r="AM30" s="817"/>
      <c r="AN30" s="817"/>
      <c r="AO30" s="817"/>
      <c r="AP30" s="817" t="s">
        <v>486</v>
      </c>
      <c r="AQ30" s="817"/>
      <c r="AR30" s="817"/>
      <c r="AS30" s="817"/>
      <c r="AT30" s="817"/>
      <c r="AU30" s="818" t="s">
        <v>486</v>
      </c>
      <c r="AV30" s="819"/>
      <c r="AW30" s="819"/>
      <c r="AX30" s="819"/>
      <c r="AY30" s="816"/>
      <c r="AZ30" s="820" t="s">
        <v>486</v>
      </c>
      <c r="BA30" s="820"/>
      <c r="BB30" s="820"/>
      <c r="BC30" s="820"/>
      <c r="BD30" s="820"/>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391</v>
      </c>
      <c r="C31" s="742"/>
      <c r="D31" s="742"/>
      <c r="E31" s="742"/>
      <c r="F31" s="742"/>
      <c r="G31" s="742"/>
      <c r="H31" s="742"/>
      <c r="I31" s="742"/>
      <c r="J31" s="742"/>
      <c r="K31" s="742"/>
      <c r="L31" s="742"/>
      <c r="M31" s="742"/>
      <c r="N31" s="742"/>
      <c r="O31" s="742"/>
      <c r="P31" s="743"/>
      <c r="Q31" s="744">
        <v>598</v>
      </c>
      <c r="R31" s="745"/>
      <c r="S31" s="745"/>
      <c r="T31" s="745"/>
      <c r="U31" s="745"/>
      <c r="V31" s="745">
        <v>540</v>
      </c>
      <c r="W31" s="745"/>
      <c r="X31" s="745"/>
      <c r="Y31" s="745"/>
      <c r="Z31" s="745"/>
      <c r="AA31" s="745">
        <v>58</v>
      </c>
      <c r="AB31" s="745"/>
      <c r="AC31" s="745"/>
      <c r="AD31" s="745"/>
      <c r="AE31" s="746"/>
      <c r="AF31" s="747">
        <v>58</v>
      </c>
      <c r="AG31" s="748"/>
      <c r="AH31" s="748"/>
      <c r="AI31" s="748"/>
      <c r="AJ31" s="749"/>
      <c r="AK31" s="816">
        <v>213</v>
      </c>
      <c r="AL31" s="817"/>
      <c r="AM31" s="817"/>
      <c r="AN31" s="817"/>
      <c r="AO31" s="817"/>
      <c r="AP31" s="817"/>
      <c r="AQ31" s="817"/>
      <c r="AR31" s="817"/>
      <c r="AS31" s="817"/>
      <c r="AT31" s="817"/>
      <c r="AU31" s="818" t="s">
        <v>486</v>
      </c>
      <c r="AV31" s="819"/>
      <c r="AW31" s="819"/>
      <c r="AX31" s="819"/>
      <c r="AY31" s="816"/>
      <c r="AZ31" s="820" t="s">
        <v>486</v>
      </c>
      <c r="BA31" s="820"/>
      <c r="BB31" s="820"/>
      <c r="BC31" s="820"/>
      <c r="BD31" s="820"/>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392</v>
      </c>
      <c r="C32" s="742"/>
      <c r="D32" s="742"/>
      <c r="E32" s="742"/>
      <c r="F32" s="742"/>
      <c r="G32" s="742"/>
      <c r="H32" s="742"/>
      <c r="I32" s="742"/>
      <c r="J32" s="742"/>
      <c r="K32" s="742"/>
      <c r="L32" s="742"/>
      <c r="M32" s="742"/>
      <c r="N32" s="742"/>
      <c r="O32" s="742"/>
      <c r="P32" s="743"/>
      <c r="Q32" s="744">
        <v>129</v>
      </c>
      <c r="R32" s="745"/>
      <c r="S32" s="745"/>
      <c r="T32" s="745"/>
      <c r="U32" s="745"/>
      <c r="V32" s="745">
        <v>110</v>
      </c>
      <c r="W32" s="745"/>
      <c r="X32" s="745"/>
      <c r="Y32" s="745"/>
      <c r="Z32" s="745"/>
      <c r="AA32" s="745">
        <v>19</v>
      </c>
      <c r="AB32" s="745"/>
      <c r="AC32" s="745"/>
      <c r="AD32" s="745"/>
      <c r="AE32" s="746"/>
      <c r="AF32" s="747">
        <v>19</v>
      </c>
      <c r="AG32" s="748"/>
      <c r="AH32" s="748"/>
      <c r="AI32" s="748"/>
      <c r="AJ32" s="749"/>
      <c r="AK32" s="816">
        <v>43</v>
      </c>
      <c r="AL32" s="817"/>
      <c r="AM32" s="817"/>
      <c r="AN32" s="817"/>
      <c r="AO32" s="817"/>
      <c r="AP32" s="817" t="s">
        <v>486</v>
      </c>
      <c r="AQ32" s="817"/>
      <c r="AR32" s="817"/>
      <c r="AS32" s="817"/>
      <c r="AT32" s="817"/>
      <c r="AU32" s="818" t="s">
        <v>486</v>
      </c>
      <c r="AV32" s="819"/>
      <c r="AW32" s="819"/>
      <c r="AX32" s="819"/>
      <c r="AY32" s="816"/>
      <c r="AZ32" s="820" t="s">
        <v>486</v>
      </c>
      <c r="BA32" s="820"/>
      <c r="BB32" s="820"/>
      <c r="BC32" s="820"/>
      <c r="BD32" s="820"/>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393</v>
      </c>
      <c r="C33" s="742"/>
      <c r="D33" s="742"/>
      <c r="E33" s="742"/>
      <c r="F33" s="742"/>
      <c r="G33" s="742"/>
      <c r="H33" s="742"/>
      <c r="I33" s="742"/>
      <c r="J33" s="742"/>
      <c r="K33" s="742"/>
      <c r="L33" s="742"/>
      <c r="M33" s="742"/>
      <c r="N33" s="742"/>
      <c r="O33" s="742"/>
      <c r="P33" s="743"/>
      <c r="Q33" s="744">
        <v>7</v>
      </c>
      <c r="R33" s="745"/>
      <c r="S33" s="745"/>
      <c r="T33" s="745"/>
      <c r="U33" s="745"/>
      <c r="V33" s="745">
        <v>4</v>
      </c>
      <c r="W33" s="745"/>
      <c r="X33" s="745"/>
      <c r="Y33" s="745"/>
      <c r="Z33" s="745"/>
      <c r="AA33" s="745">
        <v>3</v>
      </c>
      <c r="AB33" s="745"/>
      <c r="AC33" s="745"/>
      <c r="AD33" s="745"/>
      <c r="AE33" s="746"/>
      <c r="AF33" s="747">
        <v>3</v>
      </c>
      <c r="AG33" s="748"/>
      <c r="AH33" s="748"/>
      <c r="AI33" s="748"/>
      <c r="AJ33" s="749"/>
      <c r="AK33" s="816" t="s">
        <v>556</v>
      </c>
      <c r="AL33" s="817"/>
      <c r="AM33" s="817"/>
      <c r="AN33" s="817"/>
      <c r="AO33" s="817"/>
      <c r="AP33" s="817" t="s">
        <v>486</v>
      </c>
      <c r="AQ33" s="817"/>
      <c r="AR33" s="817"/>
      <c r="AS33" s="817"/>
      <c r="AT33" s="817"/>
      <c r="AU33" s="818" t="s">
        <v>486</v>
      </c>
      <c r="AV33" s="819"/>
      <c r="AW33" s="819"/>
      <c r="AX33" s="819"/>
      <c r="AY33" s="816"/>
      <c r="AZ33" s="820" t="s">
        <v>486</v>
      </c>
      <c r="BA33" s="820"/>
      <c r="BB33" s="820"/>
      <c r="BC33" s="820"/>
      <c r="BD33" s="820"/>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394</v>
      </c>
      <c r="C34" s="742"/>
      <c r="D34" s="742"/>
      <c r="E34" s="742"/>
      <c r="F34" s="742"/>
      <c r="G34" s="742"/>
      <c r="H34" s="742"/>
      <c r="I34" s="742"/>
      <c r="J34" s="742"/>
      <c r="K34" s="742"/>
      <c r="L34" s="742"/>
      <c r="M34" s="742"/>
      <c r="N34" s="742"/>
      <c r="O34" s="742"/>
      <c r="P34" s="743"/>
      <c r="Q34" s="744">
        <v>2469</v>
      </c>
      <c r="R34" s="745"/>
      <c r="S34" s="745"/>
      <c r="T34" s="745"/>
      <c r="U34" s="745"/>
      <c r="V34" s="745">
        <v>2176</v>
      </c>
      <c r="W34" s="745"/>
      <c r="X34" s="745"/>
      <c r="Y34" s="745"/>
      <c r="Z34" s="745"/>
      <c r="AA34" s="745">
        <v>293</v>
      </c>
      <c r="AB34" s="745"/>
      <c r="AC34" s="745"/>
      <c r="AD34" s="745"/>
      <c r="AE34" s="746"/>
      <c r="AF34" s="747">
        <v>1089</v>
      </c>
      <c r="AG34" s="748"/>
      <c r="AH34" s="748"/>
      <c r="AI34" s="748"/>
      <c r="AJ34" s="749"/>
      <c r="AK34" s="816" t="s">
        <v>543</v>
      </c>
      <c r="AL34" s="817"/>
      <c r="AM34" s="817"/>
      <c r="AN34" s="817"/>
      <c r="AO34" s="817"/>
      <c r="AP34" s="817">
        <v>5582</v>
      </c>
      <c r="AQ34" s="817"/>
      <c r="AR34" s="817"/>
      <c r="AS34" s="817"/>
      <c r="AT34" s="817"/>
      <c r="AU34" s="818" t="s">
        <v>543</v>
      </c>
      <c r="AV34" s="819"/>
      <c r="AW34" s="819"/>
      <c r="AX34" s="819"/>
      <c r="AY34" s="816"/>
      <c r="AZ34" s="820" t="s">
        <v>486</v>
      </c>
      <c r="BA34" s="820"/>
      <c r="BB34" s="820"/>
      <c r="BC34" s="820"/>
      <c r="BD34" s="820"/>
      <c r="BE34" s="814" t="s">
        <v>395</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396</v>
      </c>
      <c r="C35" s="742"/>
      <c r="D35" s="742"/>
      <c r="E35" s="742"/>
      <c r="F35" s="742"/>
      <c r="G35" s="742"/>
      <c r="H35" s="742"/>
      <c r="I35" s="742"/>
      <c r="J35" s="742"/>
      <c r="K35" s="742"/>
      <c r="L35" s="742"/>
      <c r="M35" s="742"/>
      <c r="N35" s="742"/>
      <c r="O35" s="742"/>
      <c r="P35" s="743"/>
      <c r="Q35" s="744">
        <v>3068</v>
      </c>
      <c r="R35" s="745"/>
      <c r="S35" s="745"/>
      <c r="T35" s="745"/>
      <c r="U35" s="745"/>
      <c r="V35" s="745">
        <v>2735</v>
      </c>
      <c r="W35" s="745"/>
      <c r="X35" s="745"/>
      <c r="Y35" s="745"/>
      <c r="Z35" s="745"/>
      <c r="AA35" s="745">
        <v>333</v>
      </c>
      <c r="AB35" s="745"/>
      <c r="AC35" s="745"/>
      <c r="AD35" s="745"/>
      <c r="AE35" s="746"/>
      <c r="AF35" s="747">
        <v>333</v>
      </c>
      <c r="AG35" s="748"/>
      <c r="AH35" s="748"/>
      <c r="AI35" s="748"/>
      <c r="AJ35" s="749"/>
      <c r="AK35" s="816">
        <v>1045</v>
      </c>
      <c r="AL35" s="817"/>
      <c r="AM35" s="817"/>
      <c r="AN35" s="817"/>
      <c r="AO35" s="817"/>
      <c r="AP35" s="817">
        <v>8728</v>
      </c>
      <c r="AQ35" s="817"/>
      <c r="AR35" s="817"/>
      <c r="AS35" s="817"/>
      <c r="AT35" s="817"/>
      <c r="AU35" s="817">
        <v>6232</v>
      </c>
      <c r="AV35" s="817"/>
      <c r="AW35" s="817"/>
      <c r="AX35" s="817"/>
      <c r="AY35" s="817"/>
      <c r="AZ35" s="820" t="s">
        <v>486</v>
      </c>
      <c r="BA35" s="820"/>
      <c r="BB35" s="820"/>
      <c r="BC35" s="820"/>
      <c r="BD35" s="820"/>
      <c r="BE35" s="814" t="s">
        <v>397</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20"/>
      <c r="BA36" s="820"/>
      <c r="BB36" s="820"/>
      <c r="BC36" s="820"/>
      <c r="BD36" s="820"/>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20"/>
      <c r="BA37" s="820"/>
      <c r="BB37" s="820"/>
      <c r="BC37" s="820"/>
      <c r="BD37" s="820"/>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20"/>
      <c r="BA38" s="820"/>
      <c r="BB38" s="820"/>
      <c r="BC38" s="820"/>
      <c r="BD38" s="820"/>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20"/>
      <c r="BA39" s="820"/>
      <c r="BB39" s="820"/>
      <c r="BC39" s="820"/>
      <c r="BD39" s="820"/>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20"/>
      <c r="BA40" s="820"/>
      <c r="BB40" s="820"/>
      <c r="BC40" s="820"/>
      <c r="BD40" s="820"/>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20"/>
      <c r="BA41" s="820"/>
      <c r="BB41" s="820"/>
      <c r="BC41" s="820"/>
      <c r="BD41" s="820"/>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20"/>
      <c r="BA42" s="820"/>
      <c r="BB42" s="820"/>
      <c r="BC42" s="820"/>
      <c r="BD42" s="820"/>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20"/>
      <c r="BA43" s="820"/>
      <c r="BB43" s="820"/>
      <c r="BC43" s="820"/>
      <c r="BD43" s="820"/>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20"/>
      <c r="BA44" s="820"/>
      <c r="BB44" s="820"/>
      <c r="BC44" s="820"/>
      <c r="BD44" s="820"/>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20"/>
      <c r="BA45" s="820"/>
      <c r="BB45" s="820"/>
      <c r="BC45" s="820"/>
      <c r="BD45" s="820"/>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20"/>
      <c r="BA46" s="820"/>
      <c r="BB46" s="820"/>
      <c r="BC46" s="820"/>
      <c r="BD46" s="820"/>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20"/>
      <c r="BA47" s="820"/>
      <c r="BB47" s="820"/>
      <c r="BC47" s="820"/>
      <c r="BD47" s="820"/>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20"/>
      <c r="BA48" s="820"/>
      <c r="BB48" s="820"/>
      <c r="BC48" s="820"/>
      <c r="BD48" s="820"/>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20"/>
      <c r="BA49" s="820"/>
      <c r="BB49" s="820"/>
      <c r="BC49" s="820"/>
      <c r="BD49" s="820"/>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21"/>
      <c r="R50" s="822"/>
      <c r="S50" s="822"/>
      <c r="T50" s="822"/>
      <c r="U50" s="822"/>
      <c r="V50" s="822"/>
      <c r="W50" s="822"/>
      <c r="X50" s="822"/>
      <c r="Y50" s="822"/>
      <c r="Z50" s="822"/>
      <c r="AA50" s="822"/>
      <c r="AB50" s="822"/>
      <c r="AC50" s="822"/>
      <c r="AD50" s="822"/>
      <c r="AE50" s="823"/>
      <c r="AF50" s="747"/>
      <c r="AG50" s="748"/>
      <c r="AH50" s="748"/>
      <c r="AI50" s="748"/>
      <c r="AJ50" s="749"/>
      <c r="AK50" s="824"/>
      <c r="AL50" s="822"/>
      <c r="AM50" s="822"/>
      <c r="AN50" s="822"/>
      <c r="AO50" s="822"/>
      <c r="AP50" s="822"/>
      <c r="AQ50" s="822"/>
      <c r="AR50" s="822"/>
      <c r="AS50" s="822"/>
      <c r="AT50" s="822"/>
      <c r="AU50" s="822"/>
      <c r="AV50" s="822"/>
      <c r="AW50" s="822"/>
      <c r="AX50" s="822"/>
      <c r="AY50" s="822"/>
      <c r="AZ50" s="825"/>
      <c r="BA50" s="825"/>
      <c r="BB50" s="825"/>
      <c r="BC50" s="825"/>
      <c r="BD50" s="825"/>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21"/>
      <c r="R51" s="822"/>
      <c r="S51" s="822"/>
      <c r="T51" s="822"/>
      <c r="U51" s="822"/>
      <c r="V51" s="822"/>
      <c r="W51" s="822"/>
      <c r="X51" s="822"/>
      <c r="Y51" s="822"/>
      <c r="Z51" s="822"/>
      <c r="AA51" s="822"/>
      <c r="AB51" s="822"/>
      <c r="AC51" s="822"/>
      <c r="AD51" s="822"/>
      <c r="AE51" s="823"/>
      <c r="AF51" s="747"/>
      <c r="AG51" s="748"/>
      <c r="AH51" s="748"/>
      <c r="AI51" s="748"/>
      <c r="AJ51" s="749"/>
      <c r="AK51" s="824"/>
      <c r="AL51" s="822"/>
      <c r="AM51" s="822"/>
      <c r="AN51" s="822"/>
      <c r="AO51" s="822"/>
      <c r="AP51" s="822"/>
      <c r="AQ51" s="822"/>
      <c r="AR51" s="822"/>
      <c r="AS51" s="822"/>
      <c r="AT51" s="822"/>
      <c r="AU51" s="822"/>
      <c r="AV51" s="822"/>
      <c r="AW51" s="822"/>
      <c r="AX51" s="822"/>
      <c r="AY51" s="822"/>
      <c r="AZ51" s="825"/>
      <c r="BA51" s="825"/>
      <c r="BB51" s="825"/>
      <c r="BC51" s="825"/>
      <c r="BD51" s="825"/>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21"/>
      <c r="R52" s="822"/>
      <c r="S52" s="822"/>
      <c r="T52" s="822"/>
      <c r="U52" s="822"/>
      <c r="V52" s="822"/>
      <c r="W52" s="822"/>
      <c r="X52" s="822"/>
      <c r="Y52" s="822"/>
      <c r="Z52" s="822"/>
      <c r="AA52" s="822"/>
      <c r="AB52" s="822"/>
      <c r="AC52" s="822"/>
      <c r="AD52" s="822"/>
      <c r="AE52" s="823"/>
      <c r="AF52" s="747"/>
      <c r="AG52" s="748"/>
      <c r="AH52" s="748"/>
      <c r="AI52" s="748"/>
      <c r="AJ52" s="749"/>
      <c r="AK52" s="824"/>
      <c r="AL52" s="822"/>
      <c r="AM52" s="822"/>
      <c r="AN52" s="822"/>
      <c r="AO52" s="822"/>
      <c r="AP52" s="822"/>
      <c r="AQ52" s="822"/>
      <c r="AR52" s="822"/>
      <c r="AS52" s="822"/>
      <c r="AT52" s="822"/>
      <c r="AU52" s="822"/>
      <c r="AV52" s="822"/>
      <c r="AW52" s="822"/>
      <c r="AX52" s="822"/>
      <c r="AY52" s="822"/>
      <c r="AZ52" s="825"/>
      <c r="BA52" s="825"/>
      <c r="BB52" s="825"/>
      <c r="BC52" s="825"/>
      <c r="BD52" s="825"/>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21"/>
      <c r="R53" s="822"/>
      <c r="S53" s="822"/>
      <c r="T53" s="822"/>
      <c r="U53" s="822"/>
      <c r="V53" s="822"/>
      <c r="W53" s="822"/>
      <c r="X53" s="822"/>
      <c r="Y53" s="822"/>
      <c r="Z53" s="822"/>
      <c r="AA53" s="822"/>
      <c r="AB53" s="822"/>
      <c r="AC53" s="822"/>
      <c r="AD53" s="822"/>
      <c r="AE53" s="823"/>
      <c r="AF53" s="747"/>
      <c r="AG53" s="748"/>
      <c r="AH53" s="748"/>
      <c r="AI53" s="748"/>
      <c r="AJ53" s="749"/>
      <c r="AK53" s="824"/>
      <c r="AL53" s="822"/>
      <c r="AM53" s="822"/>
      <c r="AN53" s="822"/>
      <c r="AO53" s="822"/>
      <c r="AP53" s="822"/>
      <c r="AQ53" s="822"/>
      <c r="AR53" s="822"/>
      <c r="AS53" s="822"/>
      <c r="AT53" s="822"/>
      <c r="AU53" s="822"/>
      <c r="AV53" s="822"/>
      <c r="AW53" s="822"/>
      <c r="AX53" s="822"/>
      <c r="AY53" s="822"/>
      <c r="AZ53" s="825"/>
      <c r="BA53" s="825"/>
      <c r="BB53" s="825"/>
      <c r="BC53" s="825"/>
      <c r="BD53" s="825"/>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21"/>
      <c r="R54" s="822"/>
      <c r="S54" s="822"/>
      <c r="T54" s="822"/>
      <c r="U54" s="822"/>
      <c r="V54" s="822"/>
      <c r="W54" s="822"/>
      <c r="X54" s="822"/>
      <c r="Y54" s="822"/>
      <c r="Z54" s="822"/>
      <c r="AA54" s="822"/>
      <c r="AB54" s="822"/>
      <c r="AC54" s="822"/>
      <c r="AD54" s="822"/>
      <c r="AE54" s="823"/>
      <c r="AF54" s="747"/>
      <c r="AG54" s="748"/>
      <c r="AH54" s="748"/>
      <c r="AI54" s="748"/>
      <c r="AJ54" s="749"/>
      <c r="AK54" s="824"/>
      <c r="AL54" s="822"/>
      <c r="AM54" s="822"/>
      <c r="AN54" s="822"/>
      <c r="AO54" s="822"/>
      <c r="AP54" s="822"/>
      <c r="AQ54" s="822"/>
      <c r="AR54" s="822"/>
      <c r="AS54" s="822"/>
      <c r="AT54" s="822"/>
      <c r="AU54" s="822"/>
      <c r="AV54" s="822"/>
      <c r="AW54" s="822"/>
      <c r="AX54" s="822"/>
      <c r="AY54" s="822"/>
      <c r="AZ54" s="825"/>
      <c r="BA54" s="825"/>
      <c r="BB54" s="825"/>
      <c r="BC54" s="825"/>
      <c r="BD54" s="825"/>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21"/>
      <c r="R55" s="822"/>
      <c r="S55" s="822"/>
      <c r="T55" s="822"/>
      <c r="U55" s="822"/>
      <c r="V55" s="822"/>
      <c r="W55" s="822"/>
      <c r="X55" s="822"/>
      <c r="Y55" s="822"/>
      <c r="Z55" s="822"/>
      <c r="AA55" s="822"/>
      <c r="AB55" s="822"/>
      <c r="AC55" s="822"/>
      <c r="AD55" s="822"/>
      <c r="AE55" s="823"/>
      <c r="AF55" s="747"/>
      <c r="AG55" s="748"/>
      <c r="AH55" s="748"/>
      <c r="AI55" s="748"/>
      <c r="AJ55" s="749"/>
      <c r="AK55" s="824"/>
      <c r="AL55" s="822"/>
      <c r="AM55" s="822"/>
      <c r="AN55" s="822"/>
      <c r="AO55" s="822"/>
      <c r="AP55" s="822"/>
      <c r="AQ55" s="822"/>
      <c r="AR55" s="822"/>
      <c r="AS55" s="822"/>
      <c r="AT55" s="822"/>
      <c r="AU55" s="822"/>
      <c r="AV55" s="822"/>
      <c r="AW55" s="822"/>
      <c r="AX55" s="822"/>
      <c r="AY55" s="822"/>
      <c r="AZ55" s="825"/>
      <c r="BA55" s="825"/>
      <c r="BB55" s="825"/>
      <c r="BC55" s="825"/>
      <c r="BD55" s="825"/>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21"/>
      <c r="R56" s="822"/>
      <c r="S56" s="822"/>
      <c r="T56" s="822"/>
      <c r="U56" s="822"/>
      <c r="V56" s="822"/>
      <c r="W56" s="822"/>
      <c r="X56" s="822"/>
      <c r="Y56" s="822"/>
      <c r="Z56" s="822"/>
      <c r="AA56" s="822"/>
      <c r="AB56" s="822"/>
      <c r="AC56" s="822"/>
      <c r="AD56" s="822"/>
      <c r="AE56" s="823"/>
      <c r="AF56" s="747"/>
      <c r="AG56" s="748"/>
      <c r="AH56" s="748"/>
      <c r="AI56" s="748"/>
      <c r="AJ56" s="749"/>
      <c r="AK56" s="824"/>
      <c r="AL56" s="822"/>
      <c r="AM56" s="822"/>
      <c r="AN56" s="822"/>
      <c r="AO56" s="822"/>
      <c r="AP56" s="822"/>
      <c r="AQ56" s="822"/>
      <c r="AR56" s="822"/>
      <c r="AS56" s="822"/>
      <c r="AT56" s="822"/>
      <c r="AU56" s="822"/>
      <c r="AV56" s="822"/>
      <c r="AW56" s="822"/>
      <c r="AX56" s="822"/>
      <c r="AY56" s="822"/>
      <c r="AZ56" s="825"/>
      <c r="BA56" s="825"/>
      <c r="BB56" s="825"/>
      <c r="BC56" s="825"/>
      <c r="BD56" s="825"/>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21"/>
      <c r="R57" s="822"/>
      <c r="S57" s="822"/>
      <c r="T57" s="822"/>
      <c r="U57" s="822"/>
      <c r="V57" s="822"/>
      <c r="W57" s="822"/>
      <c r="X57" s="822"/>
      <c r="Y57" s="822"/>
      <c r="Z57" s="822"/>
      <c r="AA57" s="822"/>
      <c r="AB57" s="822"/>
      <c r="AC57" s="822"/>
      <c r="AD57" s="822"/>
      <c r="AE57" s="823"/>
      <c r="AF57" s="747"/>
      <c r="AG57" s="748"/>
      <c r="AH57" s="748"/>
      <c r="AI57" s="748"/>
      <c r="AJ57" s="749"/>
      <c r="AK57" s="824"/>
      <c r="AL57" s="822"/>
      <c r="AM57" s="822"/>
      <c r="AN57" s="822"/>
      <c r="AO57" s="822"/>
      <c r="AP57" s="822"/>
      <c r="AQ57" s="822"/>
      <c r="AR57" s="822"/>
      <c r="AS57" s="822"/>
      <c r="AT57" s="822"/>
      <c r="AU57" s="822"/>
      <c r="AV57" s="822"/>
      <c r="AW57" s="822"/>
      <c r="AX57" s="822"/>
      <c r="AY57" s="822"/>
      <c r="AZ57" s="825"/>
      <c r="BA57" s="825"/>
      <c r="BB57" s="825"/>
      <c r="BC57" s="825"/>
      <c r="BD57" s="825"/>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21"/>
      <c r="R58" s="822"/>
      <c r="S58" s="822"/>
      <c r="T58" s="822"/>
      <c r="U58" s="822"/>
      <c r="V58" s="822"/>
      <c r="W58" s="822"/>
      <c r="X58" s="822"/>
      <c r="Y58" s="822"/>
      <c r="Z58" s="822"/>
      <c r="AA58" s="822"/>
      <c r="AB58" s="822"/>
      <c r="AC58" s="822"/>
      <c r="AD58" s="822"/>
      <c r="AE58" s="823"/>
      <c r="AF58" s="747"/>
      <c r="AG58" s="748"/>
      <c r="AH58" s="748"/>
      <c r="AI58" s="748"/>
      <c r="AJ58" s="749"/>
      <c r="AK58" s="824"/>
      <c r="AL58" s="822"/>
      <c r="AM58" s="822"/>
      <c r="AN58" s="822"/>
      <c r="AO58" s="822"/>
      <c r="AP58" s="822"/>
      <c r="AQ58" s="822"/>
      <c r="AR58" s="822"/>
      <c r="AS58" s="822"/>
      <c r="AT58" s="822"/>
      <c r="AU58" s="822"/>
      <c r="AV58" s="822"/>
      <c r="AW58" s="822"/>
      <c r="AX58" s="822"/>
      <c r="AY58" s="822"/>
      <c r="AZ58" s="825"/>
      <c r="BA58" s="825"/>
      <c r="BB58" s="825"/>
      <c r="BC58" s="825"/>
      <c r="BD58" s="825"/>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21"/>
      <c r="R59" s="822"/>
      <c r="S59" s="822"/>
      <c r="T59" s="822"/>
      <c r="U59" s="822"/>
      <c r="V59" s="822"/>
      <c r="W59" s="822"/>
      <c r="X59" s="822"/>
      <c r="Y59" s="822"/>
      <c r="Z59" s="822"/>
      <c r="AA59" s="822"/>
      <c r="AB59" s="822"/>
      <c r="AC59" s="822"/>
      <c r="AD59" s="822"/>
      <c r="AE59" s="823"/>
      <c r="AF59" s="747"/>
      <c r="AG59" s="748"/>
      <c r="AH59" s="748"/>
      <c r="AI59" s="748"/>
      <c r="AJ59" s="749"/>
      <c r="AK59" s="824"/>
      <c r="AL59" s="822"/>
      <c r="AM59" s="822"/>
      <c r="AN59" s="822"/>
      <c r="AO59" s="822"/>
      <c r="AP59" s="822"/>
      <c r="AQ59" s="822"/>
      <c r="AR59" s="822"/>
      <c r="AS59" s="822"/>
      <c r="AT59" s="822"/>
      <c r="AU59" s="822"/>
      <c r="AV59" s="822"/>
      <c r="AW59" s="822"/>
      <c r="AX59" s="822"/>
      <c r="AY59" s="822"/>
      <c r="AZ59" s="825"/>
      <c r="BA59" s="825"/>
      <c r="BB59" s="825"/>
      <c r="BC59" s="825"/>
      <c r="BD59" s="825"/>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21"/>
      <c r="R60" s="822"/>
      <c r="S60" s="822"/>
      <c r="T60" s="822"/>
      <c r="U60" s="822"/>
      <c r="V60" s="822"/>
      <c r="W60" s="822"/>
      <c r="X60" s="822"/>
      <c r="Y60" s="822"/>
      <c r="Z60" s="822"/>
      <c r="AA60" s="822"/>
      <c r="AB60" s="822"/>
      <c r="AC60" s="822"/>
      <c r="AD60" s="822"/>
      <c r="AE60" s="823"/>
      <c r="AF60" s="747"/>
      <c r="AG60" s="748"/>
      <c r="AH60" s="748"/>
      <c r="AI60" s="748"/>
      <c r="AJ60" s="749"/>
      <c r="AK60" s="824"/>
      <c r="AL60" s="822"/>
      <c r="AM60" s="822"/>
      <c r="AN60" s="822"/>
      <c r="AO60" s="822"/>
      <c r="AP60" s="822"/>
      <c r="AQ60" s="822"/>
      <c r="AR60" s="822"/>
      <c r="AS60" s="822"/>
      <c r="AT60" s="822"/>
      <c r="AU60" s="822"/>
      <c r="AV60" s="822"/>
      <c r="AW60" s="822"/>
      <c r="AX60" s="822"/>
      <c r="AY60" s="822"/>
      <c r="AZ60" s="825"/>
      <c r="BA60" s="825"/>
      <c r="BB60" s="825"/>
      <c r="BC60" s="825"/>
      <c r="BD60" s="825"/>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21"/>
      <c r="R61" s="822"/>
      <c r="S61" s="822"/>
      <c r="T61" s="822"/>
      <c r="U61" s="822"/>
      <c r="V61" s="822"/>
      <c r="W61" s="822"/>
      <c r="X61" s="822"/>
      <c r="Y61" s="822"/>
      <c r="Z61" s="822"/>
      <c r="AA61" s="822"/>
      <c r="AB61" s="822"/>
      <c r="AC61" s="822"/>
      <c r="AD61" s="822"/>
      <c r="AE61" s="823"/>
      <c r="AF61" s="747"/>
      <c r="AG61" s="748"/>
      <c r="AH61" s="748"/>
      <c r="AI61" s="748"/>
      <c r="AJ61" s="749"/>
      <c r="AK61" s="824"/>
      <c r="AL61" s="822"/>
      <c r="AM61" s="822"/>
      <c r="AN61" s="822"/>
      <c r="AO61" s="822"/>
      <c r="AP61" s="822"/>
      <c r="AQ61" s="822"/>
      <c r="AR61" s="822"/>
      <c r="AS61" s="822"/>
      <c r="AT61" s="822"/>
      <c r="AU61" s="822"/>
      <c r="AV61" s="822"/>
      <c r="AW61" s="822"/>
      <c r="AX61" s="822"/>
      <c r="AY61" s="822"/>
      <c r="AZ61" s="825"/>
      <c r="BA61" s="825"/>
      <c r="BB61" s="825"/>
      <c r="BC61" s="825"/>
      <c r="BD61" s="825"/>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21"/>
      <c r="R62" s="822"/>
      <c r="S62" s="822"/>
      <c r="T62" s="822"/>
      <c r="U62" s="822"/>
      <c r="V62" s="822"/>
      <c r="W62" s="822"/>
      <c r="X62" s="822"/>
      <c r="Y62" s="822"/>
      <c r="Z62" s="822"/>
      <c r="AA62" s="822"/>
      <c r="AB62" s="822"/>
      <c r="AC62" s="822"/>
      <c r="AD62" s="822"/>
      <c r="AE62" s="823"/>
      <c r="AF62" s="747"/>
      <c r="AG62" s="748"/>
      <c r="AH62" s="748"/>
      <c r="AI62" s="748"/>
      <c r="AJ62" s="749"/>
      <c r="AK62" s="824"/>
      <c r="AL62" s="822"/>
      <c r="AM62" s="822"/>
      <c r="AN62" s="822"/>
      <c r="AO62" s="822"/>
      <c r="AP62" s="822"/>
      <c r="AQ62" s="822"/>
      <c r="AR62" s="822"/>
      <c r="AS62" s="822"/>
      <c r="AT62" s="822"/>
      <c r="AU62" s="822"/>
      <c r="AV62" s="822"/>
      <c r="AW62" s="822"/>
      <c r="AX62" s="822"/>
      <c r="AY62" s="822"/>
      <c r="AZ62" s="825"/>
      <c r="BA62" s="825"/>
      <c r="BB62" s="825"/>
      <c r="BC62" s="825"/>
      <c r="BD62" s="825"/>
      <c r="BE62" s="814"/>
      <c r="BF62" s="814"/>
      <c r="BG62" s="814"/>
      <c r="BH62" s="814"/>
      <c r="BI62" s="815"/>
      <c r="BJ62" s="833" t="s">
        <v>398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376</v>
      </c>
      <c r="B63" s="776" t="s">
        <v>399</v>
      </c>
      <c r="C63" s="777"/>
      <c r="D63" s="777"/>
      <c r="E63" s="777"/>
      <c r="F63" s="777"/>
      <c r="G63" s="777"/>
      <c r="H63" s="777"/>
      <c r="I63" s="777"/>
      <c r="J63" s="777"/>
      <c r="K63" s="777"/>
      <c r="L63" s="777"/>
      <c r="M63" s="777"/>
      <c r="N63" s="777"/>
      <c r="O63" s="777"/>
      <c r="P63" s="778"/>
      <c r="Q63" s="826"/>
      <c r="R63" s="827"/>
      <c r="S63" s="827"/>
      <c r="T63" s="827"/>
      <c r="U63" s="827"/>
      <c r="V63" s="827"/>
      <c r="W63" s="827"/>
      <c r="X63" s="827"/>
      <c r="Y63" s="827"/>
      <c r="Z63" s="827"/>
      <c r="AA63" s="827"/>
      <c r="AB63" s="827"/>
      <c r="AC63" s="827"/>
      <c r="AD63" s="827"/>
      <c r="AE63" s="828"/>
      <c r="AF63" s="829">
        <v>2022</v>
      </c>
      <c r="AG63" s="830"/>
      <c r="AH63" s="830"/>
      <c r="AI63" s="830"/>
      <c r="AJ63" s="831"/>
      <c r="AK63" s="832"/>
      <c r="AL63" s="827"/>
      <c r="AM63" s="827"/>
      <c r="AN63" s="827"/>
      <c r="AO63" s="827"/>
      <c r="AP63" s="830">
        <v>14310</v>
      </c>
      <c r="AQ63" s="830"/>
      <c r="AR63" s="830"/>
      <c r="AS63" s="830"/>
      <c r="AT63" s="830"/>
      <c r="AU63" s="830">
        <v>6232</v>
      </c>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400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401</v>
      </c>
      <c r="B66" s="727"/>
      <c r="C66" s="727"/>
      <c r="D66" s="727"/>
      <c r="E66" s="727"/>
      <c r="F66" s="727"/>
      <c r="G66" s="727"/>
      <c r="H66" s="727"/>
      <c r="I66" s="727"/>
      <c r="J66" s="727"/>
      <c r="K66" s="727"/>
      <c r="L66" s="727"/>
      <c r="M66" s="727"/>
      <c r="N66" s="727"/>
      <c r="O66" s="727"/>
      <c r="P66" s="728"/>
      <c r="Q66" s="703" t="s">
        <v>380</v>
      </c>
      <c r="R66" s="704"/>
      <c r="S66" s="704"/>
      <c r="T66" s="704"/>
      <c r="U66" s="705"/>
      <c r="V66" s="703" t="s">
        <v>381</v>
      </c>
      <c r="W66" s="704"/>
      <c r="X66" s="704"/>
      <c r="Y66" s="704"/>
      <c r="Z66" s="705"/>
      <c r="AA66" s="703" t="s">
        <v>382</v>
      </c>
      <c r="AB66" s="704"/>
      <c r="AC66" s="704"/>
      <c r="AD66" s="704"/>
      <c r="AE66" s="705"/>
      <c r="AF66" s="840" t="s">
        <v>383</v>
      </c>
      <c r="AG66" s="799"/>
      <c r="AH66" s="799"/>
      <c r="AI66" s="799"/>
      <c r="AJ66" s="841"/>
      <c r="AK66" s="703" t="s">
        <v>384</v>
      </c>
      <c r="AL66" s="727"/>
      <c r="AM66" s="727"/>
      <c r="AN66" s="727"/>
      <c r="AO66" s="728"/>
      <c r="AP66" s="703" t="s">
        <v>385</v>
      </c>
      <c r="AQ66" s="704"/>
      <c r="AR66" s="704"/>
      <c r="AS66" s="704"/>
      <c r="AT66" s="705"/>
      <c r="AU66" s="703" t="s">
        <v>402</v>
      </c>
      <c r="AV66" s="704"/>
      <c r="AW66" s="704"/>
      <c r="AX66" s="704"/>
      <c r="AY66" s="705"/>
      <c r="AZ66" s="703" t="s">
        <v>357</v>
      </c>
      <c r="BA66" s="704"/>
      <c r="BB66" s="704"/>
      <c r="BC66" s="704"/>
      <c r="BD66" s="715"/>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2"/>
      <c r="AG67" s="802"/>
      <c r="AH67" s="802"/>
      <c r="AI67" s="802"/>
      <c r="AJ67" s="843"/>
      <c r="AK67" s="844"/>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547</v>
      </c>
      <c r="C68" s="858"/>
      <c r="D68" s="858"/>
      <c r="E68" s="858"/>
      <c r="F68" s="858"/>
      <c r="G68" s="858"/>
      <c r="H68" s="858"/>
      <c r="I68" s="858"/>
      <c r="J68" s="858"/>
      <c r="K68" s="858"/>
      <c r="L68" s="858"/>
      <c r="M68" s="858"/>
      <c r="N68" s="858"/>
      <c r="O68" s="858"/>
      <c r="P68" s="859"/>
      <c r="Q68" s="860">
        <v>1895</v>
      </c>
      <c r="R68" s="854"/>
      <c r="S68" s="854"/>
      <c r="T68" s="854"/>
      <c r="U68" s="854"/>
      <c r="V68" s="854">
        <v>1785</v>
      </c>
      <c r="W68" s="854"/>
      <c r="X68" s="854"/>
      <c r="Y68" s="854"/>
      <c r="Z68" s="854"/>
      <c r="AA68" s="854">
        <v>110</v>
      </c>
      <c r="AB68" s="854"/>
      <c r="AC68" s="854"/>
      <c r="AD68" s="854"/>
      <c r="AE68" s="854"/>
      <c r="AF68" s="854">
        <v>110</v>
      </c>
      <c r="AG68" s="854"/>
      <c r="AH68" s="854"/>
      <c r="AI68" s="854"/>
      <c r="AJ68" s="854"/>
      <c r="AK68" s="854" t="s">
        <v>543</v>
      </c>
      <c r="AL68" s="854"/>
      <c r="AM68" s="854"/>
      <c r="AN68" s="854"/>
      <c r="AO68" s="854"/>
      <c r="AP68" s="854">
        <v>1063</v>
      </c>
      <c r="AQ68" s="854"/>
      <c r="AR68" s="854"/>
      <c r="AS68" s="854"/>
      <c r="AT68" s="854"/>
      <c r="AU68" s="854">
        <v>597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548</v>
      </c>
      <c r="C69" s="862"/>
      <c r="D69" s="862"/>
      <c r="E69" s="862"/>
      <c r="F69" s="862"/>
      <c r="G69" s="862"/>
      <c r="H69" s="862"/>
      <c r="I69" s="862"/>
      <c r="J69" s="862"/>
      <c r="K69" s="862"/>
      <c r="L69" s="862"/>
      <c r="M69" s="862"/>
      <c r="N69" s="862"/>
      <c r="O69" s="862"/>
      <c r="P69" s="863"/>
      <c r="Q69" s="864">
        <v>45770</v>
      </c>
      <c r="R69" s="817"/>
      <c r="S69" s="817"/>
      <c r="T69" s="817"/>
      <c r="U69" s="817"/>
      <c r="V69" s="817">
        <v>45248</v>
      </c>
      <c r="W69" s="817"/>
      <c r="X69" s="817"/>
      <c r="Y69" s="817"/>
      <c r="Z69" s="817"/>
      <c r="AA69" s="817">
        <v>522</v>
      </c>
      <c r="AB69" s="817"/>
      <c r="AC69" s="817"/>
      <c r="AD69" s="817"/>
      <c r="AE69" s="817"/>
      <c r="AF69" s="817">
        <v>522</v>
      </c>
      <c r="AG69" s="817"/>
      <c r="AH69" s="817"/>
      <c r="AI69" s="817"/>
      <c r="AJ69" s="817"/>
      <c r="AK69" s="817">
        <v>126</v>
      </c>
      <c r="AL69" s="817"/>
      <c r="AM69" s="817"/>
      <c r="AN69" s="817"/>
      <c r="AO69" s="817"/>
      <c r="AP69" s="817" t="s">
        <v>556</v>
      </c>
      <c r="AQ69" s="817"/>
      <c r="AR69" s="817"/>
      <c r="AS69" s="817"/>
      <c r="AT69" s="817"/>
      <c r="AU69" s="817" t="s">
        <v>486</v>
      </c>
      <c r="AV69" s="817"/>
      <c r="AW69" s="817"/>
      <c r="AX69" s="817"/>
      <c r="AY69" s="817"/>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549</v>
      </c>
      <c r="C70" s="862"/>
      <c r="D70" s="862"/>
      <c r="E70" s="862"/>
      <c r="F70" s="862"/>
      <c r="G70" s="862"/>
      <c r="H70" s="862"/>
      <c r="I70" s="862"/>
      <c r="J70" s="862"/>
      <c r="K70" s="862"/>
      <c r="L70" s="862"/>
      <c r="M70" s="862"/>
      <c r="N70" s="862"/>
      <c r="O70" s="862"/>
      <c r="P70" s="863"/>
      <c r="Q70" s="864">
        <v>1324</v>
      </c>
      <c r="R70" s="817"/>
      <c r="S70" s="817"/>
      <c r="T70" s="817"/>
      <c r="U70" s="817"/>
      <c r="V70" s="817">
        <v>1281</v>
      </c>
      <c r="W70" s="817"/>
      <c r="X70" s="817"/>
      <c r="Y70" s="817"/>
      <c r="Z70" s="817"/>
      <c r="AA70" s="817">
        <v>44</v>
      </c>
      <c r="AB70" s="817"/>
      <c r="AC70" s="817"/>
      <c r="AD70" s="817"/>
      <c r="AE70" s="817"/>
      <c r="AF70" s="817">
        <v>44</v>
      </c>
      <c r="AG70" s="817"/>
      <c r="AH70" s="817"/>
      <c r="AI70" s="817"/>
      <c r="AJ70" s="817"/>
      <c r="AK70" s="817" t="s">
        <v>543</v>
      </c>
      <c r="AL70" s="817"/>
      <c r="AM70" s="817"/>
      <c r="AN70" s="817"/>
      <c r="AO70" s="817"/>
      <c r="AP70" s="817" t="s">
        <v>543</v>
      </c>
      <c r="AQ70" s="817"/>
      <c r="AR70" s="817"/>
      <c r="AS70" s="817"/>
      <c r="AT70" s="817"/>
      <c r="AU70" s="817" t="s">
        <v>486</v>
      </c>
      <c r="AV70" s="817"/>
      <c r="AW70" s="817"/>
      <c r="AX70" s="817"/>
      <c r="AY70" s="817"/>
      <c r="AZ70" s="865" t="s">
        <v>550</v>
      </c>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549</v>
      </c>
      <c r="C71" s="862"/>
      <c r="D71" s="862"/>
      <c r="E71" s="862"/>
      <c r="F71" s="862"/>
      <c r="G71" s="862"/>
      <c r="H71" s="862"/>
      <c r="I71" s="862"/>
      <c r="J71" s="862"/>
      <c r="K71" s="862"/>
      <c r="L71" s="862"/>
      <c r="M71" s="862"/>
      <c r="N71" s="862"/>
      <c r="O71" s="862"/>
      <c r="P71" s="863"/>
      <c r="Q71" s="864">
        <v>564001</v>
      </c>
      <c r="R71" s="817"/>
      <c r="S71" s="817"/>
      <c r="T71" s="817"/>
      <c r="U71" s="817"/>
      <c r="V71" s="817">
        <v>544673</v>
      </c>
      <c r="W71" s="817"/>
      <c r="X71" s="817"/>
      <c r="Y71" s="817"/>
      <c r="Z71" s="817"/>
      <c r="AA71" s="817">
        <v>19328</v>
      </c>
      <c r="AB71" s="817"/>
      <c r="AC71" s="817"/>
      <c r="AD71" s="817"/>
      <c r="AE71" s="817"/>
      <c r="AF71" s="817">
        <v>19328</v>
      </c>
      <c r="AG71" s="817"/>
      <c r="AH71" s="817"/>
      <c r="AI71" s="817"/>
      <c r="AJ71" s="817"/>
      <c r="AK71" s="817">
        <v>10124</v>
      </c>
      <c r="AL71" s="817"/>
      <c r="AM71" s="817"/>
      <c r="AN71" s="817"/>
      <c r="AO71" s="817"/>
      <c r="AP71" s="817" t="s">
        <v>486</v>
      </c>
      <c r="AQ71" s="817"/>
      <c r="AR71" s="817"/>
      <c r="AS71" s="817"/>
      <c r="AT71" s="817"/>
      <c r="AU71" s="817" t="s">
        <v>486</v>
      </c>
      <c r="AV71" s="817"/>
      <c r="AW71" s="817"/>
      <c r="AX71" s="817"/>
      <c r="AY71" s="817"/>
      <c r="AZ71" s="865" t="s">
        <v>551</v>
      </c>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552</v>
      </c>
      <c r="C72" s="862"/>
      <c r="D72" s="862"/>
      <c r="E72" s="862"/>
      <c r="F72" s="862"/>
      <c r="G72" s="862"/>
      <c r="H72" s="862"/>
      <c r="I72" s="862"/>
      <c r="J72" s="862"/>
      <c r="K72" s="862"/>
      <c r="L72" s="862"/>
      <c r="M72" s="862"/>
      <c r="N72" s="862"/>
      <c r="O72" s="862"/>
      <c r="P72" s="863"/>
      <c r="Q72" s="864">
        <v>37035</v>
      </c>
      <c r="R72" s="817"/>
      <c r="S72" s="817"/>
      <c r="T72" s="817"/>
      <c r="U72" s="817"/>
      <c r="V72" s="817">
        <v>36721</v>
      </c>
      <c r="W72" s="817"/>
      <c r="X72" s="817"/>
      <c r="Y72" s="817"/>
      <c r="Z72" s="817"/>
      <c r="AA72" s="817">
        <v>314</v>
      </c>
      <c r="AB72" s="817"/>
      <c r="AC72" s="817"/>
      <c r="AD72" s="817"/>
      <c r="AE72" s="817"/>
      <c r="AF72" s="817">
        <v>314</v>
      </c>
      <c r="AG72" s="817"/>
      <c r="AH72" s="817"/>
      <c r="AI72" s="817"/>
      <c r="AJ72" s="817"/>
      <c r="AK72" s="817">
        <v>1316</v>
      </c>
      <c r="AL72" s="817"/>
      <c r="AM72" s="817"/>
      <c r="AN72" s="817"/>
      <c r="AO72" s="817"/>
      <c r="AP72" s="817" t="s">
        <v>486</v>
      </c>
      <c r="AQ72" s="817"/>
      <c r="AR72" s="817"/>
      <c r="AS72" s="817"/>
      <c r="AT72" s="817"/>
      <c r="AU72" s="817" t="s">
        <v>486</v>
      </c>
      <c r="AV72" s="817"/>
      <c r="AW72" s="817"/>
      <c r="AX72" s="817"/>
      <c r="AY72" s="817"/>
      <c r="AZ72" s="865" t="s">
        <v>550</v>
      </c>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552</v>
      </c>
      <c r="C73" s="862"/>
      <c r="D73" s="862"/>
      <c r="E73" s="862"/>
      <c r="F73" s="862"/>
      <c r="G73" s="862"/>
      <c r="H73" s="862"/>
      <c r="I73" s="862"/>
      <c r="J73" s="862"/>
      <c r="K73" s="862"/>
      <c r="L73" s="862"/>
      <c r="M73" s="862"/>
      <c r="N73" s="862"/>
      <c r="O73" s="862"/>
      <c r="P73" s="863"/>
      <c r="Q73" s="864">
        <v>384</v>
      </c>
      <c r="R73" s="817"/>
      <c r="S73" s="817"/>
      <c r="T73" s="817"/>
      <c r="U73" s="817"/>
      <c r="V73" s="817">
        <v>183</v>
      </c>
      <c r="W73" s="817"/>
      <c r="X73" s="817"/>
      <c r="Y73" s="817"/>
      <c r="Z73" s="817"/>
      <c r="AA73" s="817">
        <v>201</v>
      </c>
      <c r="AB73" s="817"/>
      <c r="AC73" s="817"/>
      <c r="AD73" s="817"/>
      <c r="AE73" s="817"/>
      <c r="AF73" s="817">
        <v>201</v>
      </c>
      <c r="AG73" s="817"/>
      <c r="AH73" s="817"/>
      <c r="AI73" s="817"/>
      <c r="AJ73" s="817"/>
      <c r="AK73" s="817" t="s">
        <v>553</v>
      </c>
      <c r="AL73" s="817"/>
      <c r="AM73" s="817"/>
      <c r="AN73" s="817"/>
      <c r="AO73" s="817"/>
      <c r="AP73" s="817" t="s">
        <v>486</v>
      </c>
      <c r="AQ73" s="817"/>
      <c r="AR73" s="817"/>
      <c r="AS73" s="817"/>
      <c r="AT73" s="817"/>
      <c r="AU73" s="817" t="s">
        <v>486</v>
      </c>
      <c r="AV73" s="817"/>
      <c r="AW73" s="817"/>
      <c r="AX73" s="817"/>
      <c r="AY73" s="817"/>
      <c r="AZ73" s="865" t="s">
        <v>554</v>
      </c>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555</v>
      </c>
      <c r="C74" s="862"/>
      <c r="D74" s="862"/>
      <c r="E74" s="862"/>
      <c r="F74" s="862"/>
      <c r="G74" s="862"/>
      <c r="H74" s="862"/>
      <c r="I74" s="862"/>
      <c r="J74" s="862"/>
      <c r="K74" s="862"/>
      <c r="L74" s="862"/>
      <c r="M74" s="862"/>
      <c r="N74" s="862"/>
      <c r="O74" s="862"/>
      <c r="P74" s="863"/>
      <c r="Q74" s="864">
        <v>386</v>
      </c>
      <c r="R74" s="817"/>
      <c r="S74" s="817"/>
      <c r="T74" s="817"/>
      <c r="U74" s="817"/>
      <c r="V74" s="817">
        <v>376</v>
      </c>
      <c r="W74" s="817"/>
      <c r="X74" s="817"/>
      <c r="Y74" s="817"/>
      <c r="Z74" s="817"/>
      <c r="AA74" s="817">
        <v>10</v>
      </c>
      <c r="AB74" s="817"/>
      <c r="AC74" s="817"/>
      <c r="AD74" s="817"/>
      <c r="AE74" s="817"/>
      <c r="AF74" s="817">
        <v>10</v>
      </c>
      <c r="AG74" s="817"/>
      <c r="AH74" s="817"/>
      <c r="AI74" s="817"/>
      <c r="AJ74" s="817"/>
      <c r="AK74" s="817">
        <v>92</v>
      </c>
      <c r="AL74" s="817"/>
      <c r="AM74" s="817"/>
      <c r="AN74" s="817"/>
      <c r="AO74" s="817"/>
      <c r="AP74" s="817" t="s">
        <v>486</v>
      </c>
      <c r="AQ74" s="817"/>
      <c r="AR74" s="817"/>
      <c r="AS74" s="817"/>
      <c r="AT74" s="817"/>
      <c r="AU74" s="817" t="s">
        <v>486</v>
      </c>
      <c r="AV74" s="817"/>
      <c r="AW74" s="817"/>
      <c r="AX74" s="817"/>
      <c r="AY74" s="817"/>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19"/>
      <c r="S75" s="819"/>
      <c r="T75" s="819"/>
      <c r="U75" s="816"/>
      <c r="V75" s="818"/>
      <c r="W75" s="819"/>
      <c r="X75" s="819"/>
      <c r="Y75" s="819"/>
      <c r="Z75" s="816"/>
      <c r="AA75" s="818"/>
      <c r="AB75" s="819"/>
      <c r="AC75" s="819"/>
      <c r="AD75" s="819"/>
      <c r="AE75" s="816"/>
      <c r="AF75" s="818"/>
      <c r="AG75" s="819"/>
      <c r="AH75" s="819"/>
      <c r="AI75" s="819"/>
      <c r="AJ75" s="816"/>
      <c r="AK75" s="818"/>
      <c r="AL75" s="819"/>
      <c r="AM75" s="819"/>
      <c r="AN75" s="819"/>
      <c r="AO75" s="816"/>
      <c r="AP75" s="818"/>
      <c r="AQ75" s="819"/>
      <c r="AR75" s="819"/>
      <c r="AS75" s="819"/>
      <c r="AT75" s="816"/>
      <c r="AU75" s="818"/>
      <c r="AV75" s="819"/>
      <c r="AW75" s="819"/>
      <c r="AX75" s="819"/>
      <c r="AY75" s="816"/>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19"/>
      <c r="S76" s="819"/>
      <c r="T76" s="819"/>
      <c r="U76" s="816"/>
      <c r="V76" s="818"/>
      <c r="W76" s="819"/>
      <c r="X76" s="819"/>
      <c r="Y76" s="819"/>
      <c r="Z76" s="816"/>
      <c r="AA76" s="818"/>
      <c r="AB76" s="819"/>
      <c r="AC76" s="819"/>
      <c r="AD76" s="819"/>
      <c r="AE76" s="816"/>
      <c r="AF76" s="818"/>
      <c r="AG76" s="819"/>
      <c r="AH76" s="819"/>
      <c r="AI76" s="819"/>
      <c r="AJ76" s="816"/>
      <c r="AK76" s="818"/>
      <c r="AL76" s="819"/>
      <c r="AM76" s="819"/>
      <c r="AN76" s="819"/>
      <c r="AO76" s="816"/>
      <c r="AP76" s="818"/>
      <c r="AQ76" s="819"/>
      <c r="AR76" s="819"/>
      <c r="AS76" s="819"/>
      <c r="AT76" s="816"/>
      <c r="AU76" s="818"/>
      <c r="AV76" s="819"/>
      <c r="AW76" s="819"/>
      <c r="AX76" s="819"/>
      <c r="AY76" s="816"/>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19"/>
      <c r="S77" s="819"/>
      <c r="T77" s="819"/>
      <c r="U77" s="816"/>
      <c r="V77" s="818"/>
      <c r="W77" s="819"/>
      <c r="X77" s="819"/>
      <c r="Y77" s="819"/>
      <c r="Z77" s="816"/>
      <c r="AA77" s="818"/>
      <c r="AB77" s="819"/>
      <c r="AC77" s="819"/>
      <c r="AD77" s="819"/>
      <c r="AE77" s="816"/>
      <c r="AF77" s="818"/>
      <c r="AG77" s="819"/>
      <c r="AH77" s="819"/>
      <c r="AI77" s="819"/>
      <c r="AJ77" s="816"/>
      <c r="AK77" s="818"/>
      <c r="AL77" s="819"/>
      <c r="AM77" s="819"/>
      <c r="AN77" s="819"/>
      <c r="AO77" s="816"/>
      <c r="AP77" s="818"/>
      <c r="AQ77" s="819"/>
      <c r="AR77" s="819"/>
      <c r="AS77" s="819"/>
      <c r="AT77" s="816"/>
      <c r="AU77" s="818"/>
      <c r="AV77" s="819"/>
      <c r="AW77" s="819"/>
      <c r="AX77" s="819"/>
      <c r="AY77" s="816"/>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376</v>
      </c>
      <c r="B88" s="776" t="s">
        <v>403</v>
      </c>
      <c r="C88" s="777"/>
      <c r="D88" s="777"/>
      <c r="E88" s="777"/>
      <c r="F88" s="777"/>
      <c r="G88" s="777"/>
      <c r="H88" s="777"/>
      <c r="I88" s="777"/>
      <c r="J88" s="777"/>
      <c r="K88" s="777"/>
      <c r="L88" s="777"/>
      <c r="M88" s="777"/>
      <c r="N88" s="777"/>
      <c r="O88" s="777"/>
      <c r="P88" s="778"/>
      <c r="Q88" s="826"/>
      <c r="R88" s="827"/>
      <c r="S88" s="827"/>
      <c r="T88" s="827"/>
      <c r="U88" s="827"/>
      <c r="V88" s="827"/>
      <c r="W88" s="827"/>
      <c r="X88" s="827"/>
      <c r="Y88" s="827"/>
      <c r="Z88" s="827"/>
      <c r="AA88" s="827"/>
      <c r="AB88" s="827"/>
      <c r="AC88" s="827"/>
      <c r="AD88" s="827"/>
      <c r="AE88" s="827"/>
      <c r="AF88" s="830">
        <v>20529</v>
      </c>
      <c r="AG88" s="830"/>
      <c r="AH88" s="830"/>
      <c r="AI88" s="830"/>
      <c r="AJ88" s="830"/>
      <c r="AK88" s="827"/>
      <c r="AL88" s="827"/>
      <c r="AM88" s="827"/>
      <c r="AN88" s="827"/>
      <c r="AO88" s="827"/>
      <c r="AP88" s="830">
        <v>1063</v>
      </c>
      <c r="AQ88" s="830"/>
      <c r="AR88" s="830"/>
      <c r="AS88" s="830"/>
      <c r="AT88" s="830"/>
      <c r="AU88" s="830">
        <v>597</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376</v>
      </c>
      <c r="BR102" s="776" t="s">
        <v>404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365</v>
      </c>
      <c r="CS102" s="838"/>
      <c r="CT102" s="838"/>
      <c r="CU102" s="838"/>
      <c r="CV102" s="879"/>
      <c r="CW102" s="878">
        <v>43</v>
      </c>
      <c r="CX102" s="838"/>
      <c r="CY102" s="838"/>
      <c r="CZ102" s="838"/>
      <c r="DA102" s="879"/>
      <c r="DB102" s="878">
        <v>2198</v>
      </c>
      <c r="DC102" s="838"/>
      <c r="DD102" s="838"/>
      <c r="DE102" s="838"/>
      <c r="DF102" s="879"/>
      <c r="DG102" s="878">
        <v>7051</v>
      </c>
      <c r="DH102" s="838"/>
      <c r="DI102" s="838"/>
      <c r="DJ102" s="838"/>
      <c r="DK102" s="879"/>
      <c r="DL102" s="878">
        <v>0</v>
      </c>
      <c r="DM102" s="838"/>
      <c r="DN102" s="838"/>
      <c r="DO102" s="838"/>
      <c r="DP102" s="879"/>
      <c r="DQ102" s="878">
        <v>7051</v>
      </c>
      <c r="DR102" s="838"/>
      <c r="DS102" s="838"/>
      <c r="DT102" s="838"/>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410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411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412</v>
      </c>
      <c r="AB109" s="881"/>
      <c r="AC109" s="881"/>
      <c r="AD109" s="881"/>
      <c r="AE109" s="882"/>
      <c r="AF109" s="880" t="s">
        <v>288</v>
      </c>
      <c r="AG109" s="881"/>
      <c r="AH109" s="881"/>
      <c r="AI109" s="881"/>
      <c r="AJ109" s="882"/>
      <c r="AK109" s="880" t="s">
        <v>287</v>
      </c>
      <c r="AL109" s="881"/>
      <c r="AM109" s="881"/>
      <c r="AN109" s="881"/>
      <c r="AO109" s="882"/>
      <c r="AP109" s="880" t="s">
        <v>413</v>
      </c>
      <c r="AQ109" s="881"/>
      <c r="AR109" s="881"/>
      <c r="AS109" s="881"/>
      <c r="AT109" s="883"/>
      <c r="AU109" s="902" t="s">
        <v>411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412</v>
      </c>
      <c r="BR109" s="881"/>
      <c r="BS109" s="881"/>
      <c r="BT109" s="881"/>
      <c r="BU109" s="882"/>
      <c r="BV109" s="880" t="s">
        <v>288</v>
      </c>
      <c r="BW109" s="881"/>
      <c r="BX109" s="881"/>
      <c r="BY109" s="881"/>
      <c r="BZ109" s="882"/>
      <c r="CA109" s="880" t="s">
        <v>287</v>
      </c>
      <c r="CB109" s="881"/>
      <c r="CC109" s="881"/>
      <c r="CD109" s="881"/>
      <c r="CE109" s="882"/>
      <c r="CF109" s="903" t="s">
        <v>413</v>
      </c>
      <c r="CG109" s="903"/>
      <c r="CH109" s="903"/>
      <c r="CI109" s="903"/>
      <c r="CJ109" s="903"/>
      <c r="CK109" s="880" t="s">
        <v>414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412</v>
      </c>
      <c r="DH109" s="881"/>
      <c r="DI109" s="881"/>
      <c r="DJ109" s="881"/>
      <c r="DK109" s="882"/>
      <c r="DL109" s="880" t="s">
        <v>288</v>
      </c>
      <c r="DM109" s="881"/>
      <c r="DN109" s="881"/>
      <c r="DO109" s="881"/>
      <c r="DP109" s="882"/>
      <c r="DQ109" s="880" t="s">
        <v>287</v>
      </c>
      <c r="DR109" s="881"/>
      <c r="DS109" s="881"/>
      <c r="DT109" s="881"/>
      <c r="DU109" s="882"/>
      <c r="DV109" s="880" t="s">
        <v>413</v>
      </c>
      <c r="DW109" s="881"/>
      <c r="DX109" s="881"/>
      <c r="DY109" s="881"/>
      <c r="DZ109" s="883"/>
    </row>
    <row r="110" spans="1:131" s="197" customFormat="1" ht="26.25" customHeight="1">
      <c r="A110" s="884" t="s">
        <v>415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2065765</v>
      </c>
      <c r="AB110" s="888"/>
      <c r="AC110" s="888"/>
      <c r="AD110" s="888"/>
      <c r="AE110" s="889"/>
      <c r="AF110" s="890">
        <v>2087807</v>
      </c>
      <c r="AG110" s="888"/>
      <c r="AH110" s="888"/>
      <c r="AI110" s="888"/>
      <c r="AJ110" s="889"/>
      <c r="AK110" s="890">
        <v>2432232</v>
      </c>
      <c r="AL110" s="888"/>
      <c r="AM110" s="888"/>
      <c r="AN110" s="888"/>
      <c r="AO110" s="889"/>
      <c r="AP110" s="891">
        <v>9.9</v>
      </c>
      <c r="AQ110" s="892"/>
      <c r="AR110" s="892"/>
      <c r="AS110" s="892"/>
      <c r="AT110" s="893"/>
      <c r="AU110" s="894" t="s">
        <v>61</v>
      </c>
      <c r="AV110" s="895"/>
      <c r="AW110" s="895"/>
      <c r="AX110" s="895"/>
      <c r="AY110" s="896"/>
      <c r="AZ110" s="938" t="s">
        <v>416</v>
      </c>
      <c r="BA110" s="885"/>
      <c r="BB110" s="885"/>
      <c r="BC110" s="885"/>
      <c r="BD110" s="885"/>
      <c r="BE110" s="885"/>
      <c r="BF110" s="885"/>
      <c r="BG110" s="885"/>
      <c r="BH110" s="885"/>
      <c r="BI110" s="885"/>
      <c r="BJ110" s="885"/>
      <c r="BK110" s="885"/>
      <c r="BL110" s="885"/>
      <c r="BM110" s="885"/>
      <c r="BN110" s="885"/>
      <c r="BO110" s="885"/>
      <c r="BP110" s="886"/>
      <c r="BQ110" s="924">
        <v>20140828</v>
      </c>
      <c r="BR110" s="925"/>
      <c r="BS110" s="925"/>
      <c r="BT110" s="925"/>
      <c r="BU110" s="925"/>
      <c r="BV110" s="925">
        <v>21578661</v>
      </c>
      <c r="BW110" s="925"/>
      <c r="BX110" s="925"/>
      <c r="BY110" s="925"/>
      <c r="BZ110" s="925"/>
      <c r="CA110" s="925">
        <v>22424139</v>
      </c>
      <c r="CB110" s="925"/>
      <c r="CC110" s="925"/>
      <c r="CD110" s="925"/>
      <c r="CE110" s="925"/>
      <c r="CF110" s="939">
        <v>91.2</v>
      </c>
      <c r="CG110" s="940"/>
      <c r="CH110" s="940"/>
      <c r="CI110" s="940"/>
      <c r="CJ110" s="940"/>
      <c r="CK110" s="941" t="s">
        <v>417</v>
      </c>
      <c r="CL110" s="942"/>
      <c r="CM110" s="921" t="s">
        <v>418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c r="A111" s="928" t="s">
        <v>419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420</v>
      </c>
      <c r="BA111" s="948"/>
      <c r="BB111" s="948"/>
      <c r="BC111" s="948"/>
      <c r="BD111" s="948"/>
      <c r="BE111" s="948"/>
      <c r="BF111" s="948"/>
      <c r="BG111" s="948"/>
      <c r="BH111" s="948"/>
      <c r="BI111" s="948"/>
      <c r="BJ111" s="948"/>
      <c r="BK111" s="948"/>
      <c r="BL111" s="948"/>
      <c r="BM111" s="948"/>
      <c r="BN111" s="948"/>
      <c r="BO111" s="948"/>
      <c r="BP111" s="949"/>
      <c r="BQ111" s="917">
        <v>11603863</v>
      </c>
      <c r="BR111" s="918"/>
      <c r="BS111" s="918"/>
      <c r="BT111" s="918"/>
      <c r="BU111" s="918"/>
      <c r="BV111" s="918">
        <v>9093352</v>
      </c>
      <c r="BW111" s="918"/>
      <c r="BX111" s="918"/>
      <c r="BY111" s="918"/>
      <c r="BZ111" s="918"/>
      <c r="CA111" s="918">
        <v>9269724</v>
      </c>
      <c r="CB111" s="918"/>
      <c r="CC111" s="918"/>
      <c r="CD111" s="918"/>
      <c r="CE111" s="918"/>
      <c r="CF111" s="912">
        <v>37.700000000000003</v>
      </c>
      <c r="CG111" s="913"/>
      <c r="CH111" s="913"/>
      <c r="CI111" s="913"/>
      <c r="CJ111" s="913"/>
      <c r="CK111" s="943"/>
      <c r="CL111" s="944"/>
      <c r="CM111" s="914" t="s">
        <v>421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c r="A112" s="950" t="s">
        <v>422</v>
      </c>
      <c r="B112" s="951"/>
      <c r="C112" s="948" t="s">
        <v>423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424</v>
      </c>
      <c r="BA112" s="948"/>
      <c r="BB112" s="948"/>
      <c r="BC112" s="948"/>
      <c r="BD112" s="948"/>
      <c r="BE112" s="948"/>
      <c r="BF112" s="948"/>
      <c r="BG112" s="948"/>
      <c r="BH112" s="948"/>
      <c r="BI112" s="948"/>
      <c r="BJ112" s="948"/>
      <c r="BK112" s="948"/>
      <c r="BL112" s="948"/>
      <c r="BM112" s="948"/>
      <c r="BN112" s="948"/>
      <c r="BO112" s="948"/>
      <c r="BP112" s="949"/>
      <c r="BQ112" s="917">
        <v>7283051</v>
      </c>
      <c r="BR112" s="918"/>
      <c r="BS112" s="918"/>
      <c r="BT112" s="918"/>
      <c r="BU112" s="918"/>
      <c r="BV112" s="918">
        <v>6821926</v>
      </c>
      <c r="BW112" s="918"/>
      <c r="BX112" s="918"/>
      <c r="BY112" s="918"/>
      <c r="BZ112" s="918"/>
      <c r="CA112" s="918">
        <v>6588688</v>
      </c>
      <c r="CB112" s="918"/>
      <c r="CC112" s="918"/>
      <c r="CD112" s="918"/>
      <c r="CE112" s="918"/>
      <c r="CF112" s="912">
        <v>26.8</v>
      </c>
      <c r="CG112" s="913"/>
      <c r="CH112" s="913"/>
      <c r="CI112" s="913"/>
      <c r="CJ112" s="913"/>
      <c r="CK112" s="943"/>
      <c r="CL112" s="944"/>
      <c r="CM112" s="914" t="s">
        <v>425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113</v>
      </c>
      <c r="DH112" s="918"/>
      <c r="DI112" s="918"/>
      <c r="DJ112" s="918"/>
      <c r="DK112" s="918"/>
      <c r="DL112" s="918" t="s">
        <v>113</v>
      </c>
      <c r="DM112" s="918"/>
      <c r="DN112" s="918"/>
      <c r="DO112" s="918"/>
      <c r="DP112" s="918"/>
      <c r="DQ112" s="918" t="s">
        <v>113</v>
      </c>
      <c r="DR112" s="918"/>
      <c r="DS112" s="918"/>
      <c r="DT112" s="918"/>
      <c r="DU112" s="918"/>
      <c r="DV112" s="919" t="s">
        <v>113</v>
      </c>
      <c r="DW112" s="919"/>
      <c r="DX112" s="919"/>
      <c r="DY112" s="919"/>
      <c r="DZ112" s="920"/>
    </row>
    <row r="113" spans="1:130" s="197" customFormat="1" ht="26.25" customHeight="1">
      <c r="A113" s="952"/>
      <c r="B113" s="953"/>
      <c r="C113" s="948" t="s">
        <v>426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886615</v>
      </c>
      <c r="AB113" s="932"/>
      <c r="AC113" s="932"/>
      <c r="AD113" s="932"/>
      <c r="AE113" s="933"/>
      <c r="AF113" s="934">
        <v>796774</v>
      </c>
      <c r="AG113" s="932"/>
      <c r="AH113" s="932"/>
      <c r="AI113" s="932"/>
      <c r="AJ113" s="933"/>
      <c r="AK113" s="934">
        <v>779147</v>
      </c>
      <c r="AL113" s="932"/>
      <c r="AM113" s="932"/>
      <c r="AN113" s="932"/>
      <c r="AO113" s="933"/>
      <c r="AP113" s="935">
        <v>3.2</v>
      </c>
      <c r="AQ113" s="936"/>
      <c r="AR113" s="936"/>
      <c r="AS113" s="936"/>
      <c r="AT113" s="937"/>
      <c r="AU113" s="897"/>
      <c r="AV113" s="898"/>
      <c r="AW113" s="898"/>
      <c r="AX113" s="898"/>
      <c r="AY113" s="899"/>
      <c r="AZ113" s="947" t="s">
        <v>427</v>
      </c>
      <c r="BA113" s="948"/>
      <c r="BB113" s="948"/>
      <c r="BC113" s="948"/>
      <c r="BD113" s="948"/>
      <c r="BE113" s="948"/>
      <c r="BF113" s="948"/>
      <c r="BG113" s="948"/>
      <c r="BH113" s="948"/>
      <c r="BI113" s="948"/>
      <c r="BJ113" s="948"/>
      <c r="BK113" s="948"/>
      <c r="BL113" s="948"/>
      <c r="BM113" s="948"/>
      <c r="BN113" s="948"/>
      <c r="BO113" s="948"/>
      <c r="BP113" s="949"/>
      <c r="BQ113" s="917">
        <v>808043</v>
      </c>
      <c r="BR113" s="918"/>
      <c r="BS113" s="918"/>
      <c r="BT113" s="918"/>
      <c r="BU113" s="918"/>
      <c r="BV113" s="918">
        <v>718369</v>
      </c>
      <c r="BW113" s="918"/>
      <c r="BX113" s="918"/>
      <c r="BY113" s="918"/>
      <c r="BZ113" s="918"/>
      <c r="CA113" s="918">
        <v>596974</v>
      </c>
      <c r="CB113" s="918"/>
      <c r="CC113" s="918"/>
      <c r="CD113" s="918"/>
      <c r="CE113" s="918"/>
      <c r="CF113" s="912">
        <v>2.4</v>
      </c>
      <c r="CG113" s="913"/>
      <c r="CH113" s="913"/>
      <c r="CI113" s="913"/>
      <c r="CJ113" s="913"/>
      <c r="CK113" s="943"/>
      <c r="CL113" s="944"/>
      <c r="CM113" s="914" t="s">
        <v>428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c r="A114" s="952"/>
      <c r="B114" s="953"/>
      <c r="C114" s="948" t="s">
        <v>429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52867</v>
      </c>
      <c r="AB114" s="957"/>
      <c r="AC114" s="957"/>
      <c r="AD114" s="957"/>
      <c r="AE114" s="958"/>
      <c r="AF114" s="959">
        <v>68474</v>
      </c>
      <c r="AG114" s="957"/>
      <c r="AH114" s="957"/>
      <c r="AI114" s="957"/>
      <c r="AJ114" s="958"/>
      <c r="AK114" s="959">
        <v>96582</v>
      </c>
      <c r="AL114" s="957"/>
      <c r="AM114" s="957"/>
      <c r="AN114" s="957"/>
      <c r="AO114" s="958"/>
      <c r="AP114" s="960">
        <v>0.4</v>
      </c>
      <c r="AQ114" s="961"/>
      <c r="AR114" s="961"/>
      <c r="AS114" s="961"/>
      <c r="AT114" s="962"/>
      <c r="AU114" s="897"/>
      <c r="AV114" s="898"/>
      <c r="AW114" s="898"/>
      <c r="AX114" s="898"/>
      <c r="AY114" s="899"/>
      <c r="AZ114" s="947" t="s">
        <v>430</v>
      </c>
      <c r="BA114" s="948"/>
      <c r="BB114" s="948"/>
      <c r="BC114" s="948"/>
      <c r="BD114" s="948"/>
      <c r="BE114" s="948"/>
      <c r="BF114" s="948"/>
      <c r="BG114" s="948"/>
      <c r="BH114" s="948"/>
      <c r="BI114" s="948"/>
      <c r="BJ114" s="948"/>
      <c r="BK114" s="948"/>
      <c r="BL114" s="948"/>
      <c r="BM114" s="948"/>
      <c r="BN114" s="948"/>
      <c r="BO114" s="948"/>
      <c r="BP114" s="949"/>
      <c r="BQ114" s="917">
        <v>8502129</v>
      </c>
      <c r="BR114" s="918"/>
      <c r="BS114" s="918"/>
      <c r="BT114" s="918"/>
      <c r="BU114" s="918"/>
      <c r="BV114" s="918">
        <v>8042879</v>
      </c>
      <c r="BW114" s="918"/>
      <c r="BX114" s="918"/>
      <c r="BY114" s="918"/>
      <c r="BZ114" s="918"/>
      <c r="CA114" s="918">
        <v>7661484</v>
      </c>
      <c r="CB114" s="918"/>
      <c r="CC114" s="918"/>
      <c r="CD114" s="918"/>
      <c r="CE114" s="918"/>
      <c r="CF114" s="912">
        <v>31.2</v>
      </c>
      <c r="CG114" s="913"/>
      <c r="CH114" s="913"/>
      <c r="CI114" s="913"/>
      <c r="CJ114" s="913"/>
      <c r="CK114" s="943"/>
      <c r="CL114" s="944"/>
      <c r="CM114" s="914" t="s">
        <v>431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c r="A115" s="952"/>
      <c r="B115" s="953"/>
      <c r="C115" s="948" t="s">
        <v>432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223460</v>
      </c>
      <c r="AB115" s="932"/>
      <c r="AC115" s="932"/>
      <c r="AD115" s="932"/>
      <c r="AE115" s="933"/>
      <c r="AF115" s="934">
        <v>190917</v>
      </c>
      <c r="AG115" s="932"/>
      <c r="AH115" s="932"/>
      <c r="AI115" s="932"/>
      <c r="AJ115" s="933"/>
      <c r="AK115" s="934">
        <v>66236</v>
      </c>
      <c r="AL115" s="932"/>
      <c r="AM115" s="932"/>
      <c r="AN115" s="932"/>
      <c r="AO115" s="933"/>
      <c r="AP115" s="935">
        <v>0.3</v>
      </c>
      <c r="AQ115" s="936"/>
      <c r="AR115" s="936"/>
      <c r="AS115" s="936"/>
      <c r="AT115" s="937"/>
      <c r="AU115" s="897"/>
      <c r="AV115" s="898"/>
      <c r="AW115" s="898"/>
      <c r="AX115" s="898"/>
      <c r="AY115" s="899"/>
      <c r="AZ115" s="947" t="s">
        <v>433</v>
      </c>
      <c r="BA115" s="948"/>
      <c r="BB115" s="948"/>
      <c r="BC115" s="948"/>
      <c r="BD115" s="948"/>
      <c r="BE115" s="948"/>
      <c r="BF115" s="948"/>
      <c r="BG115" s="948"/>
      <c r="BH115" s="948"/>
      <c r="BI115" s="948"/>
      <c r="BJ115" s="948"/>
      <c r="BK115" s="948"/>
      <c r="BL115" s="948"/>
      <c r="BM115" s="948"/>
      <c r="BN115" s="948"/>
      <c r="BO115" s="948"/>
      <c r="BP115" s="949"/>
      <c r="BQ115" s="917">
        <v>444</v>
      </c>
      <c r="BR115" s="918"/>
      <c r="BS115" s="918"/>
      <c r="BT115" s="918"/>
      <c r="BU115" s="918"/>
      <c r="BV115" s="918">
        <v>943</v>
      </c>
      <c r="BW115" s="918"/>
      <c r="BX115" s="918"/>
      <c r="BY115" s="918"/>
      <c r="BZ115" s="918"/>
      <c r="CA115" s="918">
        <v>1752</v>
      </c>
      <c r="CB115" s="918"/>
      <c r="CC115" s="918"/>
      <c r="CD115" s="918"/>
      <c r="CE115" s="918"/>
      <c r="CF115" s="912">
        <v>0</v>
      </c>
      <c r="CG115" s="913"/>
      <c r="CH115" s="913"/>
      <c r="CI115" s="913"/>
      <c r="CJ115" s="913"/>
      <c r="CK115" s="943"/>
      <c r="CL115" s="944"/>
      <c r="CM115" s="947" t="s">
        <v>434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11575630</v>
      </c>
      <c r="DH115" s="957"/>
      <c r="DI115" s="957"/>
      <c r="DJ115" s="957"/>
      <c r="DK115" s="958"/>
      <c r="DL115" s="959">
        <v>9069152</v>
      </c>
      <c r="DM115" s="957"/>
      <c r="DN115" s="957"/>
      <c r="DO115" s="957"/>
      <c r="DP115" s="958"/>
      <c r="DQ115" s="959">
        <v>9249247</v>
      </c>
      <c r="DR115" s="957"/>
      <c r="DS115" s="957"/>
      <c r="DT115" s="957"/>
      <c r="DU115" s="958"/>
      <c r="DV115" s="960">
        <v>37.6</v>
      </c>
      <c r="DW115" s="961"/>
      <c r="DX115" s="961"/>
      <c r="DY115" s="961"/>
      <c r="DZ115" s="962"/>
    </row>
    <row r="116" spans="1:130" s="197" customFormat="1" ht="26.25" customHeight="1">
      <c r="A116" s="954"/>
      <c r="B116" s="955"/>
      <c r="C116" s="969" t="s">
        <v>435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113</v>
      </c>
      <c r="AB116" s="957"/>
      <c r="AC116" s="957"/>
      <c r="AD116" s="957"/>
      <c r="AE116" s="958"/>
      <c r="AF116" s="959" t="s">
        <v>113</v>
      </c>
      <c r="AG116" s="957"/>
      <c r="AH116" s="957"/>
      <c r="AI116" s="957"/>
      <c r="AJ116" s="958"/>
      <c r="AK116" s="959" t="s">
        <v>113</v>
      </c>
      <c r="AL116" s="957"/>
      <c r="AM116" s="957"/>
      <c r="AN116" s="957"/>
      <c r="AO116" s="958"/>
      <c r="AP116" s="960" t="s">
        <v>113</v>
      </c>
      <c r="AQ116" s="961"/>
      <c r="AR116" s="961"/>
      <c r="AS116" s="961"/>
      <c r="AT116" s="962"/>
      <c r="AU116" s="897"/>
      <c r="AV116" s="898"/>
      <c r="AW116" s="898"/>
      <c r="AX116" s="898"/>
      <c r="AY116" s="899"/>
      <c r="AZ116" s="947" t="s">
        <v>436</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437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28233</v>
      </c>
      <c r="DH116" s="957"/>
      <c r="DI116" s="957"/>
      <c r="DJ116" s="957"/>
      <c r="DK116" s="958"/>
      <c r="DL116" s="959">
        <v>24200</v>
      </c>
      <c r="DM116" s="957"/>
      <c r="DN116" s="957"/>
      <c r="DO116" s="957"/>
      <c r="DP116" s="958"/>
      <c r="DQ116" s="959">
        <v>20477</v>
      </c>
      <c r="DR116" s="957"/>
      <c r="DS116" s="957"/>
      <c r="DT116" s="957"/>
      <c r="DU116" s="958"/>
      <c r="DV116" s="960">
        <v>0.1</v>
      </c>
      <c r="DW116" s="961"/>
      <c r="DX116" s="961"/>
      <c r="DY116" s="961"/>
      <c r="DZ116" s="962"/>
    </row>
    <row r="117" spans="1:130" s="197" customFormat="1" ht="26.25" customHeight="1">
      <c r="A117" s="902" t="s">
        <v>172</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438</v>
      </c>
      <c r="Z117" s="882"/>
      <c r="AA117" s="994">
        <v>3228707</v>
      </c>
      <c r="AB117" s="964"/>
      <c r="AC117" s="964"/>
      <c r="AD117" s="964"/>
      <c r="AE117" s="965"/>
      <c r="AF117" s="963">
        <v>3143972</v>
      </c>
      <c r="AG117" s="964"/>
      <c r="AH117" s="964"/>
      <c r="AI117" s="964"/>
      <c r="AJ117" s="965"/>
      <c r="AK117" s="963">
        <v>3374197</v>
      </c>
      <c r="AL117" s="964"/>
      <c r="AM117" s="964"/>
      <c r="AN117" s="964"/>
      <c r="AO117" s="965"/>
      <c r="AP117" s="966"/>
      <c r="AQ117" s="967"/>
      <c r="AR117" s="967"/>
      <c r="AS117" s="967"/>
      <c r="AT117" s="968"/>
      <c r="AU117" s="897"/>
      <c r="AV117" s="898"/>
      <c r="AW117" s="898"/>
      <c r="AX117" s="898"/>
      <c r="AY117" s="899"/>
      <c r="AZ117" s="993" t="s">
        <v>439</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440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c r="A118" s="902" t="s">
        <v>414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412</v>
      </c>
      <c r="AB118" s="881"/>
      <c r="AC118" s="881"/>
      <c r="AD118" s="881"/>
      <c r="AE118" s="882"/>
      <c r="AF118" s="880" t="s">
        <v>288</v>
      </c>
      <c r="AG118" s="881"/>
      <c r="AH118" s="881"/>
      <c r="AI118" s="881"/>
      <c r="AJ118" s="882"/>
      <c r="AK118" s="880" t="s">
        <v>287</v>
      </c>
      <c r="AL118" s="881"/>
      <c r="AM118" s="881"/>
      <c r="AN118" s="881"/>
      <c r="AO118" s="882"/>
      <c r="AP118" s="988" t="s">
        <v>413</v>
      </c>
      <c r="AQ118" s="989"/>
      <c r="AR118" s="989"/>
      <c r="AS118" s="989"/>
      <c r="AT118" s="990"/>
      <c r="AU118" s="900"/>
      <c r="AV118" s="901"/>
      <c r="AW118" s="901"/>
      <c r="AX118" s="901"/>
      <c r="AY118" s="901"/>
      <c r="AZ118" s="228" t="s">
        <v>172</v>
      </c>
      <c r="BA118" s="228"/>
      <c r="BB118" s="228"/>
      <c r="BC118" s="228"/>
      <c r="BD118" s="228"/>
      <c r="BE118" s="228"/>
      <c r="BF118" s="228"/>
      <c r="BG118" s="228"/>
      <c r="BH118" s="228"/>
      <c r="BI118" s="228"/>
      <c r="BJ118" s="228"/>
      <c r="BK118" s="228"/>
      <c r="BL118" s="228"/>
      <c r="BM118" s="228"/>
      <c r="BN118" s="228"/>
      <c r="BO118" s="991" t="s">
        <v>441</v>
      </c>
      <c r="BP118" s="992"/>
      <c r="BQ118" s="983">
        <v>48338358</v>
      </c>
      <c r="BR118" s="984"/>
      <c r="BS118" s="984"/>
      <c r="BT118" s="984"/>
      <c r="BU118" s="984"/>
      <c r="BV118" s="984">
        <v>46256130</v>
      </c>
      <c r="BW118" s="984"/>
      <c r="BX118" s="984"/>
      <c r="BY118" s="984"/>
      <c r="BZ118" s="984"/>
      <c r="CA118" s="984">
        <v>46542761</v>
      </c>
      <c r="CB118" s="984"/>
      <c r="CC118" s="984"/>
      <c r="CD118" s="984"/>
      <c r="CE118" s="984"/>
      <c r="CF118" s="985"/>
      <c r="CG118" s="986"/>
      <c r="CH118" s="986"/>
      <c r="CI118" s="986"/>
      <c r="CJ118" s="987"/>
      <c r="CK118" s="943"/>
      <c r="CL118" s="944"/>
      <c r="CM118" s="914" t="s">
        <v>442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c r="A119" s="972" t="s">
        <v>417</v>
      </c>
      <c r="B119" s="942"/>
      <c r="C119" s="921" t="s">
        <v>418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443</v>
      </c>
      <c r="AV119" s="976"/>
      <c r="AW119" s="976"/>
      <c r="AX119" s="976"/>
      <c r="AY119" s="977"/>
      <c r="AZ119" s="938" t="s">
        <v>444</v>
      </c>
      <c r="BA119" s="885"/>
      <c r="BB119" s="885"/>
      <c r="BC119" s="885"/>
      <c r="BD119" s="885"/>
      <c r="BE119" s="885"/>
      <c r="BF119" s="885"/>
      <c r="BG119" s="885"/>
      <c r="BH119" s="885"/>
      <c r="BI119" s="885"/>
      <c r="BJ119" s="885"/>
      <c r="BK119" s="885"/>
      <c r="BL119" s="885"/>
      <c r="BM119" s="885"/>
      <c r="BN119" s="885"/>
      <c r="BO119" s="885"/>
      <c r="BP119" s="886"/>
      <c r="BQ119" s="924">
        <v>10889571</v>
      </c>
      <c r="BR119" s="925"/>
      <c r="BS119" s="925"/>
      <c r="BT119" s="925"/>
      <c r="BU119" s="925"/>
      <c r="BV119" s="925">
        <v>8602088</v>
      </c>
      <c r="BW119" s="925"/>
      <c r="BX119" s="925"/>
      <c r="BY119" s="925"/>
      <c r="BZ119" s="925"/>
      <c r="CA119" s="925">
        <v>7521897</v>
      </c>
      <c r="CB119" s="925"/>
      <c r="CC119" s="925"/>
      <c r="CD119" s="925"/>
      <c r="CE119" s="925"/>
      <c r="CF119" s="939">
        <v>30.6</v>
      </c>
      <c r="CG119" s="940"/>
      <c r="CH119" s="940"/>
      <c r="CI119" s="940"/>
      <c r="CJ119" s="940"/>
      <c r="CK119" s="945"/>
      <c r="CL119" s="946"/>
      <c r="CM119" s="1002" t="s">
        <v>445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113</v>
      </c>
      <c r="DH119" s="996"/>
      <c r="DI119" s="996"/>
      <c r="DJ119" s="996"/>
      <c r="DK119" s="997"/>
      <c r="DL119" s="998" t="s">
        <v>113</v>
      </c>
      <c r="DM119" s="996"/>
      <c r="DN119" s="996"/>
      <c r="DO119" s="996"/>
      <c r="DP119" s="997"/>
      <c r="DQ119" s="998" t="s">
        <v>113</v>
      </c>
      <c r="DR119" s="996"/>
      <c r="DS119" s="996"/>
      <c r="DT119" s="996"/>
      <c r="DU119" s="997"/>
      <c r="DV119" s="999" t="s">
        <v>113</v>
      </c>
      <c r="DW119" s="1000"/>
      <c r="DX119" s="1000"/>
      <c r="DY119" s="1000"/>
      <c r="DZ119" s="1001"/>
    </row>
    <row r="120" spans="1:130" s="197" customFormat="1" ht="26.25" customHeight="1">
      <c r="A120" s="973"/>
      <c r="B120" s="944"/>
      <c r="C120" s="914" t="s">
        <v>421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446</v>
      </c>
      <c r="BA120" s="948"/>
      <c r="BB120" s="948"/>
      <c r="BC120" s="948"/>
      <c r="BD120" s="948"/>
      <c r="BE120" s="948"/>
      <c r="BF120" s="948"/>
      <c r="BG120" s="948"/>
      <c r="BH120" s="948"/>
      <c r="BI120" s="948"/>
      <c r="BJ120" s="948"/>
      <c r="BK120" s="948"/>
      <c r="BL120" s="948"/>
      <c r="BM120" s="948"/>
      <c r="BN120" s="948"/>
      <c r="BO120" s="948"/>
      <c r="BP120" s="949"/>
      <c r="BQ120" s="917">
        <v>8416968</v>
      </c>
      <c r="BR120" s="918"/>
      <c r="BS120" s="918"/>
      <c r="BT120" s="918"/>
      <c r="BU120" s="918"/>
      <c r="BV120" s="918">
        <v>8718195</v>
      </c>
      <c r="BW120" s="918"/>
      <c r="BX120" s="918"/>
      <c r="BY120" s="918"/>
      <c r="BZ120" s="918"/>
      <c r="CA120" s="918">
        <v>9986671</v>
      </c>
      <c r="CB120" s="918"/>
      <c r="CC120" s="918"/>
      <c r="CD120" s="918"/>
      <c r="CE120" s="918"/>
      <c r="CF120" s="912">
        <v>40.6</v>
      </c>
      <c r="CG120" s="913"/>
      <c r="CH120" s="913"/>
      <c r="CI120" s="913"/>
      <c r="CJ120" s="913"/>
      <c r="CK120" s="1011" t="s">
        <v>447</v>
      </c>
      <c r="CL120" s="1012"/>
      <c r="CM120" s="1012"/>
      <c r="CN120" s="1012"/>
      <c r="CO120" s="1013"/>
      <c r="CP120" s="1019" t="s">
        <v>396</v>
      </c>
      <c r="CQ120" s="1020"/>
      <c r="CR120" s="1020"/>
      <c r="CS120" s="1020"/>
      <c r="CT120" s="1020"/>
      <c r="CU120" s="1020"/>
      <c r="CV120" s="1020"/>
      <c r="CW120" s="1020"/>
      <c r="CX120" s="1020"/>
      <c r="CY120" s="1020"/>
      <c r="CZ120" s="1020"/>
      <c r="DA120" s="1020"/>
      <c r="DB120" s="1020"/>
      <c r="DC120" s="1020"/>
      <c r="DD120" s="1020"/>
      <c r="DE120" s="1020"/>
      <c r="DF120" s="1021"/>
      <c r="DG120" s="924">
        <v>6861510</v>
      </c>
      <c r="DH120" s="925"/>
      <c r="DI120" s="925"/>
      <c r="DJ120" s="925"/>
      <c r="DK120" s="925"/>
      <c r="DL120" s="925">
        <v>6418936</v>
      </c>
      <c r="DM120" s="925"/>
      <c r="DN120" s="925"/>
      <c r="DO120" s="925"/>
      <c r="DP120" s="925"/>
      <c r="DQ120" s="925">
        <v>6231887</v>
      </c>
      <c r="DR120" s="925"/>
      <c r="DS120" s="925"/>
      <c r="DT120" s="925"/>
      <c r="DU120" s="925"/>
      <c r="DV120" s="926">
        <v>25.3</v>
      </c>
      <c r="DW120" s="926"/>
      <c r="DX120" s="926"/>
      <c r="DY120" s="926"/>
      <c r="DZ120" s="927"/>
    </row>
    <row r="121" spans="1:130" s="197" customFormat="1" ht="26.25" customHeight="1">
      <c r="A121" s="973"/>
      <c r="B121" s="944"/>
      <c r="C121" s="1008" t="s">
        <v>448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113</v>
      </c>
      <c r="AB121" s="957"/>
      <c r="AC121" s="957"/>
      <c r="AD121" s="957"/>
      <c r="AE121" s="958"/>
      <c r="AF121" s="959" t="s">
        <v>113</v>
      </c>
      <c r="AG121" s="957"/>
      <c r="AH121" s="957"/>
      <c r="AI121" s="957"/>
      <c r="AJ121" s="958"/>
      <c r="AK121" s="959" t="s">
        <v>113</v>
      </c>
      <c r="AL121" s="957"/>
      <c r="AM121" s="957"/>
      <c r="AN121" s="957"/>
      <c r="AO121" s="958"/>
      <c r="AP121" s="960" t="s">
        <v>113</v>
      </c>
      <c r="AQ121" s="961"/>
      <c r="AR121" s="961"/>
      <c r="AS121" s="961"/>
      <c r="AT121" s="962"/>
      <c r="AU121" s="978"/>
      <c r="AV121" s="979"/>
      <c r="AW121" s="979"/>
      <c r="AX121" s="979"/>
      <c r="AY121" s="980"/>
      <c r="AZ121" s="993" t="s">
        <v>449</v>
      </c>
      <c r="BA121" s="969"/>
      <c r="BB121" s="969"/>
      <c r="BC121" s="969"/>
      <c r="BD121" s="969"/>
      <c r="BE121" s="969"/>
      <c r="BF121" s="969"/>
      <c r="BG121" s="969"/>
      <c r="BH121" s="969"/>
      <c r="BI121" s="969"/>
      <c r="BJ121" s="969"/>
      <c r="BK121" s="969"/>
      <c r="BL121" s="969"/>
      <c r="BM121" s="969"/>
      <c r="BN121" s="969"/>
      <c r="BO121" s="969"/>
      <c r="BP121" s="970"/>
      <c r="BQ121" s="983">
        <v>19845390</v>
      </c>
      <c r="BR121" s="984"/>
      <c r="BS121" s="984"/>
      <c r="BT121" s="984"/>
      <c r="BU121" s="984"/>
      <c r="BV121" s="984">
        <v>18952610</v>
      </c>
      <c r="BW121" s="984"/>
      <c r="BX121" s="984"/>
      <c r="BY121" s="984"/>
      <c r="BZ121" s="984"/>
      <c r="CA121" s="984">
        <v>18030744</v>
      </c>
      <c r="CB121" s="984"/>
      <c r="CC121" s="984"/>
      <c r="CD121" s="984"/>
      <c r="CE121" s="984"/>
      <c r="CF121" s="1022">
        <v>73.3</v>
      </c>
      <c r="CG121" s="1023"/>
      <c r="CH121" s="1023"/>
      <c r="CI121" s="1023"/>
      <c r="CJ121" s="1023"/>
      <c r="CK121" s="1014"/>
      <c r="CL121" s="1015"/>
      <c r="CM121" s="1015"/>
      <c r="CN121" s="1015"/>
      <c r="CO121" s="1016"/>
      <c r="CP121" s="1005" t="s">
        <v>394</v>
      </c>
      <c r="CQ121" s="1006"/>
      <c r="CR121" s="1006"/>
      <c r="CS121" s="1006"/>
      <c r="CT121" s="1006"/>
      <c r="CU121" s="1006"/>
      <c r="CV121" s="1006"/>
      <c r="CW121" s="1006"/>
      <c r="CX121" s="1006"/>
      <c r="CY121" s="1006"/>
      <c r="CZ121" s="1006"/>
      <c r="DA121" s="1006"/>
      <c r="DB121" s="1006"/>
      <c r="DC121" s="1006"/>
      <c r="DD121" s="1006"/>
      <c r="DE121" s="1006"/>
      <c r="DF121" s="1007"/>
      <c r="DG121" s="917">
        <v>12599</v>
      </c>
      <c r="DH121" s="918"/>
      <c r="DI121" s="918"/>
      <c r="DJ121" s="918"/>
      <c r="DK121" s="918"/>
      <c r="DL121" s="918">
        <v>17838</v>
      </c>
      <c r="DM121" s="918"/>
      <c r="DN121" s="918"/>
      <c r="DO121" s="918"/>
      <c r="DP121" s="918"/>
      <c r="DQ121" s="918" t="s">
        <v>113</v>
      </c>
      <c r="DR121" s="918"/>
      <c r="DS121" s="918"/>
      <c r="DT121" s="918"/>
      <c r="DU121" s="918"/>
      <c r="DV121" s="919" t="s">
        <v>113</v>
      </c>
      <c r="DW121" s="919"/>
      <c r="DX121" s="919"/>
      <c r="DY121" s="919"/>
      <c r="DZ121" s="920"/>
    </row>
    <row r="122" spans="1:130" s="197" customFormat="1" ht="26.25" customHeight="1">
      <c r="A122" s="973"/>
      <c r="B122" s="944"/>
      <c r="C122" s="914" t="s">
        <v>431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172</v>
      </c>
      <c r="BA122" s="228"/>
      <c r="BB122" s="228"/>
      <c r="BC122" s="228"/>
      <c r="BD122" s="228"/>
      <c r="BE122" s="228"/>
      <c r="BF122" s="228"/>
      <c r="BG122" s="228"/>
      <c r="BH122" s="228"/>
      <c r="BI122" s="228"/>
      <c r="BJ122" s="228"/>
      <c r="BK122" s="228"/>
      <c r="BL122" s="228"/>
      <c r="BM122" s="228"/>
      <c r="BN122" s="228"/>
      <c r="BO122" s="991" t="s">
        <v>450</v>
      </c>
      <c r="BP122" s="992"/>
      <c r="BQ122" s="1032">
        <v>39151929</v>
      </c>
      <c r="BR122" s="1033"/>
      <c r="BS122" s="1033"/>
      <c r="BT122" s="1033"/>
      <c r="BU122" s="1033"/>
      <c r="BV122" s="1033">
        <v>36272893</v>
      </c>
      <c r="BW122" s="1033"/>
      <c r="BX122" s="1033"/>
      <c r="BY122" s="1033"/>
      <c r="BZ122" s="1033"/>
      <c r="CA122" s="1033">
        <v>35539312</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437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4344</v>
      </c>
      <c r="AB123" s="957"/>
      <c r="AC123" s="957"/>
      <c r="AD123" s="957"/>
      <c r="AE123" s="958"/>
      <c r="AF123" s="959">
        <v>4033</v>
      </c>
      <c r="AG123" s="957"/>
      <c r="AH123" s="957"/>
      <c r="AI123" s="957"/>
      <c r="AJ123" s="958"/>
      <c r="AK123" s="959">
        <v>3723</v>
      </c>
      <c r="AL123" s="957"/>
      <c r="AM123" s="957"/>
      <c r="AN123" s="957"/>
      <c r="AO123" s="958"/>
      <c r="AP123" s="960">
        <v>0</v>
      </c>
      <c r="AQ123" s="961"/>
      <c r="AR123" s="961"/>
      <c r="AS123" s="961"/>
      <c r="AT123" s="962"/>
      <c r="AU123" s="1029" t="s">
        <v>451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37.5</v>
      </c>
      <c r="BR123" s="1025"/>
      <c r="BS123" s="1025"/>
      <c r="BT123" s="1025"/>
      <c r="BU123" s="1025"/>
      <c r="BV123" s="1025">
        <v>41.7</v>
      </c>
      <c r="BW123" s="1025"/>
      <c r="BX123" s="1025"/>
      <c r="BY123" s="1025"/>
      <c r="BZ123" s="1025"/>
      <c r="CA123" s="1025">
        <v>44.7</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440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452</v>
      </c>
      <c r="CQ124" s="1006"/>
      <c r="CR124" s="1006"/>
      <c r="CS124" s="1006"/>
      <c r="CT124" s="1006"/>
      <c r="CU124" s="1006"/>
      <c r="CV124" s="1006"/>
      <c r="CW124" s="1006"/>
      <c r="CX124" s="1006"/>
      <c r="CY124" s="1006"/>
      <c r="CZ124" s="1006"/>
      <c r="DA124" s="1006"/>
      <c r="DB124" s="1006"/>
      <c r="DC124" s="1006"/>
      <c r="DD124" s="1006"/>
      <c r="DE124" s="1006"/>
      <c r="DF124" s="1007"/>
      <c r="DG124" s="995" t="s">
        <v>113</v>
      </c>
      <c r="DH124" s="996"/>
      <c r="DI124" s="996"/>
      <c r="DJ124" s="996"/>
      <c r="DK124" s="997"/>
      <c r="DL124" s="998" t="s">
        <v>113</v>
      </c>
      <c r="DM124" s="996"/>
      <c r="DN124" s="996"/>
      <c r="DO124" s="996"/>
      <c r="DP124" s="997"/>
      <c r="DQ124" s="998" t="s">
        <v>113</v>
      </c>
      <c r="DR124" s="996"/>
      <c r="DS124" s="996"/>
      <c r="DT124" s="996"/>
      <c r="DU124" s="997"/>
      <c r="DV124" s="999" t="s">
        <v>113</v>
      </c>
      <c r="DW124" s="1000"/>
      <c r="DX124" s="1000"/>
      <c r="DY124" s="1000"/>
      <c r="DZ124" s="1001"/>
    </row>
    <row r="125" spans="1:130" s="197" customFormat="1" ht="26.25" customHeight="1" thickBot="1">
      <c r="A125" s="973"/>
      <c r="B125" s="944"/>
      <c r="C125" s="914" t="s">
        <v>442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453</v>
      </c>
      <c r="CL125" s="1012"/>
      <c r="CM125" s="1012"/>
      <c r="CN125" s="1012"/>
      <c r="CO125" s="1013"/>
      <c r="CP125" s="938" t="s">
        <v>454</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c r="A126" s="973"/>
      <c r="B126" s="944"/>
      <c r="C126" s="914" t="s">
        <v>445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219116</v>
      </c>
      <c r="AB126" s="957"/>
      <c r="AC126" s="957"/>
      <c r="AD126" s="957"/>
      <c r="AE126" s="958"/>
      <c r="AF126" s="959">
        <v>186884</v>
      </c>
      <c r="AG126" s="957"/>
      <c r="AH126" s="957"/>
      <c r="AI126" s="957"/>
      <c r="AJ126" s="958"/>
      <c r="AK126" s="959">
        <v>62513</v>
      </c>
      <c r="AL126" s="957"/>
      <c r="AM126" s="957"/>
      <c r="AN126" s="957"/>
      <c r="AO126" s="958"/>
      <c r="AP126" s="960">
        <v>0.3</v>
      </c>
      <c r="AQ126" s="961"/>
      <c r="AR126" s="961"/>
      <c r="AS126" s="961"/>
      <c r="AT126" s="962"/>
      <c r="AU126" s="233"/>
      <c r="AV126" s="233"/>
      <c r="AW126" s="233"/>
      <c r="AX126" s="1034" t="s">
        <v>455</v>
      </c>
      <c r="AY126" s="1035"/>
      <c r="AZ126" s="1035"/>
      <c r="BA126" s="1035"/>
      <c r="BB126" s="1035"/>
      <c r="BC126" s="1035"/>
      <c r="BD126" s="1035"/>
      <c r="BE126" s="1036"/>
      <c r="BF126" s="1050" t="s">
        <v>456</v>
      </c>
      <c r="BG126" s="1035"/>
      <c r="BH126" s="1035"/>
      <c r="BI126" s="1035"/>
      <c r="BJ126" s="1035"/>
      <c r="BK126" s="1035"/>
      <c r="BL126" s="1036"/>
      <c r="BM126" s="1050" t="s">
        <v>457</v>
      </c>
      <c r="BN126" s="1035"/>
      <c r="BO126" s="1035"/>
      <c r="BP126" s="1035"/>
      <c r="BQ126" s="1035"/>
      <c r="BR126" s="1035"/>
      <c r="BS126" s="1036"/>
      <c r="BT126" s="1050" t="s">
        <v>458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459</v>
      </c>
      <c r="CQ126" s="948"/>
      <c r="CR126" s="948"/>
      <c r="CS126" s="948"/>
      <c r="CT126" s="948"/>
      <c r="CU126" s="948"/>
      <c r="CV126" s="948"/>
      <c r="CW126" s="948"/>
      <c r="CX126" s="948"/>
      <c r="CY126" s="948"/>
      <c r="CZ126" s="948"/>
      <c r="DA126" s="948"/>
      <c r="DB126" s="948"/>
      <c r="DC126" s="948"/>
      <c r="DD126" s="948"/>
      <c r="DE126" s="948"/>
      <c r="DF126" s="949"/>
      <c r="DG126" s="917" t="s">
        <v>113</v>
      </c>
      <c r="DH126" s="918"/>
      <c r="DI126" s="918"/>
      <c r="DJ126" s="918"/>
      <c r="DK126" s="918"/>
      <c r="DL126" s="918" t="s">
        <v>113</v>
      </c>
      <c r="DM126" s="918"/>
      <c r="DN126" s="918"/>
      <c r="DO126" s="918"/>
      <c r="DP126" s="918"/>
      <c r="DQ126" s="918" t="s">
        <v>113</v>
      </c>
      <c r="DR126" s="918"/>
      <c r="DS126" s="918"/>
      <c r="DT126" s="918"/>
      <c r="DU126" s="918"/>
      <c r="DV126" s="919" t="s">
        <v>113</v>
      </c>
      <c r="DW126" s="919"/>
      <c r="DX126" s="919"/>
      <c r="DY126" s="919"/>
      <c r="DZ126" s="920"/>
    </row>
    <row r="127" spans="1:130" s="197" customFormat="1" ht="26.25" customHeight="1" thickBot="1">
      <c r="A127" s="974"/>
      <c r="B127" s="946"/>
      <c r="C127" s="1002" t="s">
        <v>460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113</v>
      </c>
      <c r="AB127" s="957"/>
      <c r="AC127" s="957"/>
      <c r="AD127" s="957"/>
      <c r="AE127" s="958"/>
      <c r="AF127" s="959" t="s">
        <v>113</v>
      </c>
      <c r="AG127" s="957"/>
      <c r="AH127" s="957"/>
      <c r="AI127" s="957"/>
      <c r="AJ127" s="958"/>
      <c r="AK127" s="959" t="s">
        <v>113</v>
      </c>
      <c r="AL127" s="957"/>
      <c r="AM127" s="957"/>
      <c r="AN127" s="957"/>
      <c r="AO127" s="958"/>
      <c r="AP127" s="960" t="s">
        <v>113</v>
      </c>
      <c r="AQ127" s="961"/>
      <c r="AR127" s="961"/>
      <c r="AS127" s="961"/>
      <c r="AT127" s="962"/>
      <c r="AU127" s="233"/>
      <c r="AV127" s="233"/>
      <c r="AW127" s="233"/>
      <c r="AX127" s="884" t="s">
        <v>461</v>
      </c>
      <c r="AY127" s="885"/>
      <c r="AZ127" s="885"/>
      <c r="BA127" s="885"/>
      <c r="BB127" s="885"/>
      <c r="BC127" s="885"/>
      <c r="BD127" s="885"/>
      <c r="BE127" s="886"/>
      <c r="BF127" s="1039" t="s">
        <v>113</v>
      </c>
      <c r="BG127" s="1040"/>
      <c r="BH127" s="1040"/>
      <c r="BI127" s="1040"/>
      <c r="BJ127" s="1040"/>
      <c r="BK127" s="1040"/>
      <c r="BL127" s="1049"/>
      <c r="BM127" s="1039">
        <v>11.99</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462</v>
      </c>
      <c r="CQ127" s="1043"/>
      <c r="CR127" s="1043"/>
      <c r="CS127" s="1043"/>
      <c r="CT127" s="1043"/>
      <c r="CU127" s="1043"/>
      <c r="CV127" s="1043"/>
      <c r="CW127" s="1043"/>
      <c r="CX127" s="1043"/>
      <c r="CY127" s="1043"/>
      <c r="CZ127" s="1043"/>
      <c r="DA127" s="1043"/>
      <c r="DB127" s="1043"/>
      <c r="DC127" s="1043"/>
      <c r="DD127" s="1043"/>
      <c r="DE127" s="1043"/>
      <c r="DF127" s="1044"/>
      <c r="DG127" s="1045">
        <v>444</v>
      </c>
      <c r="DH127" s="1046"/>
      <c r="DI127" s="1046"/>
      <c r="DJ127" s="1046"/>
      <c r="DK127" s="1046"/>
      <c r="DL127" s="1046">
        <v>943</v>
      </c>
      <c r="DM127" s="1046"/>
      <c r="DN127" s="1046"/>
      <c r="DO127" s="1046"/>
      <c r="DP127" s="1046"/>
      <c r="DQ127" s="1046">
        <v>1752</v>
      </c>
      <c r="DR127" s="1046"/>
      <c r="DS127" s="1046"/>
      <c r="DT127" s="1046"/>
      <c r="DU127" s="1046"/>
      <c r="DV127" s="1047">
        <v>0</v>
      </c>
      <c r="DW127" s="1047"/>
      <c r="DX127" s="1047"/>
      <c r="DY127" s="1047"/>
      <c r="DZ127" s="1048"/>
    </row>
    <row r="128" spans="1:130" s="197" customFormat="1" ht="26.25" customHeight="1">
      <c r="A128" s="1069" t="s">
        <v>463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464</v>
      </c>
      <c r="X128" s="1071"/>
      <c r="Y128" s="1071"/>
      <c r="Z128" s="1072"/>
      <c r="AA128" s="1087">
        <v>429436</v>
      </c>
      <c r="AB128" s="1088"/>
      <c r="AC128" s="1088"/>
      <c r="AD128" s="1088"/>
      <c r="AE128" s="1089"/>
      <c r="AF128" s="1090">
        <v>436024</v>
      </c>
      <c r="AG128" s="1088"/>
      <c r="AH128" s="1088"/>
      <c r="AI128" s="1088"/>
      <c r="AJ128" s="1089"/>
      <c r="AK128" s="1090">
        <v>498467</v>
      </c>
      <c r="AL128" s="1088"/>
      <c r="AM128" s="1088"/>
      <c r="AN128" s="1088"/>
      <c r="AO128" s="1089"/>
      <c r="AP128" s="1091"/>
      <c r="AQ128" s="1092"/>
      <c r="AR128" s="1092"/>
      <c r="AS128" s="1092"/>
      <c r="AT128" s="1093"/>
      <c r="AU128" s="235"/>
      <c r="AV128" s="235"/>
      <c r="AW128" s="235"/>
      <c r="AX128" s="1052" t="s">
        <v>465</v>
      </c>
      <c r="AY128" s="948"/>
      <c r="AZ128" s="948"/>
      <c r="BA128" s="948"/>
      <c r="BB128" s="948"/>
      <c r="BC128" s="948"/>
      <c r="BD128" s="948"/>
      <c r="BE128" s="949"/>
      <c r="BF128" s="1064" t="s">
        <v>113</v>
      </c>
      <c r="BG128" s="1065"/>
      <c r="BH128" s="1065"/>
      <c r="BI128" s="1065"/>
      <c r="BJ128" s="1065"/>
      <c r="BK128" s="1065"/>
      <c r="BL128" s="1066"/>
      <c r="BM128" s="1064">
        <v>16.989999999999998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92</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466</v>
      </c>
      <c r="X129" s="1059"/>
      <c r="Y129" s="1059"/>
      <c r="Z129" s="1060"/>
      <c r="AA129" s="956">
        <v>26320834</v>
      </c>
      <c r="AB129" s="957"/>
      <c r="AC129" s="957"/>
      <c r="AD129" s="957"/>
      <c r="AE129" s="958"/>
      <c r="AF129" s="959">
        <v>25783936</v>
      </c>
      <c r="AG129" s="957"/>
      <c r="AH129" s="957"/>
      <c r="AI129" s="957"/>
      <c r="AJ129" s="958"/>
      <c r="AK129" s="959">
        <v>26460085</v>
      </c>
      <c r="AL129" s="957"/>
      <c r="AM129" s="957"/>
      <c r="AN129" s="957"/>
      <c r="AO129" s="958"/>
      <c r="AP129" s="1061"/>
      <c r="AQ129" s="1062"/>
      <c r="AR129" s="1062"/>
      <c r="AS129" s="1062"/>
      <c r="AT129" s="1063"/>
      <c r="AU129" s="235"/>
      <c r="AV129" s="235"/>
      <c r="AW129" s="235"/>
      <c r="AX129" s="1052" t="s">
        <v>467</v>
      </c>
      <c r="AY129" s="948"/>
      <c r="AZ129" s="948"/>
      <c r="BA129" s="948"/>
      <c r="BB129" s="948"/>
      <c r="BC129" s="948"/>
      <c r="BD129" s="948"/>
      <c r="BE129" s="949"/>
      <c r="BF129" s="1053">
        <v>3.8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469</v>
      </c>
      <c r="X130" s="1059"/>
      <c r="Y130" s="1059"/>
      <c r="Z130" s="1060"/>
      <c r="AA130" s="956">
        <v>1837054</v>
      </c>
      <c r="AB130" s="957"/>
      <c r="AC130" s="957"/>
      <c r="AD130" s="957"/>
      <c r="AE130" s="958"/>
      <c r="AF130" s="959">
        <v>1855274</v>
      </c>
      <c r="AG130" s="957"/>
      <c r="AH130" s="957"/>
      <c r="AI130" s="957"/>
      <c r="AJ130" s="958"/>
      <c r="AK130" s="959">
        <v>1873116</v>
      </c>
      <c r="AL130" s="957"/>
      <c r="AM130" s="957"/>
      <c r="AN130" s="957"/>
      <c r="AO130" s="958"/>
      <c r="AP130" s="1061"/>
      <c r="AQ130" s="1062"/>
      <c r="AR130" s="1062"/>
      <c r="AS130" s="1062"/>
      <c r="AT130" s="1063"/>
      <c r="AU130" s="235"/>
      <c r="AV130" s="235"/>
      <c r="AW130" s="235"/>
      <c r="AX130" s="1111" t="s">
        <v>470</v>
      </c>
      <c r="AY130" s="1043"/>
      <c r="AZ130" s="1043"/>
      <c r="BA130" s="1043"/>
      <c r="BB130" s="1043"/>
      <c r="BC130" s="1043"/>
      <c r="BD130" s="1043"/>
      <c r="BE130" s="1044"/>
      <c r="BF130" s="1073">
        <v>44.7</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471</v>
      </c>
      <c r="X131" s="1082"/>
      <c r="Y131" s="1082"/>
      <c r="Z131" s="1083"/>
      <c r="AA131" s="995">
        <v>24483780</v>
      </c>
      <c r="AB131" s="996"/>
      <c r="AC131" s="996"/>
      <c r="AD131" s="996"/>
      <c r="AE131" s="997"/>
      <c r="AF131" s="998">
        <v>23928662</v>
      </c>
      <c r="AG131" s="996"/>
      <c r="AH131" s="996"/>
      <c r="AI131" s="996"/>
      <c r="AJ131" s="997"/>
      <c r="AK131" s="998">
        <v>24586969</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472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473</v>
      </c>
      <c r="W132" s="1099"/>
      <c r="X132" s="1099"/>
      <c r="Y132" s="1099"/>
      <c r="Z132" s="1100"/>
      <c r="AA132" s="1101">
        <v>3.9300181589999998</v>
      </c>
      <c r="AB132" s="1102"/>
      <c r="AC132" s="1102"/>
      <c r="AD132" s="1102"/>
      <c r="AE132" s="1103"/>
      <c r="AF132" s="1104">
        <v>3.5634002439999999</v>
      </c>
      <c r="AG132" s="1102"/>
      <c r="AH132" s="1102"/>
      <c r="AI132" s="1102"/>
      <c r="AJ132" s="1103"/>
      <c r="AK132" s="1104">
        <v>4.0778267540000002</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474</v>
      </c>
      <c r="W133" s="1106"/>
      <c r="X133" s="1106"/>
      <c r="Y133" s="1106"/>
      <c r="Z133" s="1107"/>
      <c r="AA133" s="1108">
        <v>4.9000000000000004</v>
      </c>
      <c r="AB133" s="1109"/>
      <c r="AC133" s="1109"/>
      <c r="AD133" s="1109"/>
      <c r="AE133" s="1110"/>
      <c r="AF133" s="1108">
        <v>4.2</v>
      </c>
      <c r="AG133" s="1109"/>
      <c r="AH133" s="1109"/>
      <c r="AI133" s="1109"/>
      <c r="AJ133" s="1110"/>
      <c r="AK133" s="1108">
        <v>3.8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25" zoomScaleNormal="85" zoomScaleSheetLayoutView="55" workbookViewId="0">
      <selection activeCell="AC94" sqref="AC9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5" t="s">
        <v>477</v>
      </c>
      <c r="L7" s="254"/>
      <c r="M7" s="255" t="s">
        <v>478</v>
      </c>
      <c r="N7" s="256"/>
    </row>
    <row r="8" spans="1:16">
      <c r="A8" s="248"/>
      <c r="B8" s="244"/>
      <c r="C8" s="244"/>
      <c r="D8" s="244"/>
      <c r="E8" s="244"/>
      <c r="F8" s="244"/>
      <c r="G8" s="257"/>
      <c r="H8" s="258"/>
      <c r="I8" s="258"/>
      <c r="J8" s="259"/>
      <c r="K8" s="1116"/>
      <c r="L8" s="260" t="s">
        <v>479</v>
      </c>
      <c r="M8" s="261" t="s">
        <v>480</v>
      </c>
      <c r="N8" s="262" t="s">
        <v>481</v>
      </c>
    </row>
    <row r="9" spans="1:16">
      <c r="A9" s="248"/>
      <c r="B9" s="244"/>
      <c r="C9" s="244"/>
      <c r="D9" s="244"/>
      <c r="E9" s="244"/>
      <c r="F9" s="244"/>
      <c r="G9" s="1117" t="s">
        <v>482</v>
      </c>
      <c r="H9" s="1118"/>
      <c r="I9" s="1118"/>
      <c r="J9" s="1119"/>
      <c r="K9" s="263">
        <v>6747384</v>
      </c>
      <c r="L9" s="264">
        <v>51768</v>
      </c>
      <c r="M9" s="265">
        <v>58402</v>
      </c>
      <c r="N9" s="266">
        <v>-11.4</v>
      </c>
    </row>
    <row r="10" spans="1:16">
      <c r="A10" s="248"/>
      <c r="B10" s="244"/>
      <c r="C10" s="244"/>
      <c r="D10" s="244"/>
      <c r="E10" s="244"/>
      <c r="F10" s="244"/>
      <c r="G10" s="1117" t="s">
        <v>483</v>
      </c>
      <c r="H10" s="1118"/>
      <c r="I10" s="1118"/>
      <c r="J10" s="1119"/>
      <c r="K10" s="267">
        <v>818724</v>
      </c>
      <c r="L10" s="268">
        <v>6282</v>
      </c>
      <c r="M10" s="269">
        <v>4003</v>
      </c>
      <c r="N10" s="270">
        <v>56.9</v>
      </c>
    </row>
    <row r="11" spans="1:16" ht="13.5" customHeight="1">
      <c r="A11" s="248"/>
      <c r="B11" s="244"/>
      <c r="C11" s="244"/>
      <c r="D11" s="244"/>
      <c r="E11" s="244"/>
      <c r="F11" s="244"/>
      <c r="G11" s="1117" t="s">
        <v>484</v>
      </c>
      <c r="H11" s="1118"/>
      <c r="I11" s="1118"/>
      <c r="J11" s="1119"/>
      <c r="K11" s="267">
        <v>75938</v>
      </c>
      <c r="L11" s="268">
        <v>583</v>
      </c>
      <c r="M11" s="269">
        <v>3781</v>
      </c>
      <c r="N11" s="270">
        <v>-84.6</v>
      </c>
    </row>
    <row r="12" spans="1:16" ht="13.5" customHeight="1">
      <c r="A12" s="248"/>
      <c r="B12" s="244"/>
      <c r="C12" s="244"/>
      <c r="D12" s="244"/>
      <c r="E12" s="244"/>
      <c r="F12" s="244"/>
      <c r="G12" s="1117" t="s">
        <v>485</v>
      </c>
      <c r="H12" s="1118"/>
      <c r="I12" s="1118"/>
      <c r="J12" s="1119"/>
      <c r="K12" s="267" t="s">
        <v>486</v>
      </c>
      <c r="L12" s="268" t="s">
        <v>486</v>
      </c>
      <c r="M12" s="269">
        <v>598</v>
      </c>
      <c r="N12" s="270" t="s">
        <v>486</v>
      </c>
    </row>
    <row r="13" spans="1:16" ht="13.5" customHeight="1">
      <c r="A13" s="248"/>
      <c r="B13" s="244"/>
      <c r="C13" s="244"/>
      <c r="D13" s="244"/>
      <c r="E13" s="244"/>
      <c r="F13" s="244"/>
      <c r="G13" s="1117" t="s">
        <v>487</v>
      </c>
      <c r="H13" s="1118"/>
      <c r="I13" s="1118"/>
      <c r="J13" s="1119"/>
      <c r="K13" s="267" t="s">
        <v>486</v>
      </c>
      <c r="L13" s="268" t="s">
        <v>486</v>
      </c>
      <c r="M13" s="269">
        <v>1</v>
      </c>
      <c r="N13" s="270" t="s">
        <v>486</v>
      </c>
    </row>
    <row r="14" spans="1:16" ht="13.5" customHeight="1">
      <c r="A14" s="248"/>
      <c r="B14" s="244"/>
      <c r="C14" s="244"/>
      <c r="D14" s="244"/>
      <c r="E14" s="244"/>
      <c r="F14" s="244"/>
      <c r="G14" s="1117" t="s">
        <v>488</v>
      </c>
      <c r="H14" s="1118"/>
      <c r="I14" s="1118"/>
      <c r="J14" s="1119"/>
      <c r="K14" s="267">
        <v>207483</v>
      </c>
      <c r="L14" s="268">
        <v>1592</v>
      </c>
      <c r="M14" s="269">
        <v>2386</v>
      </c>
      <c r="N14" s="270">
        <v>-33.299999999999997</v>
      </c>
    </row>
    <row r="15" spans="1:16" ht="13.5" customHeight="1">
      <c r="A15" s="248"/>
      <c r="B15" s="244"/>
      <c r="C15" s="244"/>
      <c r="D15" s="244"/>
      <c r="E15" s="244"/>
      <c r="F15" s="244"/>
      <c r="G15" s="1117" t="s">
        <v>489</v>
      </c>
      <c r="H15" s="1118"/>
      <c r="I15" s="1118"/>
      <c r="J15" s="1119"/>
      <c r="K15" s="267">
        <v>69785</v>
      </c>
      <c r="L15" s="268">
        <v>535</v>
      </c>
      <c r="M15" s="269">
        <v>1344</v>
      </c>
      <c r="N15" s="270">
        <v>-60.2</v>
      </c>
    </row>
    <row r="16" spans="1:16">
      <c r="A16" s="248"/>
      <c r="B16" s="244"/>
      <c r="C16" s="244"/>
      <c r="D16" s="244"/>
      <c r="E16" s="244"/>
      <c r="F16" s="244"/>
      <c r="G16" s="1120" t="s">
        <v>490</v>
      </c>
      <c r="H16" s="1121"/>
      <c r="I16" s="1121"/>
      <c r="J16" s="1122"/>
      <c r="K16" s="268">
        <v>-786373</v>
      </c>
      <c r="L16" s="268">
        <v>-6033</v>
      </c>
      <c r="M16" s="269">
        <v>-6701</v>
      </c>
      <c r="N16" s="270">
        <v>-10</v>
      </c>
    </row>
    <row r="17" spans="1:16">
      <c r="A17" s="248"/>
      <c r="B17" s="244"/>
      <c r="C17" s="244"/>
      <c r="D17" s="244"/>
      <c r="E17" s="244"/>
      <c r="F17" s="244"/>
      <c r="G17" s="1120" t="s">
        <v>172</v>
      </c>
      <c r="H17" s="1121"/>
      <c r="I17" s="1121"/>
      <c r="J17" s="1122"/>
      <c r="K17" s="268">
        <v>7132941</v>
      </c>
      <c r="L17" s="268">
        <v>54726</v>
      </c>
      <c r="M17" s="269">
        <v>63814</v>
      </c>
      <c r="N17" s="270">
        <v>-14.2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12" t="s">
        <v>495</v>
      </c>
      <c r="H21" s="1113"/>
      <c r="I21" s="1113"/>
      <c r="J21" s="1114"/>
      <c r="K21" s="280">
        <v>6.11</v>
      </c>
      <c r="L21" s="281">
        <v>6.4</v>
      </c>
      <c r="M21" s="282">
        <v>-0.28999999999999998</v>
      </c>
      <c r="N21" s="249"/>
      <c r="O21" s="283"/>
      <c r="P21" s="279"/>
    </row>
    <row r="22" spans="1:16" s="284" customFormat="1">
      <c r="A22" s="279"/>
      <c r="B22" s="249"/>
      <c r="C22" s="249"/>
      <c r="D22" s="249"/>
      <c r="E22" s="249"/>
      <c r="F22" s="249"/>
      <c r="G22" s="1112" t="s">
        <v>496</v>
      </c>
      <c r="H22" s="1113"/>
      <c r="I22" s="1113"/>
      <c r="J22" s="1114"/>
      <c r="K22" s="285">
        <v>102.9</v>
      </c>
      <c r="L22" s="286">
        <v>98.9</v>
      </c>
      <c r="M22" s="287">
        <v>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5" t="s">
        <v>477</v>
      </c>
      <c r="L30" s="254"/>
      <c r="M30" s="255" t="s">
        <v>478</v>
      </c>
      <c r="N30" s="256"/>
    </row>
    <row r="31" spans="1:16">
      <c r="A31" s="248"/>
      <c r="B31" s="244"/>
      <c r="C31" s="244"/>
      <c r="D31" s="244"/>
      <c r="E31" s="244"/>
      <c r="F31" s="244"/>
      <c r="G31" s="257"/>
      <c r="H31" s="258"/>
      <c r="I31" s="258"/>
      <c r="J31" s="259"/>
      <c r="K31" s="1116"/>
      <c r="L31" s="260" t="s">
        <v>479</v>
      </c>
      <c r="M31" s="261" t="s">
        <v>480</v>
      </c>
      <c r="N31" s="262" t="s">
        <v>481</v>
      </c>
    </row>
    <row r="32" spans="1:16" ht="27" customHeight="1">
      <c r="A32" s="248"/>
      <c r="B32" s="244"/>
      <c r="C32" s="244"/>
      <c r="D32" s="244"/>
      <c r="E32" s="244"/>
      <c r="F32" s="244"/>
      <c r="G32" s="1128" t="s">
        <v>500</v>
      </c>
      <c r="H32" s="1129"/>
      <c r="I32" s="1129"/>
      <c r="J32" s="1130"/>
      <c r="K32" s="294">
        <v>2432232</v>
      </c>
      <c r="L32" s="294">
        <v>18661</v>
      </c>
      <c r="M32" s="295">
        <v>38473</v>
      </c>
      <c r="N32" s="296">
        <v>-51.5</v>
      </c>
    </row>
    <row r="33" spans="1:16" ht="13.5" customHeight="1">
      <c r="A33" s="248"/>
      <c r="B33" s="244"/>
      <c r="C33" s="244"/>
      <c r="D33" s="244"/>
      <c r="E33" s="244"/>
      <c r="F33" s="244"/>
      <c r="G33" s="1128" t="s">
        <v>501</v>
      </c>
      <c r="H33" s="1129"/>
      <c r="I33" s="1129"/>
      <c r="J33" s="1130"/>
      <c r="K33" s="294" t="s">
        <v>486</v>
      </c>
      <c r="L33" s="294" t="s">
        <v>486</v>
      </c>
      <c r="M33" s="295" t="s">
        <v>486</v>
      </c>
      <c r="N33" s="296" t="s">
        <v>486</v>
      </c>
    </row>
    <row r="34" spans="1:16" ht="27" customHeight="1">
      <c r="A34" s="248"/>
      <c r="B34" s="244"/>
      <c r="C34" s="244"/>
      <c r="D34" s="244"/>
      <c r="E34" s="244"/>
      <c r="F34" s="244"/>
      <c r="G34" s="1128" t="s">
        <v>502</v>
      </c>
      <c r="H34" s="1129"/>
      <c r="I34" s="1129"/>
      <c r="J34" s="1130"/>
      <c r="K34" s="294" t="s">
        <v>486</v>
      </c>
      <c r="L34" s="294" t="s">
        <v>486</v>
      </c>
      <c r="M34" s="295">
        <v>31</v>
      </c>
      <c r="N34" s="296" t="s">
        <v>486</v>
      </c>
    </row>
    <row r="35" spans="1:16" ht="27" customHeight="1">
      <c r="A35" s="248"/>
      <c r="B35" s="244"/>
      <c r="C35" s="244"/>
      <c r="D35" s="244"/>
      <c r="E35" s="244"/>
      <c r="F35" s="244"/>
      <c r="G35" s="1128" t="s">
        <v>503</v>
      </c>
      <c r="H35" s="1129"/>
      <c r="I35" s="1129"/>
      <c r="J35" s="1130"/>
      <c r="K35" s="294">
        <v>779147</v>
      </c>
      <c r="L35" s="294">
        <v>5978</v>
      </c>
      <c r="M35" s="295">
        <v>10015</v>
      </c>
      <c r="N35" s="296">
        <v>-40.299999999999997</v>
      </c>
    </row>
    <row r="36" spans="1:16" ht="27" customHeight="1">
      <c r="A36" s="248"/>
      <c r="B36" s="244"/>
      <c r="C36" s="244"/>
      <c r="D36" s="244"/>
      <c r="E36" s="244"/>
      <c r="F36" s="244"/>
      <c r="G36" s="1128" t="s">
        <v>504</v>
      </c>
      <c r="H36" s="1129"/>
      <c r="I36" s="1129"/>
      <c r="J36" s="1130"/>
      <c r="K36" s="294">
        <v>96582</v>
      </c>
      <c r="L36" s="294">
        <v>741</v>
      </c>
      <c r="M36" s="295">
        <v>1507</v>
      </c>
      <c r="N36" s="296">
        <v>-50.8</v>
      </c>
    </row>
    <row r="37" spans="1:16" ht="13.5" customHeight="1">
      <c r="A37" s="248"/>
      <c r="B37" s="244"/>
      <c r="C37" s="244"/>
      <c r="D37" s="244"/>
      <c r="E37" s="244"/>
      <c r="F37" s="244"/>
      <c r="G37" s="1128" t="s">
        <v>505</v>
      </c>
      <c r="H37" s="1129"/>
      <c r="I37" s="1129"/>
      <c r="J37" s="1130"/>
      <c r="K37" s="294">
        <v>66236</v>
      </c>
      <c r="L37" s="294">
        <v>508</v>
      </c>
      <c r="M37" s="295">
        <v>1079</v>
      </c>
      <c r="N37" s="296">
        <v>-52.9</v>
      </c>
    </row>
    <row r="38" spans="1:16" ht="27" customHeight="1">
      <c r="A38" s="248"/>
      <c r="B38" s="244"/>
      <c r="C38" s="244"/>
      <c r="D38" s="244"/>
      <c r="E38" s="244"/>
      <c r="F38" s="244"/>
      <c r="G38" s="1131" t="s">
        <v>506</v>
      </c>
      <c r="H38" s="1132"/>
      <c r="I38" s="1132"/>
      <c r="J38" s="1133"/>
      <c r="K38" s="297" t="s">
        <v>486</v>
      </c>
      <c r="L38" s="297" t="s">
        <v>486</v>
      </c>
      <c r="M38" s="298">
        <v>5</v>
      </c>
      <c r="N38" s="299" t="s">
        <v>486</v>
      </c>
      <c r="O38" s="293"/>
    </row>
    <row r="39" spans="1:16">
      <c r="A39" s="248"/>
      <c r="B39" s="244"/>
      <c r="C39" s="244"/>
      <c r="D39" s="244"/>
      <c r="E39" s="244"/>
      <c r="F39" s="244"/>
      <c r="G39" s="1131" t="s">
        <v>507</v>
      </c>
      <c r="H39" s="1132"/>
      <c r="I39" s="1132"/>
      <c r="J39" s="1133"/>
      <c r="K39" s="300">
        <v>-498467</v>
      </c>
      <c r="L39" s="300">
        <v>-3824</v>
      </c>
      <c r="M39" s="301">
        <v>-7129</v>
      </c>
      <c r="N39" s="302">
        <v>-46.4</v>
      </c>
      <c r="O39" s="293"/>
    </row>
    <row r="40" spans="1:16" ht="27" customHeight="1">
      <c r="A40" s="248"/>
      <c r="B40" s="244"/>
      <c r="C40" s="244"/>
      <c r="D40" s="244"/>
      <c r="E40" s="244"/>
      <c r="F40" s="244"/>
      <c r="G40" s="1128" t="s">
        <v>508</v>
      </c>
      <c r="H40" s="1129"/>
      <c r="I40" s="1129"/>
      <c r="J40" s="1130"/>
      <c r="K40" s="300">
        <v>-1873116</v>
      </c>
      <c r="L40" s="300">
        <v>-14371</v>
      </c>
      <c r="M40" s="301">
        <v>-30363</v>
      </c>
      <c r="N40" s="302">
        <v>-52.7</v>
      </c>
      <c r="O40" s="293"/>
    </row>
    <row r="41" spans="1:16">
      <c r="A41" s="248"/>
      <c r="B41" s="244"/>
      <c r="C41" s="244"/>
      <c r="D41" s="244"/>
      <c r="E41" s="244"/>
      <c r="F41" s="244"/>
      <c r="G41" s="1134" t="s">
        <v>282</v>
      </c>
      <c r="H41" s="1135"/>
      <c r="I41" s="1135"/>
      <c r="J41" s="1136"/>
      <c r="K41" s="294">
        <v>1002614</v>
      </c>
      <c r="L41" s="300">
        <v>7692</v>
      </c>
      <c r="M41" s="301">
        <v>13618</v>
      </c>
      <c r="N41" s="302">
        <v>-43.5</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23" t="s">
        <v>477</v>
      </c>
      <c r="J49" s="1125" t="s">
        <v>512</v>
      </c>
      <c r="K49" s="1126"/>
      <c r="L49" s="1126"/>
      <c r="M49" s="1126"/>
      <c r="N49" s="1127"/>
    </row>
    <row r="50" spans="1:14">
      <c r="A50" s="248"/>
      <c r="B50" s="244"/>
      <c r="C50" s="244"/>
      <c r="D50" s="244"/>
      <c r="E50" s="244"/>
      <c r="F50" s="244"/>
      <c r="G50" s="312"/>
      <c r="H50" s="313"/>
      <c r="I50" s="1124"/>
      <c r="J50" s="314" t="s">
        <v>513</v>
      </c>
      <c r="K50" s="315" t="s">
        <v>514</v>
      </c>
      <c r="L50" s="316" t="s">
        <v>515</v>
      </c>
      <c r="M50" s="317" t="s">
        <v>516</v>
      </c>
      <c r="N50" s="318" t="s">
        <v>517</v>
      </c>
    </row>
    <row r="51" spans="1:14">
      <c r="A51" s="248"/>
      <c r="B51" s="244"/>
      <c r="C51" s="244"/>
      <c r="D51" s="244"/>
      <c r="E51" s="244"/>
      <c r="F51" s="244"/>
      <c r="G51" s="310" t="s">
        <v>518</v>
      </c>
      <c r="H51" s="311"/>
      <c r="I51" s="319">
        <v>9924515</v>
      </c>
      <c r="J51" s="320">
        <v>83539</v>
      </c>
      <c r="K51" s="321">
        <v>28.6</v>
      </c>
      <c r="L51" s="322">
        <v>34366</v>
      </c>
      <c r="M51" s="323">
        <v>2.2000000000000002</v>
      </c>
      <c r="N51" s="324">
        <v>26.4</v>
      </c>
    </row>
    <row r="52" spans="1:14">
      <c r="A52" s="248"/>
      <c r="B52" s="244"/>
      <c r="C52" s="244"/>
      <c r="D52" s="244"/>
      <c r="E52" s="244"/>
      <c r="F52" s="244"/>
      <c r="G52" s="325"/>
      <c r="H52" s="326" t="s">
        <v>519</v>
      </c>
      <c r="I52" s="327">
        <v>8552560</v>
      </c>
      <c r="J52" s="328">
        <v>71991</v>
      </c>
      <c r="K52" s="329">
        <v>55.3</v>
      </c>
      <c r="L52" s="330">
        <v>19822</v>
      </c>
      <c r="M52" s="331">
        <v>5.0999999999999996</v>
      </c>
      <c r="N52" s="332">
        <v>50.2</v>
      </c>
    </row>
    <row r="53" spans="1:14">
      <c r="A53" s="248"/>
      <c r="B53" s="244"/>
      <c r="C53" s="244"/>
      <c r="D53" s="244"/>
      <c r="E53" s="244"/>
      <c r="F53" s="244"/>
      <c r="G53" s="310" t="s">
        <v>520</v>
      </c>
      <c r="H53" s="311"/>
      <c r="I53" s="319">
        <v>8803949</v>
      </c>
      <c r="J53" s="320">
        <v>73334</v>
      </c>
      <c r="K53" s="321">
        <v>-12.2</v>
      </c>
      <c r="L53" s="322">
        <v>35965</v>
      </c>
      <c r="M53" s="323">
        <v>4.7</v>
      </c>
      <c r="N53" s="324">
        <v>-16.899999999999999</v>
      </c>
    </row>
    <row r="54" spans="1:14">
      <c r="A54" s="248"/>
      <c r="B54" s="244"/>
      <c r="C54" s="244"/>
      <c r="D54" s="244"/>
      <c r="E54" s="244"/>
      <c r="F54" s="244"/>
      <c r="G54" s="325"/>
      <c r="H54" s="326" t="s">
        <v>519</v>
      </c>
      <c r="I54" s="327">
        <v>7278804</v>
      </c>
      <c r="J54" s="328">
        <v>60630</v>
      </c>
      <c r="K54" s="329">
        <v>-15.8</v>
      </c>
      <c r="L54" s="330">
        <v>20136</v>
      </c>
      <c r="M54" s="331">
        <v>1.6</v>
      </c>
      <c r="N54" s="332">
        <v>-17.399999999999999</v>
      </c>
    </row>
    <row r="55" spans="1:14">
      <c r="A55" s="248"/>
      <c r="B55" s="244"/>
      <c r="C55" s="244"/>
      <c r="D55" s="244"/>
      <c r="E55" s="244"/>
      <c r="F55" s="244"/>
      <c r="G55" s="310" t="s">
        <v>521</v>
      </c>
      <c r="H55" s="311"/>
      <c r="I55" s="319">
        <v>6685184</v>
      </c>
      <c r="J55" s="320">
        <v>54864</v>
      </c>
      <c r="K55" s="321">
        <v>-25.2</v>
      </c>
      <c r="L55" s="322">
        <v>41433</v>
      </c>
      <c r="M55" s="323">
        <v>15.2</v>
      </c>
      <c r="N55" s="324">
        <v>-40.4</v>
      </c>
    </row>
    <row r="56" spans="1:14">
      <c r="A56" s="248"/>
      <c r="B56" s="244"/>
      <c r="C56" s="244"/>
      <c r="D56" s="244"/>
      <c r="E56" s="244"/>
      <c r="F56" s="244"/>
      <c r="G56" s="325"/>
      <c r="H56" s="326" t="s">
        <v>519</v>
      </c>
      <c r="I56" s="327">
        <v>4615305</v>
      </c>
      <c r="J56" s="328">
        <v>37877</v>
      </c>
      <c r="K56" s="329">
        <v>-37.5</v>
      </c>
      <c r="L56" s="330">
        <v>22351</v>
      </c>
      <c r="M56" s="331">
        <v>11</v>
      </c>
      <c r="N56" s="332">
        <v>-48.5</v>
      </c>
    </row>
    <row r="57" spans="1:14">
      <c r="A57" s="248"/>
      <c r="B57" s="244"/>
      <c r="C57" s="244"/>
      <c r="D57" s="244"/>
      <c r="E57" s="244"/>
      <c r="F57" s="244"/>
      <c r="G57" s="310" t="s">
        <v>522</v>
      </c>
      <c r="H57" s="311"/>
      <c r="I57" s="319">
        <v>9119805</v>
      </c>
      <c r="J57" s="320">
        <v>71057</v>
      </c>
      <c r="K57" s="321">
        <v>29.5</v>
      </c>
      <c r="L57" s="322">
        <v>43493</v>
      </c>
      <c r="M57" s="323">
        <v>5</v>
      </c>
      <c r="N57" s="324">
        <v>24.5</v>
      </c>
    </row>
    <row r="58" spans="1:14">
      <c r="A58" s="248"/>
      <c r="B58" s="244"/>
      <c r="C58" s="244"/>
      <c r="D58" s="244"/>
      <c r="E58" s="244"/>
      <c r="F58" s="244"/>
      <c r="G58" s="325"/>
      <c r="H58" s="326" t="s">
        <v>519</v>
      </c>
      <c r="I58" s="327">
        <v>6802451</v>
      </c>
      <c r="J58" s="328">
        <v>53001</v>
      </c>
      <c r="K58" s="329">
        <v>39.9</v>
      </c>
      <c r="L58" s="330">
        <v>23254</v>
      </c>
      <c r="M58" s="331">
        <v>4</v>
      </c>
      <c r="N58" s="332">
        <v>35.9</v>
      </c>
    </row>
    <row r="59" spans="1:14">
      <c r="A59" s="248"/>
      <c r="B59" s="244"/>
      <c r="C59" s="244"/>
      <c r="D59" s="244"/>
      <c r="E59" s="244"/>
      <c r="F59" s="244"/>
      <c r="G59" s="310" t="s">
        <v>523</v>
      </c>
      <c r="H59" s="311"/>
      <c r="I59" s="319">
        <v>8737029</v>
      </c>
      <c r="J59" s="320">
        <v>67034</v>
      </c>
      <c r="K59" s="321">
        <v>-5.7</v>
      </c>
      <c r="L59" s="322">
        <v>50840</v>
      </c>
      <c r="M59" s="323">
        <v>16.899999999999999</v>
      </c>
      <c r="N59" s="324">
        <v>-22.6</v>
      </c>
    </row>
    <row r="60" spans="1:14">
      <c r="A60" s="248"/>
      <c r="B60" s="244"/>
      <c r="C60" s="244"/>
      <c r="D60" s="244"/>
      <c r="E60" s="244"/>
      <c r="F60" s="244"/>
      <c r="G60" s="325"/>
      <c r="H60" s="326" t="s">
        <v>519</v>
      </c>
      <c r="I60" s="333">
        <v>5737238</v>
      </c>
      <c r="J60" s="328">
        <v>44018</v>
      </c>
      <c r="K60" s="329">
        <v>-16.899999999999999</v>
      </c>
      <c r="L60" s="330">
        <v>25367</v>
      </c>
      <c r="M60" s="331">
        <v>9.1</v>
      </c>
      <c r="N60" s="332">
        <v>-26</v>
      </c>
    </row>
    <row r="61" spans="1:14">
      <c r="A61" s="248"/>
      <c r="B61" s="244"/>
      <c r="C61" s="244"/>
      <c r="D61" s="244"/>
      <c r="E61" s="244"/>
      <c r="F61" s="244"/>
      <c r="G61" s="310" t="s">
        <v>524</v>
      </c>
      <c r="H61" s="334"/>
      <c r="I61" s="335">
        <v>8654096</v>
      </c>
      <c r="J61" s="336">
        <v>69966</v>
      </c>
      <c r="K61" s="337">
        <v>3</v>
      </c>
      <c r="L61" s="338">
        <v>41219</v>
      </c>
      <c r="M61" s="339">
        <v>8.8000000000000007</v>
      </c>
      <c r="N61" s="324">
        <v>-5.8</v>
      </c>
    </row>
    <row r="62" spans="1:14">
      <c r="A62" s="248"/>
      <c r="B62" s="244"/>
      <c r="C62" s="244"/>
      <c r="D62" s="244"/>
      <c r="E62" s="244"/>
      <c r="F62" s="244"/>
      <c r="G62" s="325"/>
      <c r="H62" s="326" t="s">
        <v>519</v>
      </c>
      <c r="I62" s="327">
        <v>6597272</v>
      </c>
      <c r="J62" s="328">
        <v>53503</v>
      </c>
      <c r="K62" s="329">
        <v>5</v>
      </c>
      <c r="L62" s="330">
        <v>22186</v>
      </c>
      <c r="M62" s="331">
        <v>6.2</v>
      </c>
      <c r="N62" s="332">
        <v>-1.2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7" t="s">
        <v>3</v>
      </c>
      <c r="D47" s="1137"/>
      <c r="E47" s="1138"/>
      <c r="F47" s="11">
        <v>12.94</v>
      </c>
      <c r="G47" s="12">
        <v>14.04</v>
      </c>
      <c r="H47" s="12">
        <v>13.54</v>
      </c>
      <c r="I47" s="12">
        <v>13.5</v>
      </c>
      <c r="J47" s="13">
        <v>13.68</v>
      </c>
    </row>
    <row r="48" spans="2:10" ht="57.75" customHeight="1">
      <c r="B48" s="14"/>
      <c r="C48" s="1139" t="s">
        <v>4</v>
      </c>
      <c r="D48" s="1139"/>
      <c r="E48" s="1140"/>
      <c r="F48" s="15">
        <v>6.86</v>
      </c>
      <c r="G48" s="16">
        <v>3.74</v>
      </c>
      <c r="H48" s="16">
        <v>7.21</v>
      </c>
      <c r="I48" s="16">
        <v>10.23</v>
      </c>
      <c r="J48" s="17">
        <v>7.55</v>
      </c>
    </row>
    <row r="49" spans="2:10" ht="57.75" customHeight="1" thickBot="1">
      <c r="B49" s="18"/>
      <c r="C49" s="1141" t="s">
        <v>5</v>
      </c>
      <c r="D49" s="1141"/>
      <c r="E49" s="1142"/>
      <c r="F49" s="19">
        <v>1.91</v>
      </c>
      <c r="G49" s="20" t="s">
        <v>531</v>
      </c>
      <c r="H49" s="20">
        <v>2.93</v>
      </c>
      <c r="I49" s="20">
        <v>2.5499999999999998</v>
      </c>
      <c r="J49" s="21" t="s">
        <v>532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49" t="s">
        <v>533</v>
      </c>
      <c r="D34" s="1149"/>
      <c r="E34" s="1150"/>
      <c r="F34" s="32">
        <v>6.41</v>
      </c>
      <c r="G34" s="33">
        <v>3.26</v>
      </c>
      <c r="H34" s="33">
        <v>6</v>
      </c>
      <c r="I34" s="33">
        <v>9.39</v>
      </c>
      <c r="J34" s="34">
        <v>6.49</v>
      </c>
      <c r="K34" s="22"/>
      <c r="L34" s="22"/>
      <c r="M34" s="22"/>
      <c r="N34" s="22"/>
      <c r="O34" s="22"/>
      <c r="P34" s="22"/>
    </row>
    <row r="35" spans="1:16" ht="39" customHeight="1">
      <c r="A35" s="22"/>
      <c r="B35" s="35"/>
      <c r="C35" s="1143" t="s">
        <v>534</v>
      </c>
      <c r="D35" s="1144"/>
      <c r="E35" s="1145"/>
      <c r="F35" s="36">
        <v>3.42</v>
      </c>
      <c r="G35" s="37">
        <v>3.15</v>
      </c>
      <c r="H35" s="37">
        <v>2.8</v>
      </c>
      <c r="I35" s="37">
        <v>6.28</v>
      </c>
      <c r="J35" s="38">
        <v>4.1100000000000003</v>
      </c>
      <c r="K35" s="22"/>
      <c r="L35" s="22"/>
      <c r="M35" s="22"/>
      <c r="N35" s="22"/>
      <c r="O35" s="22"/>
      <c r="P35" s="22"/>
    </row>
    <row r="36" spans="1:16" ht="39" customHeight="1">
      <c r="A36" s="22"/>
      <c r="B36" s="35"/>
      <c r="C36" s="1143" t="s">
        <v>535</v>
      </c>
      <c r="D36" s="1144"/>
      <c r="E36" s="1145"/>
      <c r="F36" s="36">
        <v>1.45</v>
      </c>
      <c r="G36" s="37">
        <v>1.28</v>
      </c>
      <c r="H36" s="37">
        <v>1.35</v>
      </c>
      <c r="I36" s="37">
        <v>2.1800000000000002</v>
      </c>
      <c r="J36" s="38">
        <v>1.46</v>
      </c>
      <c r="K36" s="22"/>
      <c r="L36" s="22"/>
      <c r="M36" s="22"/>
      <c r="N36" s="22"/>
      <c r="O36" s="22"/>
      <c r="P36" s="22"/>
    </row>
    <row r="37" spans="1:16" ht="39" customHeight="1">
      <c r="A37" s="22"/>
      <c r="B37" s="35"/>
      <c r="C37" s="1143" t="s">
        <v>536</v>
      </c>
      <c r="D37" s="1144"/>
      <c r="E37" s="1145"/>
      <c r="F37" s="36">
        <v>0.32</v>
      </c>
      <c r="G37" s="37">
        <v>0.26</v>
      </c>
      <c r="H37" s="37">
        <v>0.5</v>
      </c>
      <c r="I37" s="37">
        <v>0.54</v>
      </c>
      <c r="J37" s="38">
        <v>1.26</v>
      </c>
      <c r="K37" s="22"/>
      <c r="L37" s="22"/>
      <c r="M37" s="22"/>
      <c r="N37" s="22"/>
      <c r="O37" s="22"/>
      <c r="P37" s="22"/>
    </row>
    <row r="38" spans="1:16" ht="39" customHeight="1">
      <c r="A38" s="22"/>
      <c r="B38" s="35"/>
      <c r="C38" s="1143" t="s">
        <v>537</v>
      </c>
      <c r="D38" s="1144"/>
      <c r="E38" s="1145"/>
      <c r="F38" s="36">
        <v>0.16</v>
      </c>
      <c r="G38" s="37">
        <v>0.12</v>
      </c>
      <c r="H38" s="37">
        <v>0.81</v>
      </c>
      <c r="I38" s="37">
        <v>0.34</v>
      </c>
      <c r="J38" s="38">
        <v>0.49</v>
      </c>
      <c r="K38" s="22"/>
      <c r="L38" s="22"/>
      <c r="M38" s="22"/>
      <c r="N38" s="22"/>
      <c r="O38" s="22"/>
      <c r="P38" s="22"/>
    </row>
    <row r="39" spans="1:16" ht="39" customHeight="1">
      <c r="A39" s="22"/>
      <c r="B39" s="35"/>
      <c r="C39" s="1143" t="s">
        <v>538</v>
      </c>
      <c r="D39" s="1144"/>
      <c r="E39" s="1145"/>
      <c r="F39" s="36">
        <v>7.0000000000000007E-2</v>
      </c>
      <c r="G39" s="37">
        <v>0.06</v>
      </c>
      <c r="H39" s="37">
        <v>0.1</v>
      </c>
      <c r="I39" s="37">
        <v>0.67</v>
      </c>
      <c r="J39" s="38">
        <v>0.47</v>
      </c>
      <c r="K39" s="22"/>
      <c r="L39" s="22"/>
      <c r="M39" s="22"/>
      <c r="N39" s="22"/>
      <c r="O39" s="22"/>
      <c r="P39" s="22"/>
    </row>
    <row r="40" spans="1:16" ht="39" customHeight="1">
      <c r="A40" s="22"/>
      <c r="B40" s="35"/>
      <c r="C40" s="1143" t="s">
        <v>539</v>
      </c>
      <c r="D40" s="1144"/>
      <c r="E40" s="1145"/>
      <c r="F40" s="36">
        <v>0.19</v>
      </c>
      <c r="G40" s="37">
        <v>0.25</v>
      </c>
      <c r="H40" s="37">
        <v>0.23</v>
      </c>
      <c r="I40" s="37">
        <v>0.27</v>
      </c>
      <c r="J40" s="38">
        <v>0.34</v>
      </c>
      <c r="K40" s="22"/>
      <c r="L40" s="22"/>
      <c r="M40" s="22"/>
      <c r="N40" s="22"/>
      <c r="O40" s="22"/>
      <c r="P40" s="22"/>
    </row>
    <row r="41" spans="1:16" ht="39" customHeight="1">
      <c r="A41" s="22"/>
      <c r="B41" s="35"/>
      <c r="C41" s="1143" t="s">
        <v>540</v>
      </c>
      <c r="D41" s="1144"/>
      <c r="E41" s="1145"/>
      <c r="F41" s="36">
        <v>0.14000000000000001</v>
      </c>
      <c r="G41" s="37">
        <v>0.18</v>
      </c>
      <c r="H41" s="37">
        <v>0.15</v>
      </c>
      <c r="I41" s="37">
        <v>0.22</v>
      </c>
      <c r="J41" s="38">
        <v>0.22</v>
      </c>
      <c r="K41" s="22"/>
      <c r="L41" s="22"/>
      <c r="M41" s="22"/>
      <c r="N41" s="22"/>
      <c r="O41" s="22"/>
      <c r="P41" s="22"/>
    </row>
    <row r="42" spans="1:16" ht="39" customHeight="1">
      <c r="A42" s="22"/>
      <c r="B42" s="39"/>
      <c r="C42" s="1143" t="s">
        <v>541</v>
      </c>
      <c r="D42" s="1144"/>
      <c r="E42" s="1145"/>
      <c r="F42" s="36" t="s">
        <v>486</v>
      </c>
      <c r="G42" s="37" t="s">
        <v>486</v>
      </c>
      <c r="H42" s="37" t="s">
        <v>486</v>
      </c>
      <c r="I42" s="37" t="s">
        <v>486</v>
      </c>
      <c r="J42" s="38" t="s">
        <v>486</v>
      </c>
      <c r="K42" s="22"/>
      <c r="L42" s="22"/>
      <c r="M42" s="22"/>
      <c r="N42" s="22"/>
      <c r="O42" s="22"/>
      <c r="P42" s="22"/>
    </row>
    <row r="43" spans="1:16" ht="39" customHeight="1" thickBot="1">
      <c r="A43" s="22"/>
      <c r="B43" s="40"/>
      <c r="C43" s="1146" t="s">
        <v>542</v>
      </c>
      <c r="D43" s="1147"/>
      <c r="E43" s="1148"/>
      <c r="F43" s="41">
        <v>0.37</v>
      </c>
      <c r="G43" s="42">
        <v>0.21</v>
      </c>
      <c r="H43" s="42">
        <v>0.24</v>
      </c>
      <c r="I43" s="42">
        <v>0.35</v>
      </c>
      <c r="J43" s="43">
        <v>0.35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59" t="s">
        <v>11</v>
      </c>
      <c r="C45" s="1160"/>
      <c r="D45" s="58"/>
      <c r="E45" s="1165" t="s">
        <v>12</v>
      </c>
      <c r="F45" s="1165"/>
      <c r="G45" s="1165"/>
      <c r="H45" s="1165"/>
      <c r="I45" s="1165"/>
      <c r="J45" s="1166"/>
      <c r="K45" s="59">
        <v>2090</v>
      </c>
      <c r="L45" s="60">
        <v>2104</v>
      </c>
      <c r="M45" s="60">
        <v>2066</v>
      </c>
      <c r="N45" s="60">
        <v>2088</v>
      </c>
      <c r="O45" s="61">
        <v>2432</v>
      </c>
      <c r="P45" s="48"/>
      <c r="Q45" s="48"/>
      <c r="R45" s="48"/>
      <c r="S45" s="48"/>
      <c r="T45" s="48"/>
      <c r="U45" s="48"/>
    </row>
    <row r="46" spans="1:21" ht="30.75" customHeight="1">
      <c r="A46" s="48"/>
      <c r="B46" s="1161"/>
      <c r="C46" s="1162"/>
      <c r="D46" s="62"/>
      <c r="E46" s="1153" t="s">
        <v>13</v>
      </c>
      <c r="F46" s="1153"/>
      <c r="G46" s="1153"/>
      <c r="H46" s="1153"/>
      <c r="I46" s="1153"/>
      <c r="J46" s="1154"/>
      <c r="K46" s="63" t="s">
        <v>486</v>
      </c>
      <c r="L46" s="64" t="s">
        <v>486</v>
      </c>
      <c r="M46" s="64" t="s">
        <v>486</v>
      </c>
      <c r="N46" s="64" t="s">
        <v>486</v>
      </c>
      <c r="O46" s="65" t="s">
        <v>486</v>
      </c>
      <c r="P46" s="48"/>
      <c r="Q46" s="48"/>
      <c r="R46" s="48"/>
      <c r="S46" s="48"/>
      <c r="T46" s="48"/>
      <c r="U46" s="48"/>
    </row>
    <row r="47" spans="1:21" ht="30.75" customHeight="1">
      <c r="A47" s="48"/>
      <c r="B47" s="1161"/>
      <c r="C47" s="1162"/>
      <c r="D47" s="62"/>
      <c r="E47" s="1153" t="s">
        <v>14</v>
      </c>
      <c r="F47" s="1153"/>
      <c r="G47" s="1153"/>
      <c r="H47" s="1153"/>
      <c r="I47" s="1153"/>
      <c r="J47" s="1154"/>
      <c r="K47" s="63" t="s">
        <v>486</v>
      </c>
      <c r="L47" s="64" t="s">
        <v>486</v>
      </c>
      <c r="M47" s="64" t="s">
        <v>486</v>
      </c>
      <c r="N47" s="64" t="s">
        <v>486</v>
      </c>
      <c r="O47" s="65" t="s">
        <v>486</v>
      </c>
      <c r="P47" s="48"/>
      <c r="Q47" s="48"/>
      <c r="R47" s="48"/>
      <c r="S47" s="48"/>
      <c r="T47" s="48"/>
      <c r="U47" s="48"/>
    </row>
    <row r="48" spans="1:21" ht="30.75" customHeight="1">
      <c r="A48" s="48"/>
      <c r="B48" s="1161"/>
      <c r="C48" s="1162"/>
      <c r="D48" s="62"/>
      <c r="E48" s="1153" t="s">
        <v>15</v>
      </c>
      <c r="F48" s="1153"/>
      <c r="G48" s="1153"/>
      <c r="H48" s="1153"/>
      <c r="I48" s="1153"/>
      <c r="J48" s="1154"/>
      <c r="K48" s="63">
        <v>965</v>
      </c>
      <c r="L48" s="64">
        <v>913</v>
      </c>
      <c r="M48" s="64">
        <v>887</v>
      </c>
      <c r="N48" s="64">
        <v>797</v>
      </c>
      <c r="O48" s="65">
        <v>779</v>
      </c>
      <c r="P48" s="48"/>
      <c r="Q48" s="48"/>
      <c r="R48" s="48"/>
      <c r="S48" s="48"/>
      <c r="T48" s="48"/>
      <c r="U48" s="48"/>
    </row>
    <row r="49" spans="1:21" ht="30.75" customHeight="1">
      <c r="A49" s="48"/>
      <c r="B49" s="1161"/>
      <c r="C49" s="1162"/>
      <c r="D49" s="62"/>
      <c r="E49" s="1153" t="s">
        <v>16</v>
      </c>
      <c r="F49" s="1153"/>
      <c r="G49" s="1153"/>
      <c r="H49" s="1153"/>
      <c r="I49" s="1153"/>
      <c r="J49" s="1154"/>
      <c r="K49" s="63">
        <v>94</v>
      </c>
      <c r="L49" s="64">
        <v>59</v>
      </c>
      <c r="M49" s="64">
        <v>53</v>
      </c>
      <c r="N49" s="64">
        <v>68</v>
      </c>
      <c r="O49" s="65">
        <v>97</v>
      </c>
      <c r="P49" s="48"/>
      <c r="Q49" s="48"/>
      <c r="R49" s="48"/>
      <c r="S49" s="48"/>
      <c r="T49" s="48"/>
      <c r="U49" s="48"/>
    </row>
    <row r="50" spans="1:21" ht="30.75" customHeight="1">
      <c r="A50" s="48"/>
      <c r="B50" s="1161"/>
      <c r="C50" s="1162"/>
      <c r="D50" s="62"/>
      <c r="E50" s="1153" t="s">
        <v>17</v>
      </c>
      <c r="F50" s="1153"/>
      <c r="G50" s="1153"/>
      <c r="H50" s="1153"/>
      <c r="I50" s="1153"/>
      <c r="J50" s="1154"/>
      <c r="K50" s="63">
        <v>594</v>
      </c>
      <c r="L50" s="64">
        <v>347</v>
      </c>
      <c r="M50" s="64">
        <v>223</v>
      </c>
      <c r="N50" s="64">
        <v>191</v>
      </c>
      <c r="O50" s="65">
        <v>66</v>
      </c>
      <c r="P50" s="48"/>
      <c r="Q50" s="48"/>
      <c r="R50" s="48"/>
      <c r="S50" s="48"/>
      <c r="T50" s="48"/>
      <c r="U50" s="48"/>
    </row>
    <row r="51" spans="1:21" ht="30.75" customHeight="1">
      <c r="A51" s="48"/>
      <c r="B51" s="1163"/>
      <c r="C51" s="1164"/>
      <c r="D51" s="66"/>
      <c r="E51" s="1153" t="s">
        <v>18</v>
      </c>
      <c r="F51" s="1153"/>
      <c r="G51" s="1153"/>
      <c r="H51" s="1153"/>
      <c r="I51" s="1153"/>
      <c r="J51" s="1154"/>
      <c r="K51" s="63" t="s">
        <v>486</v>
      </c>
      <c r="L51" s="64" t="s">
        <v>486</v>
      </c>
      <c r="M51" s="64" t="s">
        <v>486</v>
      </c>
      <c r="N51" s="64" t="s">
        <v>486</v>
      </c>
      <c r="O51" s="65" t="s">
        <v>486</v>
      </c>
      <c r="P51" s="48"/>
      <c r="Q51" s="48"/>
      <c r="R51" s="48"/>
      <c r="S51" s="48"/>
      <c r="T51" s="48"/>
      <c r="U51" s="48"/>
    </row>
    <row r="52" spans="1:21" ht="30.75" customHeight="1">
      <c r="A52" s="48"/>
      <c r="B52" s="1151" t="s">
        <v>19</v>
      </c>
      <c r="C52" s="1152"/>
      <c r="D52" s="66"/>
      <c r="E52" s="1153" t="s">
        <v>20</v>
      </c>
      <c r="F52" s="1153"/>
      <c r="G52" s="1153"/>
      <c r="H52" s="1153"/>
      <c r="I52" s="1153"/>
      <c r="J52" s="1154"/>
      <c r="K52" s="63">
        <v>2167</v>
      </c>
      <c r="L52" s="64">
        <v>2167</v>
      </c>
      <c r="M52" s="64">
        <v>2267</v>
      </c>
      <c r="N52" s="64">
        <v>2291</v>
      </c>
      <c r="O52" s="65">
        <v>2371</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1576</v>
      </c>
      <c r="L53" s="69">
        <v>1256</v>
      </c>
      <c r="M53" s="69">
        <v>962</v>
      </c>
      <c r="N53" s="69">
        <v>853</v>
      </c>
      <c r="O53" s="70">
        <v>1003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2015-04-23T06:10:18Z</cp:lastPrinted>
  <dcterms:created xsi:type="dcterms:W3CDTF">2015-02-17T06:23:41Z</dcterms:created>
  <dcterms:modified xsi:type="dcterms:W3CDTF">2015-04-23T06:10:55Z</dcterms:modified>
</cp:coreProperties>
</file>