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fileRecoveryPr repairLoad="1"/>
</workbook>
</file>

<file path=xl/calcChain.xml><?xml version="1.0" encoding="utf-8"?>
<calcChain xmlns="http://schemas.openxmlformats.org/spreadsheetml/2006/main">
  <c r="AU88" i="11" l="1"/>
  <c r="AP88" i="11"/>
  <c r="AF88" i="11"/>
  <c r="AU63" i="1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CO34" i="9" l="1"/>
</calcChain>
</file>

<file path=xl/sharedStrings.xml><?xml version="1.0" encoding="utf-8"?>
<sst xmlns="http://schemas.openxmlformats.org/spreadsheetml/2006/main" count="964" uniqueCount="539">
  <si>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</si>
  <si>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</si>
  <si>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</si>
  <si>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</si>
  <si>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</si>
  <si>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</si>
  <si>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</si>
  <si>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</si>
  <si>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</si>
  <si>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</si>
  <si>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</si>
  <si>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</si>
  <si>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</si>
  <si>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</si>
  <si>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</si>
  <si>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</si>
  <si>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</si>
  <si>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</si>
  <si>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</si>
  <si>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</si>
  <si>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</si>
  <si>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</si>
  <si>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</si>
  <si>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</si>
  <si>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</si>
  <si>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</si>
  <si>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</si>
  <si>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</si>
  <si>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</si>
  <si>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</si>
  <si>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</si>
  <si>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</si>
  <si>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</si>
  <si>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</si>
  <si>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</si>
  <si>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</si>
  <si>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</si>
  <si>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</si>
  <si>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</si>
  <si>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</si>
  <si>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</si>
  <si>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</si>
  <si>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</si>
  <si>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</si>
  <si>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</si>
  <si>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</si>
  <si>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</si>
  <si>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</si>
  <si>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</si>
  <si>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</si>
  <si>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</si>
  <si>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</si>
  <si>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</si>
  <si>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</si>
  <si>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</si>
  <si>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</si>
  <si>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</si>
  <si>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</si>
  <si>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</si>
  <si>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</si>
  <si>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</si>
  <si>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</si>
  <si>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</si>
  <si>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</si>
  <si>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</si>
  <si>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</si>
  <si>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</si>
  <si>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</si>
  <si>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</si>
  <si>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</si>
  <si>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</si>
  <si>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</si>
  <si>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</si>
  <si>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</si>
  <si>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</si>
  <si>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</si>
  <si>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</si>
  <si>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</si>
  <si>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</si>
  <si>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</si>
  <si>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</si>
  <si>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</si>
  <si>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新座市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</si>
  <si>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</si>
  <si>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</si>
  <si>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</si>
  <si>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</si>
  <si>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</si>
  <si>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</si>
  <si>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</si>
  <si>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</si>
  <si>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</si>
  <si>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</si>
  <si>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</si>
  <si>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</si>
  <si>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</si>
  <si>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</si>
  <si>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</si>
  <si>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</si>
  <si>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</si>
  <si>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</si>
  <si>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</si>
  <si>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</si>
  <si>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</si>
  <si>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</si>
  <si>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</si>
  <si>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</si>
  <si>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</si>
  <si>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</si>
  <si>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</si>
  <si>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</si>
  <si>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</si>
  <si>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</si>
  <si>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</si>
  <si>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</si>
  <si>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</si>
  <si>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</si>
  <si>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</si>
  <si>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</si>
  <si>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</si>
  <si>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</si>
  <si>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</si>
  <si>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</si>
  <si>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</si>
  <si>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</si>
  <si>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</si>
  <si>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</si>
  <si>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</si>
  <si>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</si>
  <si>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</si>
  <si>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</si>
  <si>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</si>
  <si>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</si>
  <si>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</si>
  <si>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</si>
  <si>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</si>
  <si>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</si>
  <si>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</si>
  <si>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</si>
  <si>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</si>
  <si>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</si>
  <si>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</si>
  <si>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</si>
  <si>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</si>
  <si>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</si>
  <si>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</si>
  <si>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</si>
  <si>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</si>
  <si>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</si>
  <si>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</si>
  <si>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</si>
  <si>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</si>
  <si>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</si>
  <si>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</si>
  <si>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</si>
  <si>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</si>
  <si>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</si>
  <si>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</si>
  <si>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</si>
  <si>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</si>
  <si>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</si>
  <si>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</si>
  <si>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</si>
  <si>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</si>
  <si>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</si>
  <si>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</si>
  <si>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</si>
  <si>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</si>
  <si>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</si>
  <si>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</si>
  <si>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</si>
  <si>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</si>
  <si>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</si>
  <si>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</si>
  <si>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</si>
  <si>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</si>
  <si>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</si>
  <si>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</si>
  <si>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</si>
  <si>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</si>
  <si>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</si>
  <si>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</si>
  <si>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</si>
  <si>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</si>
  <si>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</si>
  <si>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</si>
  <si>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</si>
  <si>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</si>
  <si>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</si>
  <si>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</si>
  <si>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</si>
  <si>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</si>
  <si>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</si>
  <si>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</si>
  <si>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埼玉県新座市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</si>
  <si>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</si>
  <si>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</si>
  <si>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</si>
  <si>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</si>
  <si>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</si>
  <si>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</si>
  <si>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</si>
  <si>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</si>
  <si>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</si>
  <si>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</si>
  <si>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</si>
  <si>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</si>
  <si>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</si>
  <si>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</si>
  <si>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</si>
  <si>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</si>
  <si>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</si>
  <si>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</si>
  <si>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</si>
  <si>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</si>
  <si>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</si>
  <si>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</si>
  <si>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</si>
  <si>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</si>
  <si>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</si>
  <si>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</si>
  <si>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</si>
  <si>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</si>
  <si>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</si>
  <si>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</si>
  <si>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</si>
  <si>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</si>
  <si>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</si>
  <si>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</si>
  <si>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</si>
  <si>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</si>
  <si>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</si>
  <si>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</si>
  <si>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</si>
  <si>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</si>
  <si>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</si>
  <si>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</si>
  <si>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</si>
  <si>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</si>
  <si>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</si>
  <si>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</si>
  <si>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</si>
  <si>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</si>
  <si>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</si>
  <si>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</si>
  <si>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</si>
  <si>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</si>
  <si>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</si>
  <si>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</si>
  <si>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</si>
  <si>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</si>
  <si>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</si>
  <si>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</si>
  <si>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</si>
  <si>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</si>
  <si>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</si>
  <si>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</si>
  <si>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</si>
  <si>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</si>
  <si>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</si>
  <si>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</si>
  <si>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</si>
  <si>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</si>
  <si>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</si>
  <si>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</si>
  <si>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</si>
  <si>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</si>
  <si>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</si>
  <si>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</si>
  <si>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</si>
  <si>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</si>
  <si>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</si>
  <si>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</si>
  <si>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</si>
  <si>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</si>
  <si>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</si>
  <si>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</si>
  <si>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</si>
  <si>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</si>
  <si>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</si>
  <si>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</si>
  <si>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</si>
  <si>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</si>
  <si>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</si>
  <si>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</si>
  <si>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</si>
  <si>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</si>
  <si>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</si>
  <si>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</si>
  <si>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</si>
  <si>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</si>
  <si>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</si>
  <si>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</si>
  <si>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</si>
  <si>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</si>
  <si>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</si>
  <si>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</si>
  <si>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</si>
  <si>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</si>
  <si>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</si>
  <si>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</si>
  <si>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</si>
  <si>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</si>
  <si>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</si>
  <si>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</si>
  <si>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</si>
  <si>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</si>
  <si>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</si>
  <si>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</si>
  <si>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</si>
  <si>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</si>
  <si>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</si>
  <si>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</si>
  <si>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</si>
  <si>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</si>
  <si>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</si>
  <si>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</si>
  <si>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</si>
  <si>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</si>
  <si>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</si>
  <si>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</si>
  <si>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</si>
  <si>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</si>
  <si>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</si>
  <si>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</si>
  <si>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</si>
  <si>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</si>
  <si>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</si>
  <si>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</si>
  <si>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</si>
  <si>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</si>
  <si>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</si>
  <si>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</si>
  <si>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</si>
  <si>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</si>
  <si>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</si>
  <si>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</si>
  <si>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</si>
  <si>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</si>
  <si>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</si>
  <si>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</si>
  <si>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</si>
  <si>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</si>
  <si>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埼玉県新座市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</si>
  <si>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</si>
  <si>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</si>
  <si>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</si>
  <si>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</si>
  <si>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</si>
  <si>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</si>
  <si>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</si>
  <si>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</si>
  <si>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</si>
  <si>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</si>
  <si>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</si>
  <si>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</si>
  <si>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</si>
  <si>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</si>
  <si>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</si>
  <si>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</si>
  <si>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</si>
  <si>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</si>
  <si>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</si>
  <si>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</si>
  <si>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新座都市計画事業新座駅南口第２土地区画整理事業特別会計</t>
    <phoneticPr fontId="5"/>
  </si>
  <si>
    <t>新座都市計画事業新座駅北口土地区画整理事業特別会計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</si>
  <si>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</si>
  <si>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</si>
  <si>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</si>
  <si>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</si>
  <si>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</si>
  <si>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</si>
  <si>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</si>
  <si>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</si>
  <si>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</si>
  <si>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</si>
  <si>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</si>
  <si>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</si>
  <si>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</si>
  <si>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</si>
  <si>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</si>
  <si>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</si>
  <si>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</si>
  <si>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</si>
  <si>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</si>
  <si>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</si>
  <si>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</si>
  <si>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</si>
  <si>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</si>
  <si>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</si>
  <si>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</si>
  <si>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</si>
  <si>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</si>
  <si>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</si>
  <si>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</si>
  <si>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</si>
  <si>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</si>
  <si>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</si>
  <si>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</si>
  <si>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</si>
  <si>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</si>
  <si>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</si>
  <si>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</si>
  <si>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</si>
  <si>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</si>
  <si>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</si>
  <si>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</si>
  <si>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</si>
  <si>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</si>
  <si>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</si>
  <si>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</si>
  <si>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</si>
  <si>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</si>
  <si>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</si>
  <si>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</si>
  <si>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</si>
  <si>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</si>
  <si>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</si>
  <si>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</si>
  <si>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</si>
  <si>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</si>
  <si>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</si>
  <si>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</si>
  <si>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</si>
  <si>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</si>
  <si>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</si>
  <si>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</si>
  <si>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</si>
  <si>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</si>
  <si>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</si>
  <si>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</si>
  <si>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</si>
  <si>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</si>
  <si>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</si>
  <si>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</si>
  <si>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</si>
  <si>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</si>
  <si>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</si>
  <si>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</si>
  <si>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</si>
  <si>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</si>
  <si>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</si>
  <si>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</si>
  <si>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</si>
  <si>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</si>
  <si>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</si>
  <si>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</si>
  <si>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</si>
  <si>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</si>
  <si>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</si>
  <si>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</si>
  <si>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</si>
  <si>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</si>
  <si>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</si>
  <si>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</si>
  <si>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</si>
  <si>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</si>
  <si>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</si>
  <si>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</si>
  <si>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</si>
  <si>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</si>
  <si>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</si>
  <si>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</si>
  <si>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</si>
  <si>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</si>
  <si>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</si>
  <si>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</si>
  <si>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</si>
  <si>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</si>
  <si>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</si>
  <si>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</si>
  <si>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</si>
  <si>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</si>
  <si>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</si>
  <si>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</si>
  <si>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</si>
  <si>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</si>
  <si>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</si>
  <si>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</si>
  <si>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</si>
  <si>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</si>
  <si>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</si>
  <si>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</si>
  <si>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</si>
  <si>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</si>
  <si>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</si>
  <si>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</si>
  <si>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</si>
  <si>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</si>
  <si>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</si>
  <si>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</si>
  <si>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</si>
  <si>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</si>
  <si>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</si>
  <si>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</si>
  <si>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</si>
  <si>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</si>
  <si>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</si>
  <si>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</si>
  <si>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</si>
  <si>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</si>
  <si>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</si>
  <si>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</si>
  <si>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</si>
  <si>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</si>
  <si>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</si>
  <si>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</si>
  <si>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</si>
  <si>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</si>
  <si>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</si>
  <si>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</si>
  <si>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</si>
  <si>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</si>
  <si>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</si>
  <si>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</si>
  <si>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</si>
  <si>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</si>
  <si>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</si>
  <si>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</si>
  <si>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1.81</t>
  </si>
  <si>
    <t>水道事業会計</t>
  </si>
  <si>
    <t>一般会計</t>
  </si>
  <si>
    <t>国民健康保険事業特別会計</t>
  </si>
  <si>
    <t>新座都市計画事業新座駅南口第２土地区画整理事業特別会計</t>
  </si>
  <si>
    <t>介護保険事業特別会計</t>
  </si>
  <si>
    <t>下水道事業特別会計</t>
  </si>
  <si>
    <t>後期高齢者医療事業特別会計</t>
  </si>
  <si>
    <t>新座都市計画事業新座駅北口土地区画整理事業特別会計</t>
  </si>
  <si>
    <t>その他会計（赤字）</t>
  </si>
  <si>
    <t>その他会計（黒字）</t>
  </si>
  <si>
    <t>朝霞地区一部事務組合（一般会計）</t>
    <rPh sb="0" eb="2">
      <t>アサカ</t>
    </rPh>
    <rPh sb="2" eb="4">
      <t>チク</t>
    </rPh>
    <rPh sb="4" eb="6">
      <t>イチブ</t>
    </rPh>
    <rPh sb="6" eb="8">
      <t>ジム</t>
    </rPh>
    <rPh sb="8" eb="10">
      <t>クミアイ</t>
    </rPh>
    <rPh sb="11" eb="13">
      <t>イッパン</t>
    </rPh>
    <rPh sb="13" eb="15">
      <t>カイケイ</t>
    </rPh>
    <phoneticPr fontId="2"/>
  </si>
  <si>
    <t>志木地区衛生組合（一般会計）</t>
    <rPh sb="0" eb="2">
      <t>シキ</t>
    </rPh>
    <rPh sb="2" eb="4">
      <t>チク</t>
    </rPh>
    <rPh sb="4" eb="6">
      <t>エイセイ</t>
    </rPh>
    <rPh sb="6" eb="8">
      <t>クミアイ</t>
    </rPh>
    <rPh sb="9" eb="11">
      <t>イッパン</t>
    </rPh>
    <rPh sb="11" eb="13">
      <t>カイケイ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</si>
  <si>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</si>
  <si>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埼玉県後期高齢者医療広域連合（後期高齢者医療事業特別会計）</t>
    <rPh sb="0" eb="3">
      <t>サイタマケン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</si>
  <si>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</si>
  <si>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埼玉県市町村総合事務組合（交通災害共済事業特別会計）</t>
    <rPh sb="0" eb="3">
      <t>サイタマケン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</si>
  <si>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t>
    <phoneticPr fontId="2"/>
  </si>
  <si>
    <t>彩の国さいたま人づくり広域連合</t>
    <rPh sb="0" eb="1">
      <t>アヤ</t>
    </rPh>
    <rPh sb="2" eb="3">
      <t>クニ</t>
    </rPh>
    <rPh sb="7" eb="8">
      <t>ヒト</t>
    </rPh>
    <rPh sb="11" eb="13">
      <t>コウイキ</t>
    </rPh>
    <rPh sb="13" eb="15">
      <t>レンゴウ</t>
    </rPh>
    <phoneticPr fontId="2"/>
  </si>
  <si>
    <t>新座市体育協会</t>
    <rPh sb="0" eb="3">
      <t>ニイザシ</t>
    </rPh>
    <rPh sb="3" eb="5">
      <t>タイイク</t>
    </rPh>
    <rPh sb="5" eb="7">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</si>
</sst>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31430</c:v>
                </c:pt>
                <c:pt idx="1">
                  <c:v>26492</c:v>
                </c:pt>
                <c:pt idx="2">
                  <c:v>32058</c:v>
                </c:pt>
                <c:pt idx="3">
                  <c:v>31167</c:v>
                </c:pt>
                <c:pt idx="4">
                  <c:v>47372</c:v>
                </c:pt>
              </c:numCache>
            </c:numRef>
          </c:val>
          <c:smooth val="0"/>
        </c:ser>
        <c:dLbls>
          <c:showLegendKey val="0"/>
          <c:showVal val="0"/>
          <c:showCatName val="0"/>
          <c:showSerName val="0"/>
          <c:showPercent val="0"/>
          <c:showBubbleSize val="0"/>
        </c:dLbls>
        <c:marker val="1"/>
        <c:smooth val="0"/>
        <c:axId val="108458368"/>
        <c:axId val="108460288"/>
      </c:lineChart>
      <c:catAx>
        <c:axId val="108458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60288"/>
        <c:crosses val="autoZero"/>
        <c:auto val="1"/>
        <c:lblAlgn val="ctr"/>
        <c:lblOffset val="100"/>
        <c:tickLblSkip val="1"/>
        <c:tickMarkSkip val="1"/>
        <c:noMultiLvlLbl val="0"/>
      </c:catAx>
      <c:valAx>
        <c:axId val="10846028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5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4.2300000000000004</c:v>
                </c:pt>
                <c:pt idx="1">
                  <c:v>4.17</c:v>
                </c:pt>
                <c:pt idx="2">
                  <c:v>4.8899999999999997</c:v>
                </c:pt>
                <c:pt idx="3">
                  <c:v>5.12</c:v>
                </c:pt>
                <c:pt idx="4">
                  <c:v>5.68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4.12</c:v>
                </c:pt>
                <c:pt idx="1">
                  <c:v>10.57</c:v>
                </c:pt>
                <c:pt idx="2">
                  <c:v>11.52</c:v>
                </c:pt>
                <c:pt idx="3">
                  <c:v>11.24</c:v>
                </c:pt>
                <c:pt idx="4">
                  <c:v>8.85</c:v>
                </c:pt>
              </c:numCache>
            </c:numRef>
          </c:val>
        </c:ser>
        <c:dLbls>
          <c:showLegendKey val="0"/>
          <c:showVal val="0"/>
          <c:showCatName val="0"/>
          <c:showSerName val="0"/>
          <c:showPercent val="0"/>
          <c:showBubbleSize val="0"/>
        </c:dLbls>
        <c:gapWidth val="250"/>
        <c:overlap val="100"/>
        <c:axId val="112541056"/>
        <c:axId val="112543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0.13</c:v>
                </c:pt>
                <c:pt idx="1">
                  <c:v>6.64</c:v>
                </c:pt>
                <c:pt idx="2">
                  <c:v>2.06</c:v>
                </c:pt>
                <c:pt idx="3">
                  <c:v>0.08</c:v>
                </c:pt>
                <c:pt idx="4">
                  <c:v>-1.81</c:v>
                </c:pt>
              </c:numCache>
            </c:numRef>
          </c:val>
          <c:smooth val="0"/>
        </c:ser>
        <c:dLbls>
          <c:showLegendKey val="0"/>
          <c:showVal val="0"/>
          <c:showCatName val="0"/>
          <c:showSerName val="0"/>
          <c:showPercent val="0"/>
          <c:showBubbleSize val="0"/>
        </c:dLbls>
        <c:marker val="1"/>
        <c:smooth val="0"/>
        <c:axId val="112541056"/>
        <c:axId val="112543232"/>
      </c:lineChart>
      <c:catAx>
        <c:axId val="1125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43232"/>
        <c:crosses val="autoZero"/>
        <c:auto val="1"/>
        <c:lblAlgn val="ctr"/>
        <c:lblOffset val="100"/>
        <c:tickLblSkip val="1"/>
        <c:tickMarkSkip val="1"/>
        <c:noMultiLvlLbl val="0"/>
      </c:catAx>
      <c:valAx>
        <c:axId val="11254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4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新座都市計画事業新座駅北口土地区画整理事業特別会計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0.06</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7.0000000000000007E-2</c:v>
                </c:pt>
                <c:pt idx="4">
                  <c:v>#N/A</c:v>
                </c:pt>
                <c:pt idx="5">
                  <c:v>0.09</c:v>
                </c:pt>
                <c:pt idx="6">
                  <c:v>#N/A</c:v>
                </c:pt>
                <c:pt idx="7">
                  <c:v>0.1</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0.53</c:v>
                </c:pt>
                <c:pt idx="2">
                  <c:v>#N/A</c:v>
                </c:pt>
                <c:pt idx="3">
                  <c:v>0.64</c:v>
                </c:pt>
                <c:pt idx="4">
                  <c:v>#N/A</c:v>
                </c:pt>
                <c:pt idx="5">
                  <c:v>0.41</c:v>
                </c:pt>
                <c:pt idx="6">
                  <c:v>#N/A</c:v>
                </c:pt>
                <c:pt idx="7">
                  <c:v>0.57999999999999996</c:v>
                </c:pt>
                <c:pt idx="8">
                  <c:v>#N/A</c:v>
                </c:pt>
                <c:pt idx="9">
                  <c:v>0.56000000000000005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c:v>
                </c:pt>
                <c:pt idx="2">
                  <c:v>#N/A</c:v>
                </c:pt>
                <c:pt idx="3">
                  <c:v>0.35</c:v>
                </c:pt>
                <c:pt idx="4">
                  <c:v>#N/A</c:v>
                </c:pt>
                <c:pt idx="5">
                  <c:v>0.73</c:v>
                </c:pt>
                <c:pt idx="6">
                  <c:v>#N/A</c:v>
                </c:pt>
                <c:pt idx="7">
                  <c:v>0.7</c:v>
                </c:pt>
                <c:pt idx="8">
                  <c:v>#N/A</c:v>
                </c:pt>
                <c:pt idx="9">
                  <c:v>0.65</c:v>
                </c:pt>
              </c:numCache>
            </c:numRef>
          </c:val>
        </c:ser>
        <c:ser>
          <c:idx val="6"/>
          <c:order val="6"/>
          <c:tx>
            <c:strRef>
              <c:f>データシート!$A$33</c:f>
              <c:strCache>
                <c:ptCount val="1"/>
                <c:pt idx="0">
                  <c:v>新座都市計画事業新座駅南口第２土地区画整理事業特別会計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0.85</c:v>
                </c:pt>
                <c:pt idx="2">
                  <c:v>#N/A</c:v>
                </c:pt>
                <c:pt idx="3">
                  <c:v>0.31</c:v>
                </c:pt>
                <c:pt idx="4">
                  <c:v>#N/A</c:v>
                </c:pt>
                <c:pt idx="5">
                  <c:v>0.33</c:v>
                </c:pt>
                <c:pt idx="6">
                  <c:v>#N/A</c:v>
                </c:pt>
                <c:pt idx="7">
                  <c:v>0.59</c:v>
                </c:pt>
                <c:pt idx="8">
                  <c:v>#N/A</c:v>
                </c:pt>
                <c:pt idx="9">
                  <c:v>0.96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4.34</c:v>
                </c:pt>
                <c:pt idx="2">
                  <c:v>#N/A</c:v>
                </c:pt>
                <c:pt idx="3">
                  <c:v>2.79</c:v>
                </c:pt>
                <c:pt idx="4">
                  <c:v>#N/A</c:v>
                </c:pt>
                <c:pt idx="5">
                  <c:v>4.07</c:v>
                </c:pt>
                <c:pt idx="6">
                  <c:v>#N/A</c:v>
                </c:pt>
                <c:pt idx="7">
                  <c:v>1.76</c:v>
                </c:pt>
                <c:pt idx="8">
                  <c:v>#N/A</c:v>
                </c:pt>
                <c:pt idx="9">
                  <c:v>3.35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3.37</c:v>
                </c:pt>
                <c:pt idx="2">
                  <c:v>#N/A</c:v>
                </c:pt>
                <c:pt idx="3">
                  <c:v>3.86</c:v>
                </c:pt>
                <c:pt idx="4">
                  <c:v>#N/A</c:v>
                </c:pt>
                <c:pt idx="5">
                  <c:v>4.55</c:v>
                </c:pt>
                <c:pt idx="6">
                  <c:v>#N/A</c:v>
                </c:pt>
                <c:pt idx="7">
                  <c:v>4.5199999999999996</c:v>
                </c:pt>
                <c:pt idx="8">
                  <c:v>#N/A</c:v>
                </c:pt>
                <c:pt idx="9">
                  <c:v>4.6500000000000004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7.75</c:v>
                </c:pt>
                <c:pt idx="2">
                  <c:v>#N/A</c:v>
                </c:pt>
                <c:pt idx="3">
                  <c:v>8.33</c:v>
                </c:pt>
                <c:pt idx="4">
                  <c:v>#N/A</c:v>
                </c:pt>
                <c:pt idx="5">
                  <c:v>7.98</c:v>
                </c:pt>
                <c:pt idx="6">
                  <c:v>#N/A</c:v>
                </c:pt>
                <c:pt idx="7">
                  <c:v>9.4</c:v>
                </c:pt>
                <c:pt idx="8">
                  <c:v>#N/A</c:v>
                </c:pt>
                <c:pt idx="9">
                  <c:v>9.52</c:v>
                </c:pt>
              </c:numCache>
            </c:numRef>
          </c:val>
        </c:ser>
        <c:dLbls>
          <c:showLegendKey val="0"/>
          <c:showVal val="0"/>
          <c:showCatName val="0"/>
          <c:showSerName val="0"/>
          <c:showPercent val="0"/>
          <c:showBubbleSize val="0"/>
        </c:dLbls>
        <c:gapWidth val="150"/>
        <c:overlap val="100"/>
        <c:axId val="112646016"/>
        <c:axId val="112647552"/>
      </c:barChart>
      <c:catAx>
        <c:axId val="11264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47552"/>
        <c:crosses val="autoZero"/>
        <c:auto val="1"/>
        <c:lblAlgn val="ctr"/>
        <c:lblOffset val="100"/>
        <c:tickLblSkip val="1"/>
        <c:tickMarkSkip val="1"/>
        <c:noMultiLvlLbl val="0"/>
      </c:catAx>
      <c:valAx>
        <c:axId val="11264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4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3953</c:v>
                </c:pt>
                <c:pt idx="5">
                  <c:v>4136</c:v>
                </c:pt>
                <c:pt idx="8">
                  <c:v>4215</c:v>
                </c:pt>
                <c:pt idx="11">
                  <c:v>4057</c:v>
                </c:pt>
                <c:pt idx="14">
                  <c:v>3989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609</c:v>
                </c:pt>
                <c:pt idx="3">
                  <c:v>90</c:v>
                </c:pt>
                <c:pt idx="6">
                  <c:v>89</c:v>
                </c:pt>
                <c:pt idx="9">
                  <c:v>113</c:v>
                </c:pt>
                <c:pt idx="12">
                  <c:v>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288</c:v>
                </c:pt>
                <c:pt idx="3">
                  <c:v>164</c:v>
                </c:pt>
                <c:pt idx="6">
                  <c:v>150</c:v>
                </c:pt>
                <c:pt idx="9">
                  <c:v>99</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1406</c:v>
                </c:pt>
                <c:pt idx="3">
                  <c:v>1092</c:v>
                </c:pt>
                <c:pt idx="6">
                  <c:v>1220</c:v>
                </c:pt>
                <c:pt idx="9">
                  <c:v>1026</c:v>
                </c:pt>
                <c:pt idx="12">
                  <c:v>776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3900</c:v>
                </c:pt>
                <c:pt idx="3">
                  <c:v>4001</c:v>
                </c:pt>
                <c:pt idx="6">
                  <c:v>4052</c:v>
                </c:pt>
                <c:pt idx="9">
                  <c:v>4011</c:v>
                </c:pt>
                <c:pt idx="12">
                  <c:v>4281</c:v>
                </c:pt>
              </c:numCache>
            </c:numRef>
          </c:val>
        </c:ser>
        <c:dLbls>
          <c:showLegendKey val="0"/>
          <c:showVal val="0"/>
          <c:showCatName val="0"/>
          <c:showSerName val="0"/>
          <c:showPercent val="0"/>
          <c:showBubbleSize val="0"/>
        </c:dLbls>
        <c:gapWidth val="100"/>
        <c:overlap val="100"/>
        <c:axId val="112936832"/>
        <c:axId val="11293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2254</c:v>
                </c:pt>
                <c:pt idx="2">
                  <c:v>#N/A</c:v>
                </c:pt>
                <c:pt idx="3">
                  <c:v>#N/A</c:v>
                </c:pt>
                <c:pt idx="4">
                  <c:v>1211</c:v>
                </c:pt>
                <c:pt idx="5">
                  <c:v>#N/A</c:v>
                </c:pt>
                <c:pt idx="6">
                  <c:v>#N/A</c:v>
                </c:pt>
                <c:pt idx="7">
                  <c:v>1296</c:v>
                </c:pt>
                <c:pt idx="8">
                  <c:v>#N/A</c:v>
                </c:pt>
                <c:pt idx="9">
                  <c:v>#N/A</c:v>
                </c:pt>
                <c:pt idx="10">
                  <c:v>1192</c:v>
                </c:pt>
                <c:pt idx="11">
                  <c:v>#N/A</c:v>
                </c:pt>
                <c:pt idx="12">
                  <c:v>#N/A</c:v>
                </c:pt>
                <c:pt idx="13">
                  <c:v>1171</c:v>
                </c:pt>
                <c:pt idx="14">
                  <c:v>#N/A</c:v>
                </c:pt>
              </c:numCache>
            </c:numRef>
          </c:val>
          <c:smooth val="0"/>
        </c:ser>
        <c:dLbls>
          <c:showLegendKey val="0"/>
          <c:showVal val="0"/>
          <c:showCatName val="0"/>
          <c:showSerName val="0"/>
          <c:showPercent val="0"/>
          <c:showBubbleSize val="0"/>
        </c:dLbls>
        <c:marker val="1"/>
        <c:smooth val="0"/>
        <c:axId val="112936832"/>
        <c:axId val="112939008"/>
      </c:lineChart>
      <c:catAx>
        <c:axId val="1129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39008"/>
        <c:crosses val="autoZero"/>
        <c:auto val="1"/>
        <c:lblAlgn val="ctr"/>
        <c:lblOffset val="100"/>
        <c:tickLblSkip val="1"/>
        <c:tickMarkSkip val="1"/>
        <c:noMultiLvlLbl val="0"/>
      </c:catAx>
      <c:valAx>
        <c:axId val="11293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3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31153</c:v>
                </c:pt>
                <c:pt idx="5">
                  <c:v>31979</c:v>
                </c:pt>
                <c:pt idx="8">
                  <c:v>32215</c:v>
                </c:pt>
                <c:pt idx="11">
                  <c:v>33496</c:v>
                </c:pt>
                <c:pt idx="14">
                  <c:v>34049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6795</c:v>
                </c:pt>
                <c:pt idx="5">
                  <c:v>8028</c:v>
                </c:pt>
                <c:pt idx="8">
                  <c:v>8495</c:v>
                </c:pt>
                <c:pt idx="11">
                  <c:v>8941</c:v>
                </c:pt>
                <c:pt idx="14">
                  <c:v>8027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1876</c:v>
                </c:pt>
                <c:pt idx="5">
                  <c:v>4120</c:v>
                </c:pt>
                <c:pt idx="8">
                  <c:v>4260</c:v>
                </c:pt>
                <c:pt idx="11">
                  <c:v>4851</c:v>
                </c:pt>
                <c:pt idx="14">
                  <c:v>4685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c:v>
                </c:pt>
                <c:pt idx="3">
                  <c:v>21</c:v>
                </c:pt>
                <c:pt idx="6">
                  <c:v>12</c:v>
                </c:pt>
                <c:pt idx="9">
                  <c:v>12</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5686</c:v>
                </c:pt>
                <c:pt idx="3">
                  <c:v>5562</c:v>
                </c:pt>
                <c:pt idx="6">
                  <c:v>5607</c:v>
                </c:pt>
                <c:pt idx="9">
                  <c:v>5221</c:v>
                </c:pt>
                <c:pt idx="12">
                  <c:v>5060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612</c:v>
                </c:pt>
                <c:pt idx="3">
                  <c:v>439</c:v>
                </c:pt>
                <c:pt idx="6">
                  <c:v>276</c:v>
                </c:pt>
                <c:pt idx="9">
                  <c:v>163</c:v>
                </c:pt>
                <c:pt idx="12">
                  <c:v>312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13503</c:v>
                </c:pt>
                <c:pt idx="3">
                  <c:v>11584</c:v>
                </c:pt>
                <c:pt idx="6">
                  <c:v>10472</c:v>
                </c:pt>
                <c:pt idx="9">
                  <c:v>9514</c:v>
                </c:pt>
                <c:pt idx="12">
                  <c:v>8660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2700</c:v>
                </c:pt>
                <c:pt idx="3">
                  <c:v>1773</c:v>
                </c:pt>
                <c:pt idx="6">
                  <c:v>393</c:v>
                </c:pt>
                <c:pt idx="9">
                  <c:v>178</c:v>
                </c:pt>
                <c:pt idx="12">
                  <c:v>204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38721</c:v>
                </c:pt>
                <c:pt idx="3">
                  <c:v>39882</c:v>
                </c:pt>
                <c:pt idx="6">
                  <c:v>42010</c:v>
                </c:pt>
                <c:pt idx="9">
                  <c:v>43796</c:v>
                </c:pt>
                <c:pt idx="12">
                  <c:v>45946</c:v>
                </c:pt>
              </c:numCache>
            </c:numRef>
          </c:val>
        </c:ser>
        <c:dLbls>
          <c:showLegendKey val="0"/>
          <c:showVal val="0"/>
          <c:showCatName val="0"/>
          <c:showSerName val="0"/>
          <c:showPercent val="0"/>
          <c:showBubbleSize val="0"/>
        </c:dLbls>
        <c:gapWidth val="100"/>
        <c:overlap val="100"/>
        <c:axId val="113217536"/>
        <c:axId val="11321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21408</c:v>
                </c:pt>
                <c:pt idx="2">
                  <c:v>#N/A</c:v>
                </c:pt>
                <c:pt idx="3">
                  <c:v>#N/A</c:v>
                </c:pt>
                <c:pt idx="4">
                  <c:v>15133</c:v>
                </c:pt>
                <c:pt idx="5">
                  <c:v>#N/A</c:v>
                </c:pt>
                <c:pt idx="6">
                  <c:v>#N/A</c:v>
                </c:pt>
                <c:pt idx="7">
                  <c:v>13800</c:v>
                </c:pt>
                <c:pt idx="8">
                  <c:v>#N/A</c:v>
                </c:pt>
                <c:pt idx="9">
                  <c:v>#N/A</c:v>
                </c:pt>
                <c:pt idx="10">
                  <c:v>11596</c:v>
                </c:pt>
                <c:pt idx="11">
                  <c:v>#N/A</c:v>
                </c:pt>
                <c:pt idx="12">
                  <c:v>#N/A</c:v>
                </c:pt>
                <c:pt idx="13">
                  <c:v>13434</c:v>
                </c:pt>
                <c:pt idx="14">
                  <c:v>#N/A</c:v>
                </c:pt>
              </c:numCache>
            </c:numRef>
          </c:val>
          <c:smooth val="0"/>
        </c:ser>
        <c:dLbls>
          <c:showLegendKey val="0"/>
          <c:showVal val="0"/>
          <c:showCatName val="0"/>
          <c:showSerName val="0"/>
          <c:showPercent val="0"/>
          <c:showBubbleSize val="0"/>
        </c:dLbls>
        <c:marker val="1"/>
        <c:smooth val="0"/>
        <c:axId val="113217536"/>
        <c:axId val="113219456"/>
      </c:lineChart>
      <c:catAx>
        <c:axId val="1132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19456"/>
        <c:crosses val="autoZero"/>
        <c:auto val="1"/>
        <c:lblAlgn val="ctr"/>
        <c:lblOffset val="100"/>
        <c:tickLblSkip val="1"/>
        <c:tickMarkSkip val="1"/>
        <c:noMultiLvlLbl val="0"/>
      </c:catAx>
      <c:valAx>
        <c:axId val="11321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162,527
160,189
22.80
54,319,929
52,013,601
1,594,536
28,079,774
45,945,569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53.6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平成２５年度は、基準財政需要額が増額となったが、それ以上に基準財政収入額が増額となったため、前年度比０．０１ポイント上回った。</a:t>
          </a:r>
          <a:endParaRPr kumimoji="1" lang="en-US" altLang="ja-JP" sz="1300">
            <a:latin typeface="ＭＳ Ｐゴシック"/>
          </a:endParaRPr>
        </a:p>
        <a:p>
          <a:r>
            <a:rPr kumimoji="1" lang="ja-JP" altLang="en-US" sz="1300">
              <a:latin typeface="ＭＳ Ｐゴシック"/>
            </a:rPr>
            <a:t>　また、基準財政収入額については増加しているが、平成２５年度の税収の徴収率は９１．４％と低い水準にあるため、徴収率向上対策を中心とする歳入の確保に努める。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153811</xdr:rowOff>
    </xdr:from>
    <xdr:to>
      <xdr:col>7</xdr:col>
      <xdr:colOff>152400</xdr:colOff>
      <xdr:row>40</xdr:row>
      <xdr:rowOff>167217</xdr:rowOff>
    </xdr:to>
    <xdr:cxnSp macro="">
      <xdr:nvCxnSpPr>
        <xdr:cNvPr id="68" name="直線コネクタ 67"/>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167217</xdr:rowOff>
    </xdr:to>
    <xdr:cxnSp macro="">
      <xdr:nvCxnSpPr>
        <xdr:cNvPr id="71" name="直線コネクタ 70"/>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127000</xdr:rowOff>
    </xdr:to>
    <xdr:cxnSp macro="">
      <xdr:nvCxnSpPr>
        <xdr:cNvPr id="74" name="直線コネクタ 73"/>
        <xdr:cNvCxnSpPr/>
      </xdr:nvCxnSpPr>
      <xdr:spPr>
        <a:xfrm>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33161</xdr:rowOff>
    </xdr:from>
    <xdr:to>
      <xdr:col>3</xdr:col>
      <xdr:colOff>279400</xdr:colOff>
      <xdr:row>40</xdr:row>
      <xdr:rowOff>86783</xdr:rowOff>
    </xdr:to>
    <xdr:cxnSp macro="">
      <xdr:nvCxnSpPr>
        <xdr:cNvPr id="77" name="直線コネクタ 76"/>
        <xdr:cNvCxnSpPr/>
      </xdr:nvCxnSpPr>
      <xdr:spPr>
        <a:xfrm>
          <a:off x="1447800" y="68911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40516</xdr:rowOff>
    </xdr:from>
    <xdr:ext cx="762000" cy="259045"/>
    <xdr:sp macro="" textlink="">
      <xdr:nvSpPr>
        <xdr:cNvPr id="79" name="テキスト ボックス 78"/>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299</xdr:rowOff>
    </xdr:from>
    <xdr:ext cx="762000" cy="259045"/>
    <xdr:sp macro="" textlink="">
      <xdr:nvSpPr>
        <xdr:cNvPr id="81" name="テキスト ボックス 80"/>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103011</xdr:rowOff>
    </xdr:from>
    <xdr:to>
      <xdr:col>7</xdr:col>
      <xdr:colOff>203200</xdr:colOff>
      <xdr:row>41</xdr:row>
      <xdr:rowOff>33161</xdr:rowOff>
    </xdr:to>
    <xdr:sp macro="" textlink="">
      <xdr:nvSpPr>
        <xdr:cNvPr id="87" name="円/楕円 86"/>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119538</xdr:rowOff>
    </xdr:from>
    <xdr:ext cx="762000" cy="259045"/>
    <xdr:sp macro="" textlink="">
      <xdr:nvSpPr>
        <xdr:cNvPr id="88"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153811</xdr:rowOff>
    </xdr:from>
    <xdr:to>
      <xdr:col>2</xdr:col>
      <xdr:colOff>127000</xdr:colOff>
      <xdr:row>40</xdr:row>
      <xdr:rowOff>83961</xdr:rowOff>
    </xdr:to>
    <xdr:sp macro="" textlink="">
      <xdr:nvSpPr>
        <xdr:cNvPr id="95" name="円/楕円 94"/>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68738</xdr:rowOff>
    </xdr:from>
    <xdr:ext cx="762000" cy="259045"/>
    <xdr:sp macro="" textlink="">
      <xdr:nvSpPr>
        <xdr:cNvPr id="96" name="テキスト ボックス 95"/>
        <xdr:cNvSpPr txBox="1"/>
      </xdr:nvSpPr>
      <xdr:spPr>
        <a:xfrm>
          <a:off x="1066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経常収支比率が悪化した要因としては、前年度と比較して経常一般財源が約５千万円減額したことが挙げられる。また、支出面においては、生活保護費など扶助費の増加に歯止めがかからず、扶助費分だけで平成２０年度から約１４．７億円の経常経費充当一般財源が増加しており、普通交付税及び臨時財政対策債への依存度は年々高まっている。</a:t>
          </a:r>
          <a:endParaRPr kumimoji="1" lang="en-US" altLang="ja-JP" sz="1300" baseline="0">
            <a:latin typeface="ＭＳ Ｐゴシック"/>
          </a:endParaRPr>
        </a:p>
        <a:p>
          <a:r>
            <a:rPr kumimoji="1" lang="ja-JP" altLang="en-US" sz="1300" baseline="0">
              <a:latin typeface="ＭＳ Ｐゴシック"/>
            </a:rPr>
            <a:t>　平成２５年度は類似団体平均を上回っているため、引き続き、行財政改革推進本部を設置し、市税徴収率向上対策や公共施設運営のアウトソーシングなど、更なる事務事業の効率化により、経常経費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63</xdr:row>
      <xdr:rowOff>122344</xdr:rowOff>
    </xdr:to>
    <xdr:cxnSp macro="">
      <xdr:nvCxnSpPr>
        <xdr:cNvPr id="131" name="直線コネクタ 130"/>
        <xdr:cNvCxnSpPr/>
      </xdr:nvCxnSpPr>
      <xdr:spPr>
        <a:xfrm>
          <a:off x="4114800" y="1073065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63</xdr:row>
      <xdr:rowOff>74083</xdr:rowOff>
    </xdr:to>
    <xdr:cxnSp macro="">
      <xdr:nvCxnSpPr>
        <xdr:cNvPr id="134" name="直線コネクタ 133"/>
        <xdr:cNvCxnSpPr/>
      </xdr:nvCxnSpPr>
      <xdr:spPr>
        <a:xfrm flipV="1">
          <a:off x="3225800" y="107306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63</xdr:row>
      <xdr:rowOff>74083</xdr:rowOff>
    </xdr:to>
    <xdr:cxnSp macro="">
      <xdr:nvCxnSpPr>
        <xdr:cNvPr id="137" name="直線コネクタ 136"/>
        <xdr:cNvCxnSpPr/>
      </xdr:nvCxnSpPr>
      <xdr:spPr>
        <a:xfrm>
          <a:off x="2336800" y="1081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162560</xdr:rowOff>
    </xdr:to>
    <xdr:cxnSp macro="">
      <xdr:nvCxnSpPr>
        <xdr:cNvPr id="140" name="直線コネクタ 139"/>
        <xdr:cNvCxnSpPr/>
      </xdr:nvCxnSpPr>
      <xdr:spPr>
        <a:xfrm flipV="1">
          <a:off x="1447800" y="108110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4" name="テキスト ボックス 143"/>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50" name="円/楕円 149"/>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43621</xdr:rowOff>
    </xdr:from>
    <xdr:ext cx="762000" cy="259045"/>
    <xdr:sp macro="" textlink="">
      <xdr:nvSpPr>
        <xdr:cNvPr id="151"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49954</xdr:rowOff>
    </xdr:from>
    <xdr:to>
      <xdr:col>6</xdr:col>
      <xdr:colOff>50800</xdr:colOff>
      <xdr:row>62</xdr:row>
      <xdr:rowOff>151554</xdr:rowOff>
    </xdr:to>
    <xdr:sp macro="" textlink="">
      <xdr:nvSpPr>
        <xdr:cNvPr id="152" name="円/楕円 151"/>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161731</xdr:rowOff>
    </xdr:from>
    <xdr:ext cx="736600" cy="259045"/>
    <xdr:sp macro="" textlink="">
      <xdr:nvSpPr>
        <xdr:cNvPr id="153" name="テキスト ボックス 152"/>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4" name="円/楕円 153"/>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5" name="テキスト ボックス 154"/>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6" name="円/楕円 155"/>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57" name="テキスト ボックス 156"/>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8" name="円/楕円 157"/>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9" name="テキスト ボックス 158"/>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人件費・物件費等が類似団体平均を下回っている要因としては、特に人件費において、職員定数の削減や給与改定等により、年々減少傾向にあるためである。</a:t>
          </a:r>
          <a:endParaRPr lang="ja-JP" altLang="ja-JP" sz="1300"/>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一方で物件費については、正規職員数の不足を臨時職員等で補っている状況であり、平成２１年度から平成２５年度にかけて、臨時・非常勤職員数は６５人増加しており、臨時職員等に係る賃金等が発生している。この他、公共施設の指定管理者移行に伴い、業務委託に伴う物件費が発生している。</a:t>
          </a:r>
          <a:endParaRPr lang="ja-JP" altLang="ja-JP" sz="1300"/>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126377</xdr:rowOff>
    </xdr:from>
    <xdr:to>
      <xdr:col>7</xdr:col>
      <xdr:colOff>152400</xdr:colOff>
      <xdr:row>80</xdr:row>
      <xdr:rowOff>130172</xdr:rowOff>
    </xdr:to>
    <xdr:cxnSp macro="">
      <xdr:nvCxnSpPr>
        <xdr:cNvPr id="190" name="直線コネクタ 189"/>
        <xdr:cNvCxnSpPr/>
      </xdr:nvCxnSpPr>
      <xdr:spPr>
        <a:xfrm flipV="1">
          <a:off x="4114800" y="13842377"/>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130172</xdr:rowOff>
    </xdr:from>
    <xdr:to>
      <xdr:col>6</xdr:col>
      <xdr:colOff>0</xdr:colOff>
      <xdr:row>80</xdr:row>
      <xdr:rowOff>141151</xdr:rowOff>
    </xdr:to>
    <xdr:cxnSp macro="">
      <xdr:nvCxnSpPr>
        <xdr:cNvPr id="193" name="直線コネクタ 192"/>
        <xdr:cNvCxnSpPr/>
      </xdr:nvCxnSpPr>
      <xdr:spPr>
        <a:xfrm flipV="1">
          <a:off x="3225800" y="13846172"/>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137544</xdr:rowOff>
    </xdr:from>
    <xdr:to>
      <xdr:col>4</xdr:col>
      <xdr:colOff>482600</xdr:colOff>
      <xdr:row>80</xdr:row>
      <xdr:rowOff>141151</xdr:rowOff>
    </xdr:to>
    <xdr:cxnSp macro="">
      <xdr:nvCxnSpPr>
        <xdr:cNvPr id="196" name="直線コネクタ 195"/>
        <xdr:cNvCxnSpPr/>
      </xdr:nvCxnSpPr>
      <xdr:spPr>
        <a:xfrm>
          <a:off x="2336800" y="13853544"/>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137544</xdr:rowOff>
    </xdr:from>
    <xdr:to>
      <xdr:col>3</xdr:col>
      <xdr:colOff>279400</xdr:colOff>
      <xdr:row>80</xdr:row>
      <xdr:rowOff>145151</xdr:rowOff>
    </xdr:to>
    <xdr:cxnSp macro="">
      <xdr:nvCxnSpPr>
        <xdr:cNvPr id="199" name="直線コネクタ 198"/>
        <xdr:cNvCxnSpPr/>
      </xdr:nvCxnSpPr>
      <xdr:spPr>
        <a:xfrm flipV="1">
          <a:off x="1447800" y="13853544"/>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153351</xdr:rowOff>
    </xdr:from>
    <xdr:ext cx="762000" cy="259045"/>
    <xdr:sp macro="" textlink="">
      <xdr:nvSpPr>
        <xdr:cNvPr id="201" name="テキスト ボックス 200"/>
        <xdr:cNvSpPr txBox="1"/>
      </xdr:nvSpPr>
      <xdr:spPr>
        <a:xfrm>
          <a:off x="1955800" y="140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163130</xdr:rowOff>
    </xdr:from>
    <xdr:ext cx="762000" cy="259045"/>
    <xdr:sp macro="" textlink="">
      <xdr:nvSpPr>
        <xdr:cNvPr id="203" name="テキスト ボックス 202"/>
        <xdr:cNvSpPr txBox="1"/>
      </xdr:nvSpPr>
      <xdr:spPr>
        <a:xfrm>
          <a:off x="1066800" y="1405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75577</xdr:rowOff>
    </xdr:from>
    <xdr:to>
      <xdr:col>7</xdr:col>
      <xdr:colOff>203200</xdr:colOff>
      <xdr:row>81</xdr:row>
      <xdr:rowOff>5727</xdr:rowOff>
    </xdr:to>
    <xdr:sp macro="" textlink="">
      <xdr:nvSpPr>
        <xdr:cNvPr id="209" name="円/楕円 208"/>
        <xdr:cNvSpPr/>
      </xdr:nvSpPr>
      <xdr:spPr>
        <a:xfrm>
          <a:off x="4902200" y="1379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168304</xdr:rowOff>
    </xdr:from>
    <xdr:ext cx="762000" cy="259045"/>
    <xdr:sp macro="" textlink="">
      <xdr:nvSpPr>
        <xdr:cNvPr id="210" name="人件費・物件費等の状況該当値テキスト"/>
        <xdr:cNvSpPr txBox="1"/>
      </xdr:nvSpPr>
      <xdr:spPr>
        <a:xfrm>
          <a:off x="5041900" y="1371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79372</xdr:rowOff>
    </xdr:from>
    <xdr:to>
      <xdr:col>6</xdr:col>
      <xdr:colOff>50800</xdr:colOff>
      <xdr:row>81</xdr:row>
      <xdr:rowOff>9522</xdr:rowOff>
    </xdr:to>
    <xdr:sp macro="" textlink="">
      <xdr:nvSpPr>
        <xdr:cNvPr id="211" name="円/楕円 210"/>
        <xdr:cNvSpPr/>
      </xdr:nvSpPr>
      <xdr:spPr>
        <a:xfrm>
          <a:off x="4064000" y="137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19699</xdr:rowOff>
    </xdr:from>
    <xdr:ext cx="736600" cy="259045"/>
    <xdr:sp macro="" textlink="">
      <xdr:nvSpPr>
        <xdr:cNvPr id="212" name="テキスト ボックス 211"/>
        <xdr:cNvSpPr txBox="1"/>
      </xdr:nvSpPr>
      <xdr:spPr>
        <a:xfrm>
          <a:off x="3733800" y="135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90351</xdr:rowOff>
    </xdr:from>
    <xdr:to>
      <xdr:col>4</xdr:col>
      <xdr:colOff>533400</xdr:colOff>
      <xdr:row>81</xdr:row>
      <xdr:rowOff>20501</xdr:rowOff>
    </xdr:to>
    <xdr:sp macro="" textlink="">
      <xdr:nvSpPr>
        <xdr:cNvPr id="213" name="円/楕円 212"/>
        <xdr:cNvSpPr/>
      </xdr:nvSpPr>
      <xdr:spPr>
        <a:xfrm>
          <a:off x="3175000" y="138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30678</xdr:rowOff>
    </xdr:from>
    <xdr:ext cx="762000" cy="259045"/>
    <xdr:sp macro="" textlink="">
      <xdr:nvSpPr>
        <xdr:cNvPr id="214" name="テキスト ボックス 213"/>
        <xdr:cNvSpPr txBox="1"/>
      </xdr:nvSpPr>
      <xdr:spPr>
        <a:xfrm>
          <a:off x="2844800" y="1357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86744</xdr:rowOff>
    </xdr:from>
    <xdr:to>
      <xdr:col>3</xdr:col>
      <xdr:colOff>330200</xdr:colOff>
      <xdr:row>81</xdr:row>
      <xdr:rowOff>16894</xdr:rowOff>
    </xdr:to>
    <xdr:sp macro="" textlink="">
      <xdr:nvSpPr>
        <xdr:cNvPr id="215" name="円/楕円 214"/>
        <xdr:cNvSpPr/>
      </xdr:nvSpPr>
      <xdr:spPr>
        <a:xfrm>
          <a:off x="2286000" y="138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27071</xdr:rowOff>
    </xdr:from>
    <xdr:ext cx="762000" cy="259045"/>
    <xdr:sp macro="" textlink="">
      <xdr:nvSpPr>
        <xdr:cNvPr id="216" name="テキスト ボックス 215"/>
        <xdr:cNvSpPr txBox="1"/>
      </xdr:nvSpPr>
      <xdr:spPr>
        <a:xfrm>
          <a:off x="1955800" y="135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94351</xdr:rowOff>
    </xdr:from>
    <xdr:to>
      <xdr:col>2</xdr:col>
      <xdr:colOff>127000</xdr:colOff>
      <xdr:row>81</xdr:row>
      <xdr:rowOff>24501</xdr:rowOff>
    </xdr:to>
    <xdr:sp macro="" textlink="">
      <xdr:nvSpPr>
        <xdr:cNvPr id="217" name="円/楕円 216"/>
        <xdr:cNvSpPr/>
      </xdr:nvSpPr>
      <xdr:spPr>
        <a:xfrm>
          <a:off x="1397000" y="13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34678</xdr:rowOff>
    </xdr:from>
    <xdr:ext cx="762000" cy="259045"/>
    <xdr:sp macro="" textlink="">
      <xdr:nvSpPr>
        <xdr:cNvPr id="218" name="テキスト ボックス 217"/>
        <xdr:cNvSpPr txBox="1"/>
      </xdr:nvSpPr>
      <xdr:spPr>
        <a:xfrm>
          <a:off x="1066800" y="13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ラスパイレス指数は職員の就退職や異動に伴い、経験年数、平均給料月額及び職種区分に変動が生じ、職員構成が変動したことや、給与改定の実施等によって、数値が上下する。</a:t>
          </a:r>
          <a:endParaRPr lang="ja-JP" altLang="ja-JP" sz="1100"/>
        </a:p>
        <a:p>
          <a:r>
            <a:rPr kumimoji="1" lang="ja-JP" altLang="ja-JP" sz="1100">
              <a:solidFill>
                <a:schemeClr val="dk1"/>
              </a:solidFill>
              <a:latin typeface="+mn-lt"/>
              <a:ea typeface="+mn-ea"/>
              <a:cs typeface="+mn-cs"/>
            </a:rPr>
            <a:t>　職員の退職や給与改定の実施等により、新座市職員の平均給料額は低下したものの、国の職員の平均給料額の低下がそれ以上に大きく、相対的に市職員の平均給料額が高くなった結果、ラスパイレス指数が１００を超えている。</a:t>
          </a:r>
          <a:endParaRPr lang="ja-JP" altLang="ja-JP" sz="1100"/>
        </a:p>
        <a:p>
          <a:r>
            <a:rPr kumimoji="1" lang="ja-JP" altLang="ja-JP" sz="1100">
              <a:solidFill>
                <a:schemeClr val="dk1"/>
              </a:solidFill>
              <a:latin typeface="+mn-lt"/>
              <a:ea typeface="+mn-ea"/>
              <a:cs typeface="+mn-cs"/>
            </a:rPr>
            <a:t>　特に平成２４年度から</a:t>
          </a:r>
          <a:r>
            <a:rPr kumimoji="1" lang="ja-JP" altLang="en-US" sz="1100">
              <a:solidFill>
                <a:schemeClr val="dk1"/>
              </a:solidFill>
              <a:latin typeface="+mn-lt"/>
              <a:ea typeface="+mn-ea"/>
              <a:cs typeface="+mn-cs"/>
            </a:rPr>
            <a:t>平成</a:t>
          </a:r>
          <a:r>
            <a:rPr kumimoji="1" lang="ja-JP" altLang="ja-JP" sz="1100">
              <a:solidFill>
                <a:schemeClr val="dk1"/>
              </a:solidFill>
              <a:latin typeface="+mn-lt"/>
              <a:ea typeface="+mn-ea"/>
              <a:cs typeface="+mn-cs"/>
            </a:rPr>
            <a:t>２５年度にかけては、国家公務員が平均７．８％となる減額を実施していることから、市職員の平均給料額が相対的に高い状態がより顕著になり、高い数値となった</a:t>
          </a:r>
          <a:r>
            <a:rPr kumimoji="1" lang="ja-JP" altLang="en-US" sz="1100">
              <a:solidFill>
                <a:schemeClr val="dk1"/>
              </a:solidFill>
              <a:latin typeface="+mn-lt"/>
              <a:ea typeface="+mn-ea"/>
              <a:cs typeface="+mn-cs"/>
            </a:rPr>
            <a:t>。</a:t>
          </a:r>
          <a:endParaRPr lang="ja-JP" altLang="ja-JP" sz="1100"/>
        </a:p>
        <a:p>
          <a:r>
            <a:rPr kumimoji="1" lang="ja-JP" altLang="ja-JP" sz="1100">
              <a:solidFill>
                <a:schemeClr val="dk1"/>
              </a:solidFill>
              <a:latin typeface="+mn-lt"/>
              <a:ea typeface="+mn-ea"/>
              <a:cs typeface="+mn-cs"/>
            </a:rPr>
            <a:t>　なお、新座市は平成２５年７月１日から国家公務員に準じて職員の特例減額を実施しており、減額後の新座市のラスパイレス指数は１００．６と、ほぼ横ばいの数値で推移している。</a:t>
          </a:r>
          <a:endParaRPr lang="ja-JP" altLang="ja-JP" sz="11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85</xdr:row>
      <xdr:rowOff>128270</xdr:rowOff>
    </xdr:to>
    <xdr:cxnSp macro="">
      <xdr:nvCxnSpPr>
        <xdr:cNvPr id="245" name="直線コネクタ 244"/>
        <xdr:cNvCxnSpPr/>
      </xdr:nvCxnSpPr>
      <xdr:spPr>
        <a:xfrm flipV="1">
          <a:off x="17018000" y="13823187"/>
          <a:ext cx="0" cy="878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100347</xdr:rowOff>
    </xdr:from>
    <xdr:ext cx="762000" cy="259045"/>
    <xdr:sp macro="" textlink="">
      <xdr:nvSpPr>
        <xdr:cNvPr id="246" name="給与水準   （国との比較）最小値テキスト"/>
        <xdr:cNvSpPr txBox="1"/>
      </xdr:nvSpPr>
      <xdr:spPr>
        <a:xfrm>
          <a:off x="17106900" y="146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128270</xdr:rowOff>
    </xdr:from>
    <xdr:to>
      <xdr:col>24</xdr:col>
      <xdr:colOff>647700</xdr:colOff>
      <xdr:row>85</xdr:row>
      <xdr:rowOff>128270</xdr:rowOff>
    </xdr:to>
    <xdr:cxnSp macro="">
      <xdr:nvCxnSpPr>
        <xdr:cNvPr id="247" name="直線コネクタ 246"/>
        <xdr:cNvCxnSpPr/>
      </xdr:nvCxnSpPr>
      <xdr:spPr>
        <a:xfrm>
          <a:off x="16929100" y="1470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48"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49" name="直線コネクタ 248"/>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88</xdr:row>
      <xdr:rowOff>154432</xdr:rowOff>
    </xdr:to>
    <xdr:cxnSp macro="">
      <xdr:nvCxnSpPr>
        <xdr:cNvPr id="250" name="直線コネクタ 249"/>
        <xdr:cNvCxnSpPr/>
      </xdr:nvCxnSpPr>
      <xdr:spPr>
        <a:xfrm flipV="1">
          <a:off x="16179800" y="14440915"/>
          <a:ext cx="838200" cy="8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1"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2" name="フローチャート : 判断 251"/>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154432</xdr:rowOff>
    </xdr:from>
    <xdr:to>
      <xdr:col>23</xdr:col>
      <xdr:colOff>406400</xdr:colOff>
      <xdr:row>89</xdr:row>
      <xdr:rowOff>40894</xdr:rowOff>
    </xdr:to>
    <xdr:cxnSp macro="">
      <xdr:nvCxnSpPr>
        <xdr:cNvPr id="253" name="直線コネクタ 252"/>
        <xdr:cNvCxnSpPr/>
      </xdr:nvCxnSpPr>
      <xdr:spPr>
        <a:xfrm flipV="1">
          <a:off x="15290800" y="152420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26415</xdr:rowOff>
    </xdr:from>
    <xdr:to>
      <xdr:col>23</xdr:col>
      <xdr:colOff>457200</xdr:colOff>
      <xdr:row>88</xdr:row>
      <xdr:rowOff>128015</xdr:rowOff>
    </xdr:to>
    <xdr:sp macro="" textlink="">
      <xdr:nvSpPr>
        <xdr:cNvPr id="254" name="フローチャート : 判断 253"/>
        <xdr:cNvSpPr/>
      </xdr:nvSpPr>
      <xdr:spPr>
        <a:xfrm>
          <a:off x="16129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138192</xdr:rowOff>
    </xdr:from>
    <xdr:ext cx="736600" cy="259045"/>
    <xdr:sp macro="" textlink="">
      <xdr:nvSpPr>
        <xdr:cNvPr id="255" name="テキスト ボックス 254"/>
        <xdr:cNvSpPr txBox="1"/>
      </xdr:nvSpPr>
      <xdr:spPr>
        <a:xfrm>
          <a:off x="15798800" y="1488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89</xdr:row>
      <xdr:rowOff>40894</xdr:rowOff>
    </xdr:to>
    <xdr:cxnSp macro="">
      <xdr:nvCxnSpPr>
        <xdr:cNvPr id="256" name="直線コネクタ 255"/>
        <xdr:cNvCxnSpPr/>
      </xdr:nvCxnSpPr>
      <xdr:spPr>
        <a:xfrm>
          <a:off x="14401800" y="14518132"/>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7" name="フローチャート : 判断 256"/>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8" name="テキスト ボックス 257"/>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77724</xdr:rowOff>
    </xdr:from>
    <xdr:to>
      <xdr:col>21</xdr:col>
      <xdr:colOff>0</xdr:colOff>
      <xdr:row>84</xdr:row>
      <xdr:rowOff>116332</xdr:rowOff>
    </xdr:to>
    <xdr:cxnSp macro="">
      <xdr:nvCxnSpPr>
        <xdr:cNvPr id="259" name="直線コネクタ 258"/>
        <xdr:cNvCxnSpPr/>
      </xdr:nvCxnSpPr>
      <xdr:spPr>
        <a:xfrm>
          <a:off x="13512800" y="144795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36576</xdr:rowOff>
    </xdr:from>
    <xdr:to>
      <xdr:col>21</xdr:col>
      <xdr:colOff>50800</xdr:colOff>
      <xdr:row>84</xdr:row>
      <xdr:rowOff>138176</xdr:rowOff>
    </xdr:to>
    <xdr:sp macro="" textlink="">
      <xdr:nvSpPr>
        <xdr:cNvPr id="260" name="フローチャート : 判断 259"/>
        <xdr:cNvSpPr/>
      </xdr:nvSpPr>
      <xdr:spPr>
        <a:xfrm>
          <a:off x="14351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148353</xdr:rowOff>
    </xdr:from>
    <xdr:ext cx="762000" cy="259045"/>
    <xdr:sp macro="" textlink="">
      <xdr:nvSpPr>
        <xdr:cNvPr id="261" name="テキスト ボックス 260"/>
        <xdr:cNvSpPr txBox="1"/>
      </xdr:nvSpPr>
      <xdr:spPr>
        <a:xfrm>
          <a:off x="14020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75185</xdr:rowOff>
    </xdr:from>
    <xdr:to>
      <xdr:col>19</xdr:col>
      <xdr:colOff>533400</xdr:colOff>
      <xdr:row>85</xdr:row>
      <xdr:rowOff>5335</xdr:rowOff>
    </xdr:to>
    <xdr:sp macro="" textlink="">
      <xdr:nvSpPr>
        <xdr:cNvPr id="262" name="フローチャート : 判断 261"/>
        <xdr:cNvSpPr/>
      </xdr:nvSpPr>
      <xdr:spPr>
        <a:xfrm>
          <a:off x="13462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161562</xdr:rowOff>
    </xdr:from>
    <xdr:ext cx="762000" cy="259045"/>
    <xdr:sp macro="" textlink="">
      <xdr:nvSpPr>
        <xdr:cNvPr id="263" name="テキスト ボックス 262"/>
        <xdr:cNvSpPr txBox="1"/>
      </xdr:nvSpPr>
      <xdr:spPr>
        <a:xfrm>
          <a:off x="13131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69" name="円/楕円 268"/>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131842</xdr:rowOff>
    </xdr:from>
    <xdr:ext cx="762000" cy="259045"/>
    <xdr:sp macro="" textlink="">
      <xdr:nvSpPr>
        <xdr:cNvPr id="270" name="給与水準   （国との比較）該当値テキスト"/>
        <xdr:cNvSpPr txBox="1"/>
      </xdr:nvSpPr>
      <xdr:spPr>
        <a:xfrm>
          <a:off x="17106900" y="1436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103632</xdr:rowOff>
    </xdr:from>
    <xdr:to>
      <xdr:col>23</xdr:col>
      <xdr:colOff>457200</xdr:colOff>
      <xdr:row>89</xdr:row>
      <xdr:rowOff>33782</xdr:rowOff>
    </xdr:to>
    <xdr:sp macro="" textlink="">
      <xdr:nvSpPr>
        <xdr:cNvPr id="271" name="円/楕円 270"/>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18559</xdr:rowOff>
    </xdr:from>
    <xdr:ext cx="736600" cy="259045"/>
    <xdr:sp macro="" textlink="">
      <xdr:nvSpPr>
        <xdr:cNvPr id="272" name="テキスト ボックス 271"/>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161544</xdr:rowOff>
    </xdr:from>
    <xdr:to>
      <xdr:col>22</xdr:col>
      <xdr:colOff>254000</xdr:colOff>
      <xdr:row>89</xdr:row>
      <xdr:rowOff>91694</xdr:rowOff>
    </xdr:to>
    <xdr:sp macro="" textlink="">
      <xdr:nvSpPr>
        <xdr:cNvPr id="273" name="円/楕円 272"/>
        <xdr:cNvSpPr/>
      </xdr:nvSpPr>
      <xdr:spPr>
        <a:xfrm>
          <a:off x="15240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76471</xdr:rowOff>
    </xdr:from>
    <xdr:ext cx="762000" cy="259045"/>
    <xdr:sp macro="" textlink="">
      <xdr:nvSpPr>
        <xdr:cNvPr id="274" name="テキスト ボックス 273"/>
        <xdr:cNvSpPr txBox="1"/>
      </xdr:nvSpPr>
      <xdr:spPr>
        <a:xfrm>
          <a:off x="14909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65532</xdr:rowOff>
    </xdr:from>
    <xdr:to>
      <xdr:col>21</xdr:col>
      <xdr:colOff>50800</xdr:colOff>
      <xdr:row>84</xdr:row>
      <xdr:rowOff>167132</xdr:rowOff>
    </xdr:to>
    <xdr:sp macro="" textlink="">
      <xdr:nvSpPr>
        <xdr:cNvPr id="275" name="円/楕円 274"/>
        <xdr:cNvSpPr/>
      </xdr:nvSpPr>
      <xdr:spPr>
        <a:xfrm>
          <a:off x="14351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76" name="テキスト ボックス 275"/>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26924</xdr:rowOff>
    </xdr:from>
    <xdr:to>
      <xdr:col>19</xdr:col>
      <xdr:colOff>533400</xdr:colOff>
      <xdr:row>84</xdr:row>
      <xdr:rowOff>128524</xdr:rowOff>
    </xdr:to>
    <xdr:sp macro="" textlink="">
      <xdr:nvSpPr>
        <xdr:cNvPr id="277" name="円/楕円 276"/>
        <xdr:cNvSpPr/>
      </xdr:nvSpPr>
      <xdr:spPr>
        <a:xfrm>
          <a:off x="13462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138701</xdr:rowOff>
    </xdr:from>
    <xdr:ext cx="762000" cy="259045"/>
    <xdr:sp macro="" textlink="">
      <xdr:nvSpPr>
        <xdr:cNvPr id="278" name="テキスト ボックス 277"/>
        <xdr:cNvSpPr txBox="1"/>
      </xdr:nvSpPr>
      <xdr:spPr>
        <a:xfrm>
          <a:off x="13131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人口千人当たり職員数が類似団体平均を下回っている要因としては、平成２１年度に職員定数削減計画を策定し、新規採用職員数の調整を行うことで、職員数の削減を推進しているためである。平成２１年度から平成２５年度にかけて、職員数を２１人、平成２１年度比約２．５％削減した。</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0" name="直線コネクタ 309"/>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1"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2" name="直線コネクタ 311"/>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3"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4" name="直線コネクタ 313"/>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7257</xdr:rowOff>
    </xdr:from>
    <xdr:to>
      <xdr:col>24</xdr:col>
      <xdr:colOff>558800</xdr:colOff>
      <xdr:row>59</xdr:row>
      <xdr:rowOff>14151</xdr:rowOff>
    </xdr:to>
    <xdr:cxnSp macro="">
      <xdr:nvCxnSpPr>
        <xdr:cNvPr id="315" name="直線コネクタ 314"/>
        <xdr:cNvCxnSpPr/>
      </xdr:nvCxnSpPr>
      <xdr:spPr>
        <a:xfrm>
          <a:off x="16179800" y="1012280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16"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17" name="フローチャート : 判断 316"/>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7257</xdr:rowOff>
    </xdr:from>
    <xdr:to>
      <xdr:col>23</xdr:col>
      <xdr:colOff>406400</xdr:colOff>
      <xdr:row>59</xdr:row>
      <xdr:rowOff>31387</xdr:rowOff>
    </xdr:to>
    <xdr:cxnSp macro="">
      <xdr:nvCxnSpPr>
        <xdr:cNvPr id="318" name="直線コネクタ 317"/>
        <xdr:cNvCxnSpPr/>
      </xdr:nvCxnSpPr>
      <xdr:spPr>
        <a:xfrm flipV="1">
          <a:off x="15290800" y="101228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19" name="フローチャート : 判断 318"/>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0" name="テキスト ボックス 319"/>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31387</xdr:rowOff>
    </xdr:from>
    <xdr:to>
      <xdr:col>22</xdr:col>
      <xdr:colOff>203200</xdr:colOff>
      <xdr:row>59</xdr:row>
      <xdr:rowOff>52070</xdr:rowOff>
    </xdr:to>
    <xdr:cxnSp macro="">
      <xdr:nvCxnSpPr>
        <xdr:cNvPr id="321" name="直線コネクタ 320"/>
        <xdr:cNvCxnSpPr/>
      </xdr:nvCxnSpPr>
      <xdr:spPr>
        <a:xfrm flipV="1">
          <a:off x="14401800" y="101469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2" name="フローチャート : 判断 321"/>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3" name="テキスト ボックス 322"/>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52070</xdr:rowOff>
    </xdr:from>
    <xdr:to>
      <xdr:col>21</xdr:col>
      <xdr:colOff>0</xdr:colOff>
      <xdr:row>59</xdr:row>
      <xdr:rowOff>93435</xdr:rowOff>
    </xdr:to>
    <xdr:cxnSp macro="">
      <xdr:nvCxnSpPr>
        <xdr:cNvPr id="324" name="直線コネクタ 323"/>
        <xdr:cNvCxnSpPr/>
      </xdr:nvCxnSpPr>
      <xdr:spPr>
        <a:xfrm flipV="1">
          <a:off x="13512800" y="1016762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25" name="フローチャート : 判断 324"/>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134274</xdr:rowOff>
    </xdr:from>
    <xdr:ext cx="762000" cy="259045"/>
    <xdr:sp macro="" textlink="">
      <xdr:nvSpPr>
        <xdr:cNvPr id="326" name="テキスト ボックス 325"/>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27" name="フローチャート : 判断 326"/>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161851</xdr:rowOff>
    </xdr:from>
    <xdr:ext cx="762000" cy="259045"/>
    <xdr:sp macro="" textlink="">
      <xdr:nvSpPr>
        <xdr:cNvPr id="328" name="テキスト ボックス 327"/>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134801</xdr:rowOff>
    </xdr:from>
    <xdr:to>
      <xdr:col>24</xdr:col>
      <xdr:colOff>609600</xdr:colOff>
      <xdr:row>59</xdr:row>
      <xdr:rowOff>64951</xdr:rowOff>
    </xdr:to>
    <xdr:sp macro="" textlink="">
      <xdr:nvSpPr>
        <xdr:cNvPr id="334" name="円/楕円 333"/>
        <xdr:cNvSpPr/>
      </xdr:nvSpPr>
      <xdr:spPr>
        <a:xfrm>
          <a:off x="16967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56078</xdr:rowOff>
    </xdr:from>
    <xdr:ext cx="762000" cy="259045"/>
    <xdr:sp macro="" textlink="">
      <xdr:nvSpPr>
        <xdr:cNvPr id="335" name="定員管理の状況該当値テキスト"/>
        <xdr:cNvSpPr txBox="1"/>
      </xdr:nvSpPr>
      <xdr:spPr>
        <a:xfrm>
          <a:off x="17106900" y="100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127907</xdr:rowOff>
    </xdr:from>
    <xdr:to>
      <xdr:col>23</xdr:col>
      <xdr:colOff>457200</xdr:colOff>
      <xdr:row>59</xdr:row>
      <xdr:rowOff>58057</xdr:rowOff>
    </xdr:to>
    <xdr:sp macro="" textlink="">
      <xdr:nvSpPr>
        <xdr:cNvPr id="336" name="円/楕円 335"/>
        <xdr:cNvSpPr/>
      </xdr:nvSpPr>
      <xdr:spPr>
        <a:xfrm>
          <a:off x="16129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68234</xdr:rowOff>
    </xdr:from>
    <xdr:ext cx="736600" cy="259045"/>
    <xdr:sp macro="" textlink="">
      <xdr:nvSpPr>
        <xdr:cNvPr id="337" name="テキスト ボックス 336"/>
        <xdr:cNvSpPr txBox="1"/>
      </xdr:nvSpPr>
      <xdr:spPr>
        <a:xfrm>
          <a:off x="15798800" y="984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152037</xdr:rowOff>
    </xdr:from>
    <xdr:to>
      <xdr:col>22</xdr:col>
      <xdr:colOff>254000</xdr:colOff>
      <xdr:row>59</xdr:row>
      <xdr:rowOff>82187</xdr:rowOff>
    </xdr:to>
    <xdr:sp macro="" textlink="">
      <xdr:nvSpPr>
        <xdr:cNvPr id="338" name="円/楕円 337"/>
        <xdr:cNvSpPr/>
      </xdr:nvSpPr>
      <xdr:spPr>
        <a:xfrm>
          <a:off x="15240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92364</xdr:rowOff>
    </xdr:from>
    <xdr:ext cx="762000" cy="259045"/>
    <xdr:sp macro="" textlink="">
      <xdr:nvSpPr>
        <xdr:cNvPr id="339" name="テキスト ボックス 338"/>
        <xdr:cNvSpPr txBox="1"/>
      </xdr:nvSpPr>
      <xdr:spPr>
        <a:xfrm>
          <a:off x="14909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1270</xdr:rowOff>
    </xdr:from>
    <xdr:to>
      <xdr:col>21</xdr:col>
      <xdr:colOff>50800</xdr:colOff>
      <xdr:row>59</xdr:row>
      <xdr:rowOff>102870</xdr:rowOff>
    </xdr:to>
    <xdr:sp macro="" textlink="">
      <xdr:nvSpPr>
        <xdr:cNvPr id="340" name="円/楕円 339"/>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113047</xdr:rowOff>
    </xdr:from>
    <xdr:ext cx="762000" cy="259045"/>
    <xdr:sp macro="" textlink="">
      <xdr:nvSpPr>
        <xdr:cNvPr id="341" name="テキスト ボックス 340"/>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42635</xdr:rowOff>
    </xdr:from>
    <xdr:to>
      <xdr:col>19</xdr:col>
      <xdr:colOff>533400</xdr:colOff>
      <xdr:row>59</xdr:row>
      <xdr:rowOff>144235</xdr:rowOff>
    </xdr:to>
    <xdr:sp macro="" textlink="">
      <xdr:nvSpPr>
        <xdr:cNvPr id="342" name="円/楕円 341"/>
        <xdr:cNvSpPr/>
      </xdr:nvSpPr>
      <xdr:spPr>
        <a:xfrm>
          <a:off x="13462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154412</xdr:rowOff>
    </xdr:from>
    <xdr:ext cx="762000" cy="259045"/>
    <xdr:sp macro="" textlink="">
      <xdr:nvSpPr>
        <xdr:cNvPr id="343" name="テキスト ボックス 342"/>
        <xdr:cNvSpPr txBox="1"/>
      </xdr:nvSpPr>
      <xdr:spPr>
        <a:xfrm>
          <a:off x="1313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実質公債費比率は平成２０年度から平成２２年度まで類似団体平均を上回っていたが、平成２３年度以降は類似団体平均を下回った。</a:t>
          </a:r>
          <a:endParaRPr kumimoji="1" lang="en-US" altLang="ja-JP" sz="1300">
            <a:latin typeface="ＭＳ Ｐゴシック"/>
          </a:endParaRPr>
        </a:p>
        <a:p>
          <a:r>
            <a:rPr kumimoji="1" lang="ja-JP" altLang="en-US" sz="1300">
              <a:latin typeface="ＭＳ Ｐゴシック"/>
            </a:rPr>
            <a:t>　実質公債費比率が順調に改善している要因としては、下水道事業特別会計の準元利償還金算入額が約３億円減少したこと、志木地区衛生組合における元利償還金が約１億円減少したことなどが挙げられる。</a:t>
          </a:r>
          <a:endParaRPr kumimoji="1" lang="en-US" altLang="ja-JP" sz="1300">
            <a:latin typeface="ＭＳ Ｐゴシック"/>
          </a:endParaRPr>
        </a:p>
        <a:p>
          <a:r>
            <a:rPr kumimoji="1" lang="ja-JP" altLang="en-US" sz="1300">
              <a:latin typeface="ＭＳ Ｐゴシック"/>
            </a:rPr>
            <a:t>　今後も、借入れの抑制、計画的な償還を通じて、実質公債費比率の改善に努めていく。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68" name="直線コネクタ 367"/>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69"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0" name="直線コネクタ 369"/>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1"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2" name="直線コネクタ 371"/>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38</xdr:row>
      <xdr:rowOff>168275</xdr:rowOff>
    </xdr:to>
    <xdr:cxnSp macro="">
      <xdr:nvCxnSpPr>
        <xdr:cNvPr id="373" name="直線コネクタ 372"/>
        <xdr:cNvCxnSpPr/>
      </xdr:nvCxnSpPr>
      <xdr:spPr>
        <a:xfrm flipV="1">
          <a:off x="16179800" y="66713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74"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5" name="フローチャート : 判断 374"/>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39</xdr:row>
      <xdr:rowOff>93345</xdr:rowOff>
    </xdr:to>
    <xdr:cxnSp macro="">
      <xdr:nvCxnSpPr>
        <xdr:cNvPr id="376" name="直線コネクタ 375"/>
        <xdr:cNvCxnSpPr/>
      </xdr:nvCxnSpPr>
      <xdr:spPr>
        <a:xfrm flipV="1">
          <a:off x="15290800" y="66833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77" name="フローチャート : 判断 376"/>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78" name="テキスト ボックス 377"/>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93345</xdr:rowOff>
    </xdr:from>
    <xdr:to>
      <xdr:col>22</xdr:col>
      <xdr:colOff>203200</xdr:colOff>
      <xdr:row>40</xdr:row>
      <xdr:rowOff>54610</xdr:rowOff>
    </xdr:to>
    <xdr:cxnSp macro="">
      <xdr:nvCxnSpPr>
        <xdr:cNvPr id="379" name="直線コネクタ 378"/>
        <xdr:cNvCxnSpPr/>
      </xdr:nvCxnSpPr>
      <xdr:spPr>
        <a:xfrm flipV="1">
          <a:off x="14401800" y="677989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0" name="フローチャート : 判断 379"/>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1" name="テキスト ボックス 380"/>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41</xdr:row>
      <xdr:rowOff>40005</xdr:rowOff>
    </xdr:to>
    <xdr:cxnSp macro="">
      <xdr:nvCxnSpPr>
        <xdr:cNvPr id="382" name="直線コネクタ 381"/>
        <xdr:cNvCxnSpPr/>
      </xdr:nvCxnSpPr>
      <xdr:spPr>
        <a:xfrm flipV="1">
          <a:off x="13512800" y="691261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3" name="フローチャート : 判断 382"/>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84" name="テキスト ボックス 383"/>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85" name="フローチャート : 判断 384"/>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136224</xdr:rowOff>
    </xdr:from>
    <xdr:ext cx="762000" cy="259045"/>
    <xdr:sp macro="" textlink="">
      <xdr:nvSpPr>
        <xdr:cNvPr id="386" name="テキスト ボックス 385"/>
        <xdr:cNvSpPr txBox="1"/>
      </xdr:nvSpPr>
      <xdr:spPr>
        <a:xfrm>
          <a:off x="13131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392" name="円/楕円 391"/>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393"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394" name="円/楕円 393"/>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57802</xdr:rowOff>
    </xdr:from>
    <xdr:ext cx="736600" cy="259045"/>
    <xdr:sp macro="" textlink="">
      <xdr:nvSpPr>
        <xdr:cNvPr id="395" name="テキスト ボックス 39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42545</xdr:rowOff>
    </xdr:from>
    <xdr:to>
      <xdr:col>22</xdr:col>
      <xdr:colOff>254000</xdr:colOff>
      <xdr:row>39</xdr:row>
      <xdr:rowOff>144145</xdr:rowOff>
    </xdr:to>
    <xdr:sp macro="" textlink="">
      <xdr:nvSpPr>
        <xdr:cNvPr id="396" name="円/楕円 395"/>
        <xdr:cNvSpPr/>
      </xdr:nvSpPr>
      <xdr:spPr>
        <a:xfrm>
          <a:off x="15240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154322</xdr:rowOff>
    </xdr:from>
    <xdr:ext cx="762000" cy="259045"/>
    <xdr:sp macro="" textlink="">
      <xdr:nvSpPr>
        <xdr:cNvPr id="397" name="テキスト ボックス 396"/>
        <xdr:cNvSpPr txBox="1"/>
      </xdr:nvSpPr>
      <xdr:spPr>
        <a:xfrm>
          <a:off x="14909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398" name="円/楕円 397"/>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90187</xdr:rowOff>
    </xdr:from>
    <xdr:ext cx="762000" cy="259045"/>
    <xdr:sp macro="" textlink="">
      <xdr:nvSpPr>
        <xdr:cNvPr id="399" name="テキスト ボックス 398"/>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0" name="円/楕円 399"/>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1" name="テキスト ボックス 400"/>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比７．３ポイント上回った要因としては、小・中学校屋内運動場改修事業債（約１６億円）等の借入れにより、地方債の現在高が約２１億円増加したこと、都市計画事業に係る地方債の現在高の減等により、充当可能特定歳入が約９億円減少したことが挙げられる。</a:t>
          </a:r>
          <a:endParaRPr kumimoji="1" lang="en-US" altLang="ja-JP" sz="1300">
            <a:latin typeface="ＭＳ Ｐゴシック"/>
          </a:endParaRPr>
        </a:p>
        <a:p>
          <a:r>
            <a:rPr kumimoji="1" lang="ja-JP" altLang="en-US" sz="1300">
              <a:latin typeface="ＭＳ Ｐゴシック"/>
            </a:rPr>
            <a:t>　今後も、借入れの抑制、計画的な償還を通じて、地方債元金残高の減少に努めていく。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26" name="直線コネクタ 425"/>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27"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28" name="直線コネクタ 427"/>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29"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0" name="直線コネクタ 429"/>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107855</xdr:rowOff>
    </xdr:from>
    <xdr:to>
      <xdr:col>24</xdr:col>
      <xdr:colOff>558800</xdr:colOff>
      <xdr:row>16</xdr:row>
      <xdr:rowOff>151892</xdr:rowOff>
    </xdr:to>
    <xdr:cxnSp macro="">
      <xdr:nvCxnSpPr>
        <xdr:cNvPr id="431" name="直線コネクタ 430"/>
        <xdr:cNvCxnSpPr/>
      </xdr:nvCxnSpPr>
      <xdr:spPr>
        <a:xfrm>
          <a:off x="16179800" y="2851055"/>
          <a:ext cx="8382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2"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3" name="フローチャート : 判断 432"/>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107855</xdr:rowOff>
    </xdr:from>
    <xdr:to>
      <xdr:col>23</xdr:col>
      <xdr:colOff>406400</xdr:colOff>
      <xdr:row>16</xdr:row>
      <xdr:rowOff>164560</xdr:rowOff>
    </xdr:to>
    <xdr:cxnSp macro="">
      <xdr:nvCxnSpPr>
        <xdr:cNvPr id="434" name="直線コネクタ 433"/>
        <xdr:cNvCxnSpPr/>
      </xdr:nvCxnSpPr>
      <xdr:spPr>
        <a:xfrm flipV="1">
          <a:off x="15290800" y="2851055"/>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5" name="フローチャート : 判断 434"/>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36" name="テキスト ボックス 435"/>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164560</xdr:rowOff>
    </xdr:from>
    <xdr:to>
      <xdr:col>22</xdr:col>
      <xdr:colOff>203200</xdr:colOff>
      <xdr:row>17</xdr:row>
      <xdr:rowOff>36544</xdr:rowOff>
    </xdr:to>
    <xdr:cxnSp macro="">
      <xdr:nvCxnSpPr>
        <xdr:cNvPr id="437" name="直線コネクタ 436"/>
        <xdr:cNvCxnSpPr/>
      </xdr:nvCxnSpPr>
      <xdr:spPr>
        <a:xfrm flipV="1">
          <a:off x="14401800" y="29077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38" name="フローチャート : 判断 437"/>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39" name="テキスト ボックス 438"/>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36544</xdr:rowOff>
    </xdr:from>
    <xdr:to>
      <xdr:col>21</xdr:col>
      <xdr:colOff>0</xdr:colOff>
      <xdr:row>18</xdr:row>
      <xdr:rowOff>40037</xdr:rowOff>
    </xdr:to>
    <xdr:cxnSp macro="">
      <xdr:nvCxnSpPr>
        <xdr:cNvPr id="440" name="直線コネクタ 439"/>
        <xdr:cNvCxnSpPr/>
      </xdr:nvCxnSpPr>
      <xdr:spPr>
        <a:xfrm flipV="1">
          <a:off x="13512800" y="2951194"/>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43" name="フローチャート : 判断 442"/>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142289</xdr:rowOff>
    </xdr:from>
    <xdr:ext cx="762000" cy="259045"/>
    <xdr:sp macro="" textlink="">
      <xdr:nvSpPr>
        <xdr:cNvPr id="444" name="テキスト ボックス 443"/>
        <xdr:cNvSpPr txBox="1"/>
      </xdr:nvSpPr>
      <xdr:spPr>
        <a:xfrm>
          <a:off x="13131800" y="254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101092</xdr:rowOff>
    </xdr:from>
    <xdr:to>
      <xdr:col>24</xdr:col>
      <xdr:colOff>609600</xdr:colOff>
      <xdr:row>17</xdr:row>
      <xdr:rowOff>31242</xdr:rowOff>
    </xdr:to>
    <xdr:sp macro="" textlink="">
      <xdr:nvSpPr>
        <xdr:cNvPr id="450" name="円/楕円 449"/>
        <xdr:cNvSpPr/>
      </xdr:nvSpPr>
      <xdr:spPr>
        <a:xfrm>
          <a:off x="169672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73169</xdr:rowOff>
    </xdr:from>
    <xdr:ext cx="762000" cy="259045"/>
    <xdr:sp macro="" textlink="">
      <xdr:nvSpPr>
        <xdr:cNvPr id="451" name="将来負担の状況該当値テキスト"/>
        <xdr:cNvSpPr txBox="1"/>
      </xdr:nvSpPr>
      <xdr:spPr>
        <a:xfrm>
          <a:off x="17106900" y="281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57055</xdr:rowOff>
    </xdr:from>
    <xdr:to>
      <xdr:col>23</xdr:col>
      <xdr:colOff>457200</xdr:colOff>
      <xdr:row>16</xdr:row>
      <xdr:rowOff>158655</xdr:rowOff>
    </xdr:to>
    <xdr:sp macro="" textlink="">
      <xdr:nvSpPr>
        <xdr:cNvPr id="452" name="円/楕円 451"/>
        <xdr:cNvSpPr/>
      </xdr:nvSpPr>
      <xdr:spPr>
        <a:xfrm>
          <a:off x="16129000" y="28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143432</xdr:rowOff>
    </xdr:from>
    <xdr:ext cx="736600" cy="259045"/>
    <xdr:sp macro="" textlink="">
      <xdr:nvSpPr>
        <xdr:cNvPr id="453" name="テキスト ボックス 452"/>
        <xdr:cNvSpPr txBox="1"/>
      </xdr:nvSpPr>
      <xdr:spPr>
        <a:xfrm>
          <a:off x="15798800" y="2886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113760</xdr:rowOff>
    </xdr:from>
    <xdr:to>
      <xdr:col>22</xdr:col>
      <xdr:colOff>254000</xdr:colOff>
      <xdr:row>17</xdr:row>
      <xdr:rowOff>43910</xdr:rowOff>
    </xdr:to>
    <xdr:sp macro="" textlink="">
      <xdr:nvSpPr>
        <xdr:cNvPr id="454" name="円/楕円 453"/>
        <xdr:cNvSpPr/>
      </xdr:nvSpPr>
      <xdr:spPr>
        <a:xfrm>
          <a:off x="15240000" y="2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28687</xdr:rowOff>
    </xdr:from>
    <xdr:ext cx="762000" cy="259045"/>
    <xdr:sp macro="" textlink="">
      <xdr:nvSpPr>
        <xdr:cNvPr id="455" name="テキスト ボックス 454"/>
        <xdr:cNvSpPr txBox="1"/>
      </xdr:nvSpPr>
      <xdr:spPr>
        <a:xfrm>
          <a:off x="14909800" y="29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157194</xdr:rowOff>
    </xdr:from>
    <xdr:to>
      <xdr:col>21</xdr:col>
      <xdr:colOff>50800</xdr:colOff>
      <xdr:row>17</xdr:row>
      <xdr:rowOff>87344</xdr:rowOff>
    </xdr:to>
    <xdr:sp macro="" textlink="">
      <xdr:nvSpPr>
        <xdr:cNvPr id="456" name="円/楕円 455"/>
        <xdr:cNvSpPr/>
      </xdr:nvSpPr>
      <xdr:spPr>
        <a:xfrm>
          <a:off x="14351000" y="29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72121</xdr:rowOff>
    </xdr:from>
    <xdr:ext cx="762000" cy="259045"/>
    <xdr:sp macro="" textlink="">
      <xdr:nvSpPr>
        <xdr:cNvPr id="457" name="テキスト ボックス 456"/>
        <xdr:cNvSpPr txBox="1"/>
      </xdr:nvSpPr>
      <xdr:spPr>
        <a:xfrm>
          <a:off x="14020800" y="298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160687</xdr:rowOff>
    </xdr:from>
    <xdr:to>
      <xdr:col>19</xdr:col>
      <xdr:colOff>533400</xdr:colOff>
      <xdr:row>18</xdr:row>
      <xdr:rowOff>90837</xdr:rowOff>
    </xdr:to>
    <xdr:sp macro="" textlink="">
      <xdr:nvSpPr>
        <xdr:cNvPr id="458" name="円/楕円 457"/>
        <xdr:cNvSpPr/>
      </xdr:nvSpPr>
      <xdr:spPr>
        <a:xfrm>
          <a:off x="13462000" y="30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75614</xdr:rowOff>
    </xdr:from>
    <xdr:ext cx="762000" cy="259045"/>
    <xdr:sp macro="" textlink="">
      <xdr:nvSpPr>
        <xdr:cNvPr id="459" name="テキスト ボックス 458"/>
        <xdr:cNvSpPr txBox="1"/>
      </xdr:nvSpPr>
      <xdr:spPr>
        <a:xfrm>
          <a:off x="13131800" y="316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162,527
160,189
22.80
54,319,929
52,013,601
1,594,536
28,079,774
45,945,569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53.6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人件費に係る経常収支比率が、類似団体平均を下回る傾向にある。この要因として、平成１９年度及び平成２１年度以降の給与改定の実施、職員定数削減に基づく職員数の削減、高齢職員の昇給抑制の推進等を行ったことが挙げられる。この結果、平成２１年度からの５年間で職員に係る人件費を約７．１億円、平成２０年度比９．７％削減した。</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170543</xdr:rowOff>
    </xdr:from>
    <xdr:to>
      <xdr:col>7</xdr:col>
      <xdr:colOff>15875</xdr:colOff>
      <xdr:row>35</xdr:row>
      <xdr:rowOff>107950</xdr:rowOff>
    </xdr:to>
    <xdr:cxnSp macro="">
      <xdr:nvCxnSpPr>
        <xdr:cNvPr id="67" name="直線コネクタ 66"/>
        <xdr:cNvCxnSpPr/>
      </xdr:nvCxnSpPr>
      <xdr:spPr>
        <a:xfrm flipV="1">
          <a:off x="3987800" y="59998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23586</xdr:rowOff>
    </xdr:to>
    <xdr:cxnSp macro="">
      <xdr:nvCxnSpPr>
        <xdr:cNvPr id="70" name="直線コネクタ 69"/>
        <xdr:cNvCxnSpPr/>
      </xdr:nvCxnSpPr>
      <xdr:spPr>
        <a:xfrm flipV="1">
          <a:off x="3098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1814</xdr:rowOff>
    </xdr:from>
    <xdr:to>
      <xdr:col>4</xdr:col>
      <xdr:colOff>346075</xdr:colOff>
      <xdr:row>36</xdr:row>
      <xdr:rowOff>23586</xdr:rowOff>
    </xdr:to>
    <xdr:cxnSp macro="">
      <xdr:nvCxnSpPr>
        <xdr:cNvPr id="73" name="直線コネクタ 72"/>
        <xdr:cNvCxnSpPr/>
      </xdr:nvCxnSpPr>
      <xdr:spPr>
        <a:xfrm>
          <a:off x="2209800" y="617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1814</xdr:rowOff>
    </xdr:from>
    <xdr:to>
      <xdr:col>3</xdr:col>
      <xdr:colOff>142875</xdr:colOff>
      <xdr:row>37</xdr:row>
      <xdr:rowOff>37193</xdr:rowOff>
    </xdr:to>
    <xdr:cxnSp macro="">
      <xdr:nvCxnSpPr>
        <xdr:cNvPr id="76" name="直線コネクタ 75"/>
        <xdr:cNvCxnSpPr/>
      </xdr:nvCxnSpPr>
      <xdr:spPr>
        <a:xfrm flipV="1">
          <a:off x="1320800" y="6174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7" name="フローチャート :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79" name="フローチャート : 判断 78"/>
        <xdr:cNvSpPr/>
      </xdr:nvSpPr>
      <xdr:spPr>
        <a:xfrm>
          <a:off x="127000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70049</xdr:rowOff>
    </xdr:from>
    <xdr:ext cx="762000" cy="259045"/>
    <xdr:sp macro="" textlink="">
      <xdr:nvSpPr>
        <xdr:cNvPr id="80" name="テキスト ボックス 79"/>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119743</xdr:rowOff>
    </xdr:from>
    <xdr:to>
      <xdr:col>7</xdr:col>
      <xdr:colOff>66675</xdr:colOff>
      <xdr:row>35</xdr:row>
      <xdr:rowOff>49893</xdr:rowOff>
    </xdr:to>
    <xdr:sp macro="" textlink="">
      <xdr:nvSpPr>
        <xdr:cNvPr id="86" name="円/楕円 85"/>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136270</xdr:rowOff>
    </xdr:from>
    <xdr:ext cx="762000" cy="259045"/>
    <xdr:sp macro="" textlink="">
      <xdr:nvSpPr>
        <xdr:cNvPr id="87"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8" name="円/楕円 87"/>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9" name="テキスト ボックス 88"/>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90" name="円/楕円 89"/>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84563</xdr:rowOff>
    </xdr:from>
    <xdr:ext cx="762000" cy="259045"/>
    <xdr:sp macro="" textlink="">
      <xdr:nvSpPr>
        <xdr:cNvPr id="91" name="テキスト ボックス 90"/>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122464</xdr:rowOff>
    </xdr:from>
    <xdr:to>
      <xdr:col>3</xdr:col>
      <xdr:colOff>193675</xdr:colOff>
      <xdr:row>36</xdr:row>
      <xdr:rowOff>52614</xdr:rowOff>
    </xdr:to>
    <xdr:sp macro="" textlink="">
      <xdr:nvSpPr>
        <xdr:cNvPr id="92" name="円/楕円 91"/>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93" name="テキスト ボックス 92"/>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94" name="円/楕円 93"/>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95" name="テキスト ボックス 94"/>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a:t>
          </a:r>
          <a:r>
            <a:rPr kumimoji="1" lang="ja-JP" altLang="ja-JP" sz="1300">
              <a:solidFill>
                <a:schemeClr val="dk1"/>
              </a:solidFill>
              <a:latin typeface="+mn-lt"/>
              <a:ea typeface="+mn-ea"/>
              <a:cs typeface="+mn-cs"/>
            </a:rPr>
            <a:t>類似団体平均を下回っているものの、前年度比</a:t>
          </a:r>
          <a:r>
            <a:rPr kumimoji="1" lang="ja-JP" altLang="en-US" sz="1300">
              <a:solidFill>
                <a:schemeClr val="dk1"/>
              </a:solidFill>
              <a:latin typeface="+mn-lt"/>
              <a:ea typeface="+mn-ea"/>
              <a:cs typeface="+mn-cs"/>
            </a:rPr>
            <a:t>１．２</a:t>
          </a:r>
          <a:r>
            <a:rPr kumimoji="1" lang="ja-JP" altLang="ja-JP" sz="1300">
              <a:solidFill>
                <a:schemeClr val="dk1"/>
              </a:solidFill>
              <a:latin typeface="+mn-lt"/>
              <a:ea typeface="+mn-ea"/>
              <a:cs typeface="+mn-cs"/>
            </a:rPr>
            <a:t>ポイント上回った要因として</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普通交付税や臨時財政対策債の減額により、分母の経常一般財源が減少していること</a:t>
          </a:r>
          <a:r>
            <a:rPr kumimoji="1" lang="ja-JP" altLang="en-US" sz="1300">
              <a:solidFill>
                <a:schemeClr val="dk1"/>
              </a:solidFill>
              <a:latin typeface="+mn-lt"/>
              <a:ea typeface="+mn-ea"/>
              <a:cs typeface="+mn-cs"/>
            </a:rPr>
            <a:t>、平成２５年度の物件費にかかる経常経費充当一般財源は約３８．７億円で、事務事業のアウトソーシングに係る費用の増加等により、前年度比３．３億円増加したことが挙げられる。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行財政改革により、事務費等の削減に努める。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138430</xdr:rowOff>
    </xdr:from>
    <xdr:to>
      <xdr:col>24</xdr:col>
      <xdr:colOff>31750</xdr:colOff>
      <xdr:row>15</xdr:row>
      <xdr:rowOff>35560</xdr:rowOff>
    </xdr:to>
    <xdr:cxnSp macro="">
      <xdr:nvCxnSpPr>
        <xdr:cNvPr id="124" name="直線コネクタ 123"/>
        <xdr:cNvCxnSpPr/>
      </xdr:nvCxnSpPr>
      <xdr:spPr>
        <a:xfrm>
          <a:off x="15671800" y="25387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138430</xdr:rowOff>
    </xdr:from>
    <xdr:to>
      <xdr:col>22</xdr:col>
      <xdr:colOff>565150</xdr:colOff>
      <xdr:row>14</xdr:row>
      <xdr:rowOff>149860</xdr:rowOff>
    </xdr:to>
    <xdr:cxnSp macro="">
      <xdr:nvCxnSpPr>
        <xdr:cNvPr id="127" name="直線コネクタ 126"/>
        <xdr:cNvCxnSpPr/>
      </xdr:nvCxnSpPr>
      <xdr:spPr>
        <a:xfrm flipV="1">
          <a:off x="14782800" y="2538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14</xdr:row>
      <xdr:rowOff>167005</xdr:rowOff>
    </xdr:to>
    <xdr:cxnSp macro="">
      <xdr:nvCxnSpPr>
        <xdr:cNvPr id="130" name="直線コネクタ 129"/>
        <xdr:cNvCxnSpPr/>
      </xdr:nvCxnSpPr>
      <xdr:spPr>
        <a:xfrm flipV="1">
          <a:off x="13893800" y="2550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167005</xdr:rowOff>
    </xdr:from>
    <xdr:to>
      <xdr:col>20</xdr:col>
      <xdr:colOff>158750</xdr:colOff>
      <xdr:row>15</xdr:row>
      <xdr:rowOff>46990</xdr:rowOff>
    </xdr:to>
    <xdr:cxnSp macro="">
      <xdr:nvCxnSpPr>
        <xdr:cNvPr id="133" name="直線コネクタ 132"/>
        <xdr:cNvCxnSpPr/>
      </xdr:nvCxnSpPr>
      <xdr:spPr>
        <a:xfrm flipV="1">
          <a:off x="13004800" y="25673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4" name="フローチャート : 判断 133"/>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53992</xdr:rowOff>
    </xdr:from>
    <xdr:ext cx="762000" cy="259045"/>
    <xdr:sp macro="" textlink="">
      <xdr:nvSpPr>
        <xdr:cNvPr id="135" name="テキスト ボックス 134"/>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6" name="フローチャート : 判断 135"/>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7" name="テキスト ボックス 136"/>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43" name="円/楕円 142"/>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1287</xdr:rowOff>
    </xdr:from>
    <xdr:ext cx="762000" cy="259045"/>
    <xdr:sp macro="" textlink="">
      <xdr:nvSpPr>
        <xdr:cNvPr id="144" name="物件費該当値テキスト"/>
        <xdr:cNvSpPr txBox="1"/>
      </xdr:nvSpPr>
      <xdr:spPr>
        <a:xfrm>
          <a:off x="165989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87630</xdr:rowOff>
    </xdr:from>
    <xdr:to>
      <xdr:col>22</xdr:col>
      <xdr:colOff>615950</xdr:colOff>
      <xdr:row>15</xdr:row>
      <xdr:rowOff>17780</xdr:rowOff>
    </xdr:to>
    <xdr:sp macro="" textlink="">
      <xdr:nvSpPr>
        <xdr:cNvPr id="145" name="円/楕円 144"/>
        <xdr:cNvSpPr/>
      </xdr:nvSpPr>
      <xdr:spPr>
        <a:xfrm>
          <a:off x="15621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27957</xdr:rowOff>
    </xdr:from>
    <xdr:ext cx="736600" cy="259045"/>
    <xdr:sp macro="" textlink="">
      <xdr:nvSpPr>
        <xdr:cNvPr id="146" name="テキスト ボックス 145"/>
        <xdr:cNvSpPr txBox="1"/>
      </xdr:nvSpPr>
      <xdr:spPr>
        <a:xfrm>
          <a:off x="15290800" y="22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7" name="円/楕円 146"/>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8" name="テキスト ボックス 147"/>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116205</xdr:rowOff>
    </xdr:from>
    <xdr:to>
      <xdr:col>20</xdr:col>
      <xdr:colOff>209550</xdr:colOff>
      <xdr:row>15</xdr:row>
      <xdr:rowOff>46355</xdr:rowOff>
    </xdr:to>
    <xdr:sp macro="" textlink="">
      <xdr:nvSpPr>
        <xdr:cNvPr id="149" name="円/楕円 148"/>
        <xdr:cNvSpPr/>
      </xdr:nvSpPr>
      <xdr:spPr>
        <a:xfrm>
          <a:off x="13843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56532</xdr:rowOff>
    </xdr:from>
    <xdr:ext cx="762000" cy="259045"/>
    <xdr:sp macro="" textlink="">
      <xdr:nvSpPr>
        <xdr:cNvPr id="150" name="テキスト ボックス 149"/>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1" name="円/楕円 150"/>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2" name="テキスト ボックス 151"/>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生活保護費の額が急激に膨らんでいることなどが挙げられる。新座市の平成２５年度生活保護費は、約５千万円増の約４７億円となっている。</a:t>
          </a:r>
          <a:endParaRPr kumimoji="1" lang="en-US" altLang="ja-JP" sz="1300">
            <a:latin typeface="ＭＳ Ｐゴシック"/>
          </a:endParaRPr>
        </a:p>
        <a:p>
          <a:r>
            <a:rPr kumimoji="1" lang="ja-JP" altLang="en-US" sz="1300">
              <a:latin typeface="ＭＳ Ｐゴシック"/>
            </a:rPr>
            <a:t>　資格審査等の適正化により、増加傾向に歯止めをかけるよう努める。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88900</xdr:rowOff>
    </xdr:to>
    <xdr:cxnSp macro="">
      <xdr:nvCxnSpPr>
        <xdr:cNvPr id="185" name="直線コネクタ 184"/>
        <xdr:cNvCxnSpPr/>
      </xdr:nvCxnSpPr>
      <xdr:spPr>
        <a:xfrm>
          <a:off x="3987800" y="10223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50800</xdr:rowOff>
    </xdr:from>
    <xdr:to>
      <xdr:col>5</xdr:col>
      <xdr:colOff>549275</xdr:colOff>
      <xdr:row>59</xdr:row>
      <xdr:rowOff>107950</xdr:rowOff>
    </xdr:to>
    <xdr:cxnSp macro="">
      <xdr:nvCxnSpPr>
        <xdr:cNvPr id="188" name="直線コネクタ 187"/>
        <xdr:cNvCxnSpPr/>
      </xdr:nvCxnSpPr>
      <xdr:spPr>
        <a:xfrm>
          <a:off x="3098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50800</xdr:rowOff>
    </xdr:to>
    <xdr:cxnSp macro="">
      <xdr:nvCxnSpPr>
        <xdr:cNvPr id="191" name="直線コネクタ 190"/>
        <xdr:cNvCxnSpPr/>
      </xdr:nvCxnSpPr>
      <xdr:spPr>
        <a:xfrm>
          <a:off x="2209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58</xdr:row>
      <xdr:rowOff>88900</xdr:rowOff>
    </xdr:to>
    <xdr:cxnSp macro="">
      <xdr:nvCxnSpPr>
        <xdr:cNvPr id="194" name="直線コネクタ 193"/>
        <xdr:cNvCxnSpPr/>
      </xdr:nvCxnSpPr>
      <xdr:spPr>
        <a:xfrm>
          <a:off x="1320800" y="980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6" name="テキスト ボックス 195"/>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7" name="フローチャート : 判断 196"/>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8" name="テキスト ボックス 19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4" name="円/楕円 203"/>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05"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06" name="円/楕円 205"/>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07" name="テキスト ボックス 206"/>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0</xdr:rowOff>
    </xdr:from>
    <xdr:to>
      <xdr:col>4</xdr:col>
      <xdr:colOff>396875</xdr:colOff>
      <xdr:row>59</xdr:row>
      <xdr:rowOff>101600</xdr:rowOff>
    </xdr:to>
    <xdr:sp macro="" textlink="">
      <xdr:nvSpPr>
        <xdr:cNvPr id="208" name="円/楕円 207"/>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86377</xdr:rowOff>
    </xdr:from>
    <xdr:ext cx="762000" cy="259045"/>
    <xdr:sp macro="" textlink="">
      <xdr:nvSpPr>
        <xdr:cNvPr id="209" name="テキスト ボックス 208"/>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0" name="円/楕円 209"/>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1" name="テキスト ボックス 210"/>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2" name="円/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3" name="テキスト ボックス 21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その他に係る経常収支比率が改善されている要因としては、老朽化した公共施設等の維持補修費が減少しているためである。</a:t>
          </a:r>
          <a:endParaRPr kumimoji="1" lang="en-US" altLang="ja-JP" sz="1300">
            <a:latin typeface="ＭＳ Ｐゴシック"/>
          </a:endParaRPr>
        </a:p>
        <a:p>
          <a:r>
            <a:rPr kumimoji="1" lang="ja-JP" altLang="en-US" sz="1300">
              <a:latin typeface="ＭＳ Ｐゴシック"/>
            </a:rPr>
            <a:t>　今後も、老朽化した公共施設は、スクラップ・アンド・ビルドによる統廃合を推進し、経費の効率化に努める。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120650</xdr:rowOff>
    </xdr:to>
    <xdr:cxnSp macro="">
      <xdr:nvCxnSpPr>
        <xdr:cNvPr id="246" name="直線コネクタ 245"/>
        <xdr:cNvCxnSpPr/>
      </xdr:nvCxnSpPr>
      <xdr:spPr>
        <a:xfrm flipV="1">
          <a:off x="15671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7"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120650</xdr:rowOff>
    </xdr:from>
    <xdr:to>
      <xdr:col>22</xdr:col>
      <xdr:colOff>565150</xdr:colOff>
      <xdr:row>58</xdr:row>
      <xdr:rowOff>63500</xdr:rowOff>
    </xdr:to>
    <xdr:cxnSp macro="">
      <xdr:nvCxnSpPr>
        <xdr:cNvPr id="249" name="直線コネクタ 248"/>
        <xdr:cNvCxnSpPr/>
      </xdr:nvCxnSpPr>
      <xdr:spPr>
        <a:xfrm flipV="1">
          <a:off x="14782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1" name="テキスト ボックス 25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63500</xdr:rowOff>
    </xdr:to>
    <xdr:cxnSp macro="">
      <xdr:nvCxnSpPr>
        <xdr:cNvPr id="252" name="直線コネクタ 251"/>
        <xdr:cNvCxnSpPr/>
      </xdr:nvCxnSpPr>
      <xdr:spPr>
        <a:xfrm>
          <a:off x="13893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58</xdr:row>
      <xdr:rowOff>50800</xdr:rowOff>
    </xdr:to>
    <xdr:cxnSp macro="">
      <xdr:nvCxnSpPr>
        <xdr:cNvPr id="255" name="直線コネクタ 254"/>
        <xdr:cNvCxnSpPr/>
      </xdr:nvCxnSpPr>
      <xdr:spPr>
        <a:xfrm>
          <a:off x="13004800" y="9817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58" name="フローチャート : 判断 257"/>
        <xdr:cNvSpPr/>
      </xdr:nvSpPr>
      <xdr:spPr>
        <a:xfrm>
          <a:off x="12954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3827</xdr:rowOff>
    </xdr:from>
    <xdr:ext cx="762000" cy="259045"/>
    <xdr:sp macro="" textlink="">
      <xdr:nvSpPr>
        <xdr:cNvPr id="259" name="テキスト ボックス 258"/>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5" name="円/楕円 264"/>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6"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69850</xdr:rowOff>
    </xdr:from>
    <xdr:to>
      <xdr:col>22</xdr:col>
      <xdr:colOff>615950</xdr:colOff>
      <xdr:row>58</xdr:row>
      <xdr:rowOff>0</xdr:rowOff>
    </xdr:to>
    <xdr:sp macro="" textlink="">
      <xdr:nvSpPr>
        <xdr:cNvPr id="267" name="円/楕円 266"/>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68" name="テキスト ボックス 26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12700</xdr:rowOff>
    </xdr:from>
    <xdr:to>
      <xdr:col>21</xdr:col>
      <xdr:colOff>412750</xdr:colOff>
      <xdr:row>58</xdr:row>
      <xdr:rowOff>114300</xdr:rowOff>
    </xdr:to>
    <xdr:sp macro="" textlink="">
      <xdr:nvSpPr>
        <xdr:cNvPr id="269" name="円/楕円 268"/>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99077</xdr:rowOff>
    </xdr:from>
    <xdr:ext cx="762000" cy="259045"/>
    <xdr:sp macro="" textlink="">
      <xdr:nvSpPr>
        <xdr:cNvPr id="270" name="テキスト ボックス 269"/>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1" name="円/楕円 270"/>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2" name="テキスト ボックス 271"/>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73" name="円/楕円 272"/>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80027</xdr:rowOff>
    </xdr:from>
    <xdr:ext cx="762000" cy="259045"/>
    <xdr:sp macro="" textlink="">
      <xdr:nvSpPr>
        <xdr:cNvPr id="274" name="テキスト ボックス 273"/>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が類似団体平均を大きく上回っているのは、消防やごみ処理の運営を担う一部事務組合に対する運営費負担金が主な要因で、平成２５年度の補助費に係る経常収支比率１４．９％のうち７．８％は当該一組負担金に係る分である。　また、将来の医療費抑制に向けてがん検診の受診を推奨しており、これに係る費用の増も要因である。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39</xdr:row>
      <xdr:rowOff>100330</xdr:rowOff>
    </xdr:to>
    <xdr:cxnSp macro="">
      <xdr:nvCxnSpPr>
        <xdr:cNvPr id="306" name="直線コネクタ 305"/>
        <xdr:cNvCxnSpPr/>
      </xdr:nvCxnSpPr>
      <xdr:spPr>
        <a:xfrm>
          <a:off x="15671800" y="6718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39</xdr:row>
      <xdr:rowOff>31750</xdr:rowOff>
    </xdr:to>
    <xdr:cxnSp macro="">
      <xdr:nvCxnSpPr>
        <xdr:cNvPr id="309" name="直線コネクタ 308"/>
        <xdr:cNvCxnSpPr/>
      </xdr:nvCxnSpPr>
      <xdr:spPr>
        <a:xfrm>
          <a:off x="147828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39370</xdr:rowOff>
    </xdr:to>
    <xdr:cxnSp macro="">
      <xdr:nvCxnSpPr>
        <xdr:cNvPr id="312" name="直線コネクタ 311"/>
        <xdr:cNvCxnSpPr/>
      </xdr:nvCxnSpPr>
      <xdr:spPr>
        <a:xfrm flipV="1">
          <a:off x="13893800" y="671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39370</xdr:rowOff>
    </xdr:from>
    <xdr:to>
      <xdr:col>20</xdr:col>
      <xdr:colOff>158750</xdr:colOff>
      <xdr:row>39</xdr:row>
      <xdr:rowOff>123190</xdr:rowOff>
    </xdr:to>
    <xdr:cxnSp macro="">
      <xdr:nvCxnSpPr>
        <xdr:cNvPr id="315" name="直線コネクタ 314"/>
        <xdr:cNvCxnSpPr/>
      </xdr:nvCxnSpPr>
      <xdr:spPr>
        <a:xfrm flipV="1">
          <a:off x="13004800" y="6725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6" name="フローチャート : 判断 315"/>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17" name="テキスト ボックス 316"/>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8" name="フローチャート : 判断 317"/>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9" name="テキスト ボックス 31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49530</xdr:rowOff>
    </xdr:from>
    <xdr:to>
      <xdr:col>24</xdr:col>
      <xdr:colOff>82550</xdr:colOff>
      <xdr:row>39</xdr:row>
      <xdr:rowOff>151130</xdr:rowOff>
    </xdr:to>
    <xdr:sp macro="" textlink="">
      <xdr:nvSpPr>
        <xdr:cNvPr id="325" name="円/楕円 324"/>
        <xdr:cNvSpPr/>
      </xdr:nvSpPr>
      <xdr:spPr>
        <a:xfrm>
          <a:off x="16459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21607</xdr:rowOff>
    </xdr:from>
    <xdr:ext cx="762000" cy="259045"/>
    <xdr:sp macro="" textlink="">
      <xdr:nvSpPr>
        <xdr:cNvPr id="326" name="補助費等該当値テキスト"/>
        <xdr:cNvSpPr txBox="1"/>
      </xdr:nvSpPr>
      <xdr:spPr>
        <a:xfrm>
          <a:off x="16598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152400</xdr:rowOff>
    </xdr:from>
    <xdr:to>
      <xdr:col>22</xdr:col>
      <xdr:colOff>615950</xdr:colOff>
      <xdr:row>39</xdr:row>
      <xdr:rowOff>82550</xdr:rowOff>
    </xdr:to>
    <xdr:sp macro="" textlink="">
      <xdr:nvSpPr>
        <xdr:cNvPr id="327" name="円/楕円 326"/>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67327</xdr:rowOff>
    </xdr:from>
    <xdr:ext cx="736600" cy="259045"/>
    <xdr:sp macro="" textlink="">
      <xdr:nvSpPr>
        <xdr:cNvPr id="328" name="テキスト ボックス 327"/>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29" name="円/楕円 328"/>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0" name="テキスト ボックス 329"/>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160020</xdr:rowOff>
    </xdr:from>
    <xdr:to>
      <xdr:col>20</xdr:col>
      <xdr:colOff>209550</xdr:colOff>
      <xdr:row>39</xdr:row>
      <xdr:rowOff>90170</xdr:rowOff>
    </xdr:to>
    <xdr:sp macro="" textlink="">
      <xdr:nvSpPr>
        <xdr:cNvPr id="331" name="円/楕円 330"/>
        <xdr:cNvSpPr/>
      </xdr:nvSpPr>
      <xdr:spPr>
        <a:xfrm>
          <a:off x="13843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74947</xdr:rowOff>
    </xdr:from>
    <xdr:ext cx="762000" cy="259045"/>
    <xdr:sp macro="" textlink="">
      <xdr:nvSpPr>
        <xdr:cNvPr id="332" name="テキスト ボックス 331"/>
        <xdr:cNvSpPr txBox="1"/>
      </xdr:nvSpPr>
      <xdr:spPr>
        <a:xfrm>
          <a:off x="13512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72390</xdr:rowOff>
    </xdr:from>
    <xdr:to>
      <xdr:col>19</xdr:col>
      <xdr:colOff>6350</xdr:colOff>
      <xdr:row>40</xdr:row>
      <xdr:rowOff>2540</xdr:rowOff>
    </xdr:to>
    <xdr:sp macro="" textlink="">
      <xdr:nvSpPr>
        <xdr:cNvPr id="333" name="円/楕円 332"/>
        <xdr:cNvSpPr/>
      </xdr:nvSpPr>
      <xdr:spPr>
        <a:xfrm>
          <a:off x="12954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158767</xdr:rowOff>
    </xdr:from>
    <xdr:ext cx="762000" cy="259045"/>
    <xdr:sp macro="" textlink="">
      <xdr:nvSpPr>
        <xdr:cNvPr id="334" name="テキスト ボックス 333"/>
        <xdr:cNvSpPr txBox="1"/>
      </xdr:nvSpPr>
      <xdr:spPr>
        <a:xfrm>
          <a:off x="12623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a:latin typeface="ＭＳ Ｐゴシック"/>
            </a:rPr>
            <a:t>公債費に係る経常収支比率が類似団体平均を下回っているものの、前年度比０．９ポイント上回った要因としては、普通交付税や臨時財政対策債の減額により、分母の経常一般財源が減少していること、例年公債費の決算額は約４０億円前後で推移していたが、平成２５年度は臨時財政対策債や土木債、民生債の元利償還の増などにより、約４２．８億円となったことが挙げられる。</a:t>
          </a:r>
          <a:endParaRPr kumimoji="1" lang="en-US" altLang="ja-JP" sz="1100">
            <a:latin typeface="ＭＳ Ｐゴシック"/>
          </a:endParaRPr>
        </a:p>
        <a:p>
          <a:r>
            <a:rPr kumimoji="1" lang="ja-JP" altLang="en-US" sz="1100">
              <a:latin typeface="ＭＳ Ｐゴシック"/>
            </a:rPr>
            <a:t>　市債の借入れに当たっては、地方交付税措置のある適債事業を選択し、借入れの抑制、計画的な償還を通じて、公債費負担の軽減に努めていく。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115570</xdr:rowOff>
    </xdr:to>
    <xdr:cxnSp macro="">
      <xdr:nvCxnSpPr>
        <xdr:cNvPr id="363" name="直線コネクタ 362"/>
        <xdr:cNvCxnSpPr/>
      </xdr:nvCxnSpPr>
      <xdr:spPr>
        <a:xfrm>
          <a:off x="3987800" y="129228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71137</xdr:rowOff>
    </xdr:from>
    <xdr:ext cx="762000" cy="259045"/>
    <xdr:sp macro="" textlink="">
      <xdr:nvSpPr>
        <xdr:cNvPr id="364"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75565</xdr:rowOff>
    </xdr:to>
    <xdr:cxnSp macro="">
      <xdr:nvCxnSpPr>
        <xdr:cNvPr id="366" name="直線コネクタ 365"/>
        <xdr:cNvCxnSpPr/>
      </xdr:nvCxnSpPr>
      <xdr:spPr>
        <a:xfrm flipV="1">
          <a:off x="3098800" y="12922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42563</xdr:rowOff>
    </xdr:from>
    <xdr:ext cx="736600" cy="259045"/>
    <xdr:sp macro="" textlink="">
      <xdr:nvSpPr>
        <xdr:cNvPr id="368" name="テキスト ボックス 367"/>
        <xdr:cNvSpPr txBox="1"/>
      </xdr:nvSpPr>
      <xdr:spPr>
        <a:xfrm>
          <a:off x="3606800" y="130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64135</xdr:rowOff>
    </xdr:from>
    <xdr:to>
      <xdr:col>4</xdr:col>
      <xdr:colOff>346075</xdr:colOff>
      <xdr:row>75</xdr:row>
      <xdr:rowOff>75565</xdr:rowOff>
    </xdr:to>
    <xdr:cxnSp macro="">
      <xdr:nvCxnSpPr>
        <xdr:cNvPr id="369" name="直線コネクタ 368"/>
        <xdr:cNvCxnSpPr/>
      </xdr:nvCxnSpPr>
      <xdr:spPr>
        <a:xfrm>
          <a:off x="2209800" y="12922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71" name="テキスト ボックス 370"/>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64135</xdr:rowOff>
    </xdr:from>
    <xdr:to>
      <xdr:col>3</xdr:col>
      <xdr:colOff>142875</xdr:colOff>
      <xdr:row>75</xdr:row>
      <xdr:rowOff>98425</xdr:rowOff>
    </xdr:to>
    <xdr:cxnSp macro="">
      <xdr:nvCxnSpPr>
        <xdr:cNvPr id="372" name="直線コネクタ 371"/>
        <xdr:cNvCxnSpPr/>
      </xdr:nvCxnSpPr>
      <xdr:spPr>
        <a:xfrm flipV="1">
          <a:off x="1320800" y="12922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3" name="フローチャート : 判断 372"/>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74" name="テキスト ボックス 37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5" name="フローチャート : 判断 374"/>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136542</xdr:rowOff>
    </xdr:from>
    <xdr:ext cx="762000" cy="259045"/>
    <xdr:sp macro="" textlink="">
      <xdr:nvSpPr>
        <xdr:cNvPr id="376" name="テキスト ボックス 375"/>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82" name="円/楕円 381"/>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3"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84" name="円/楕円 383"/>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125112</xdr:rowOff>
    </xdr:from>
    <xdr:ext cx="736600" cy="259045"/>
    <xdr:sp macro="" textlink="">
      <xdr:nvSpPr>
        <xdr:cNvPr id="385" name="テキスト ボックス 384"/>
        <xdr:cNvSpPr txBox="1"/>
      </xdr:nvSpPr>
      <xdr:spPr>
        <a:xfrm>
          <a:off x="3606800" y="126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24765</xdr:rowOff>
    </xdr:from>
    <xdr:to>
      <xdr:col>4</xdr:col>
      <xdr:colOff>396875</xdr:colOff>
      <xdr:row>75</xdr:row>
      <xdr:rowOff>126365</xdr:rowOff>
    </xdr:to>
    <xdr:sp macro="" textlink="">
      <xdr:nvSpPr>
        <xdr:cNvPr id="386" name="円/楕円 385"/>
        <xdr:cNvSpPr/>
      </xdr:nvSpPr>
      <xdr:spPr>
        <a:xfrm>
          <a:off x="3048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136542</xdr:rowOff>
    </xdr:from>
    <xdr:ext cx="762000" cy="259045"/>
    <xdr:sp macro="" textlink="">
      <xdr:nvSpPr>
        <xdr:cNvPr id="387" name="テキスト ボックス 386"/>
        <xdr:cNvSpPr txBox="1"/>
      </xdr:nvSpPr>
      <xdr:spPr>
        <a:xfrm>
          <a:off x="2717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xdr:rowOff>
    </xdr:from>
    <xdr:to>
      <xdr:col>3</xdr:col>
      <xdr:colOff>193675</xdr:colOff>
      <xdr:row>75</xdr:row>
      <xdr:rowOff>114935</xdr:rowOff>
    </xdr:to>
    <xdr:sp macro="" textlink="">
      <xdr:nvSpPr>
        <xdr:cNvPr id="388" name="円/楕円 387"/>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99713</xdr:rowOff>
    </xdr:from>
    <xdr:ext cx="762000" cy="259045"/>
    <xdr:sp macro="" textlink="">
      <xdr:nvSpPr>
        <xdr:cNvPr id="389" name="テキスト ボックス 388"/>
        <xdr:cNvSpPr txBox="1"/>
      </xdr:nvSpPr>
      <xdr:spPr>
        <a:xfrm>
          <a:off x="1828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47625</xdr:rowOff>
    </xdr:from>
    <xdr:to>
      <xdr:col>1</xdr:col>
      <xdr:colOff>676275</xdr:colOff>
      <xdr:row>75</xdr:row>
      <xdr:rowOff>149225</xdr:rowOff>
    </xdr:to>
    <xdr:sp macro="" textlink="">
      <xdr:nvSpPr>
        <xdr:cNvPr id="390" name="円/楕円 389"/>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134002</xdr:rowOff>
    </xdr:from>
    <xdr:ext cx="762000" cy="259045"/>
    <xdr:sp macro="" textlink="">
      <xdr:nvSpPr>
        <xdr:cNvPr id="391" name="テキスト ボックス 390"/>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公債費以外の経常経費については、平成２５年度は、類似団体平均を２．２ポイント上回っている。この要因としては、生活保護扶助費の増加により、扶助費が増加したことなどによるものである。</a:t>
          </a:r>
          <a:endParaRPr kumimoji="1" lang="en-US" altLang="ja-JP" sz="1300">
            <a:latin typeface="ＭＳ Ｐゴシック"/>
          </a:endParaRPr>
        </a:p>
        <a:p>
          <a:r>
            <a:rPr kumimoji="1" lang="ja-JP" altLang="en-US" sz="1300">
              <a:latin typeface="ＭＳ Ｐゴシック"/>
            </a:rPr>
            <a:t>　生活保護費の資格審査等の適正化に努め、効果的な行政サービスの実現を図っていく。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77</xdr:row>
      <xdr:rowOff>152146</xdr:rowOff>
    </xdr:to>
    <xdr:cxnSp macro="">
      <xdr:nvCxnSpPr>
        <xdr:cNvPr id="422" name="直線コネクタ 421"/>
        <xdr:cNvCxnSpPr/>
      </xdr:nvCxnSpPr>
      <xdr:spPr>
        <a:xfrm>
          <a:off x="15671800" y="132852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77</xdr:row>
      <xdr:rowOff>156718</xdr:rowOff>
    </xdr:to>
    <xdr:cxnSp macro="">
      <xdr:nvCxnSpPr>
        <xdr:cNvPr id="425" name="直線コネクタ 424"/>
        <xdr:cNvCxnSpPr/>
      </xdr:nvCxnSpPr>
      <xdr:spPr>
        <a:xfrm flipV="1">
          <a:off x="14782800" y="132852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77</xdr:row>
      <xdr:rowOff>156718</xdr:rowOff>
    </xdr:to>
    <xdr:cxnSp macro="">
      <xdr:nvCxnSpPr>
        <xdr:cNvPr id="428" name="直線コネクタ 427"/>
        <xdr:cNvCxnSpPr/>
      </xdr:nvCxnSpPr>
      <xdr:spPr>
        <a:xfrm>
          <a:off x="13893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78</xdr:row>
      <xdr:rowOff>17272</xdr:rowOff>
    </xdr:to>
    <xdr:cxnSp macro="">
      <xdr:nvCxnSpPr>
        <xdr:cNvPr id="431" name="直線コネクタ 430"/>
        <xdr:cNvCxnSpPr/>
      </xdr:nvCxnSpPr>
      <xdr:spPr>
        <a:xfrm flipV="1">
          <a:off x="13004800" y="133309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2" name="フローチャート : 判断 431"/>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33" name="テキスト ボックス 432"/>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4" name="フローチャート : 判断 433"/>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55390</xdr:rowOff>
    </xdr:from>
    <xdr:ext cx="762000" cy="259045"/>
    <xdr:sp macro="" textlink="">
      <xdr:nvSpPr>
        <xdr:cNvPr id="435" name="テキスト ボックス 434"/>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41" name="円/楕円 440"/>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73423</xdr:rowOff>
    </xdr:from>
    <xdr:ext cx="762000" cy="259045"/>
    <xdr:sp macro="" textlink="">
      <xdr:nvSpPr>
        <xdr:cNvPr id="442"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43" name="円/楕円 442"/>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119142</xdr:rowOff>
    </xdr:from>
    <xdr:ext cx="736600" cy="259045"/>
    <xdr:sp macro="" textlink="">
      <xdr:nvSpPr>
        <xdr:cNvPr id="444" name="テキスト ボックス 44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45" name="円/楕円 444"/>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46" name="テキスト ボックス 445"/>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78487</xdr:rowOff>
    </xdr:from>
    <xdr:to>
      <xdr:col>20</xdr:col>
      <xdr:colOff>209550</xdr:colOff>
      <xdr:row>78</xdr:row>
      <xdr:rowOff>8637</xdr:rowOff>
    </xdr:to>
    <xdr:sp macro="" textlink="">
      <xdr:nvSpPr>
        <xdr:cNvPr id="447" name="円/楕円 446"/>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18814</xdr:rowOff>
    </xdr:from>
    <xdr:ext cx="762000" cy="259045"/>
    <xdr:sp macro="" textlink="">
      <xdr:nvSpPr>
        <xdr:cNvPr id="448" name="テキスト ボックス 447"/>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137922</xdr:rowOff>
    </xdr:from>
    <xdr:to>
      <xdr:col>19</xdr:col>
      <xdr:colOff>6350</xdr:colOff>
      <xdr:row>78</xdr:row>
      <xdr:rowOff>68072</xdr:rowOff>
    </xdr:to>
    <xdr:sp macro="" textlink="">
      <xdr:nvSpPr>
        <xdr:cNvPr id="449" name="円/楕円 448"/>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52849</xdr:rowOff>
    </xdr:from>
    <xdr:ext cx="762000" cy="259045"/>
    <xdr:sp macro="" textlink="">
      <xdr:nvSpPr>
        <xdr:cNvPr id="450" name="テキスト ボックス 449"/>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埼玉県新座市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96330</xdr:rowOff>
    </xdr:from>
    <xdr:to>
      <xdr:col>4</xdr:col>
      <xdr:colOff>1117600</xdr:colOff>
      <xdr:row>18</xdr:row>
      <xdr:rowOff>136677</xdr:rowOff>
    </xdr:to>
    <xdr:cxnSp macro="">
      <xdr:nvCxnSpPr>
        <xdr:cNvPr id="48" name="直線コネクタ 47"/>
        <xdr:cNvCxnSpPr/>
      </xdr:nvCxnSpPr>
      <xdr:spPr bwMode="auto">
        <a:xfrm>
          <a:off x="5003800" y="3230055"/>
          <a:ext cx="647700" cy="40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47592</xdr:rowOff>
    </xdr:from>
    <xdr:to>
      <xdr:col>4</xdr:col>
      <xdr:colOff>469900</xdr:colOff>
      <xdr:row>18</xdr:row>
      <xdr:rowOff>96330</xdr:rowOff>
    </xdr:to>
    <xdr:cxnSp macro="">
      <xdr:nvCxnSpPr>
        <xdr:cNvPr id="51" name="直線コネクタ 50"/>
        <xdr:cNvCxnSpPr/>
      </xdr:nvCxnSpPr>
      <xdr:spPr bwMode="auto">
        <a:xfrm>
          <a:off x="4305300" y="3181317"/>
          <a:ext cx="698500" cy="4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44254</xdr:rowOff>
    </xdr:from>
    <xdr:to>
      <xdr:col>3</xdr:col>
      <xdr:colOff>904875</xdr:colOff>
      <xdr:row>18</xdr:row>
      <xdr:rowOff>47592</xdr:rowOff>
    </xdr:to>
    <xdr:cxnSp macro="">
      <xdr:nvCxnSpPr>
        <xdr:cNvPr id="54" name="直線コネクタ 53"/>
        <xdr:cNvCxnSpPr/>
      </xdr:nvCxnSpPr>
      <xdr:spPr bwMode="auto">
        <a:xfrm>
          <a:off x="3606800" y="3177979"/>
          <a:ext cx="698500" cy="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32436</xdr:rowOff>
    </xdr:from>
    <xdr:to>
      <xdr:col>3</xdr:col>
      <xdr:colOff>206375</xdr:colOff>
      <xdr:row>18</xdr:row>
      <xdr:rowOff>44254</xdr:rowOff>
    </xdr:to>
    <xdr:cxnSp macro="">
      <xdr:nvCxnSpPr>
        <xdr:cNvPr id="57" name="直線コネクタ 56"/>
        <xdr:cNvCxnSpPr/>
      </xdr:nvCxnSpPr>
      <xdr:spPr bwMode="auto">
        <a:xfrm>
          <a:off x="2908300" y="3166161"/>
          <a:ext cx="698500" cy="1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100751</xdr:rowOff>
    </xdr:from>
    <xdr:ext cx="762000" cy="259045"/>
    <xdr:sp macro="" textlink="">
      <xdr:nvSpPr>
        <xdr:cNvPr id="59" name="テキスト ボックス 58"/>
        <xdr:cNvSpPr txBox="1"/>
      </xdr:nvSpPr>
      <xdr:spPr>
        <a:xfrm>
          <a:off x="32258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65958</xdr:rowOff>
    </xdr:from>
    <xdr:ext cx="762000" cy="259045"/>
    <xdr:sp macro="" textlink="">
      <xdr:nvSpPr>
        <xdr:cNvPr id="61" name="テキスト ボックス 60"/>
        <xdr:cNvSpPr txBox="1"/>
      </xdr:nvSpPr>
      <xdr:spPr>
        <a:xfrm>
          <a:off x="2527300" y="26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85877</xdr:rowOff>
    </xdr:from>
    <xdr:to>
      <xdr:col>5</xdr:col>
      <xdr:colOff>34925</xdr:colOff>
      <xdr:row>19</xdr:row>
      <xdr:rowOff>16027</xdr:rowOff>
    </xdr:to>
    <xdr:sp macro="" textlink="">
      <xdr:nvSpPr>
        <xdr:cNvPr id="67" name="円/楕円 66"/>
        <xdr:cNvSpPr/>
      </xdr:nvSpPr>
      <xdr:spPr bwMode="auto">
        <a:xfrm>
          <a:off x="5600700" y="321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165904</xdr:rowOff>
    </xdr:from>
    <xdr:ext cx="762000" cy="259045"/>
    <xdr:sp macro="" textlink="">
      <xdr:nvSpPr>
        <xdr:cNvPr id="68" name="人口1人当たり決算額の推移該当値テキスト130"/>
        <xdr:cNvSpPr txBox="1"/>
      </xdr:nvSpPr>
      <xdr:spPr>
        <a:xfrm>
          <a:off x="5740400" y="31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45530</xdr:rowOff>
    </xdr:from>
    <xdr:to>
      <xdr:col>4</xdr:col>
      <xdr:colOff>520700</xdr:colOff>
      <xdr:row>18</xdr:row>
      <xdr:rowOff>147130</xdr:rowOff>
    </xdr:to>
    <xdr:sp macro="" textlink="">
      <xdr:nvSpPr>
        <xdr:cNvPr id="69" name="円/楕円 68"/>
        <xdr:cNvSpPr/>
      </xdr:nvSpPr>
      <xdr:spPr bwMode="auto">
        <a:xfrm>
          <a:off x="4953000" y="317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131906</xdr:rowOff>
    </xdr:from>
    <xdr:ext cx="736600" cy="259045"/>
    <xdr:sp macro="" textlink="">
      <xdr:nvSpPr>
        <xdr:cNvPr id="70" name="テキスト ボックス 69"/>
        <xdr:cNvSpPr txBox="1"/>
      </xdr:nvSpPr>
      <xdr:spPr>
        <a:xfrm>
          <a:off x="4622800" y="326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168242</xdr:rowOff>
    </xdr:from>
    <xdr:to>
      <xdr:col>3</xdr:col>
      <xdr:colOff>955675</xdr:colOff>
      <xdr:row>18</xdr:row>
      <xdr:rowOff>98392</xdr:rowOff>
    </xdr:to>
    <xdr:sp macro="" textlink="">
      <xdr:nvSpPr>
        <xdr:cNvPr id="71" name="円/楕円 70"/>
        <xdr:cNvSpPr/>
      </xdr:nvSpPr>
      <xdr:spPr bwMode="auto">
        <a:xfrm>
          <a:off x="4254500" y="313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83169</xdr:rowOff>
    </xdr:from>
    <xdr:ext cx="762000" cy="259045"/>
    <xdr:sp macro="" textlink="">
      <xdr:nvSpPr>
        <xdr:cNvPr id="72" name="テキスト ボックス 71"/>
        <xdr:cNvSpPr txBox="1"/>
      </xdr:nvSpPr>
      <xdr:spPr>
        <a:xfrm>
          <a:off x="3924300" y="32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164904</xdr:rowOff>
    </xdr:from>
    <xdr:to>
      <xdr:col>3</xdr:col>
      <xdr:colOff>257175</xdr:colOff>
      <xdr:row>18</xdr:row>
      <xdr:rowOff>95054</xdr:rowOff>
    </xdr:to>
    <xdr:sp macro="" textlink="">
      <xdr:nvSpPr>
        <xdr:cNvPr id="73" name="円/楕円 72"/>
        <xdr:cNvSpPr/>
      </xdr:nvSpPr>
      <xdr:spPr bwMode="auto">
        <a:xfrm>
          <a:off x="3556000" y="312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79831</xdr:rowOff>
    </xdr:from>
    <xdr:ext cx="762000" cy="259045"/>
    <xdr:sp macro="" textlink="">
      <xdr:nvSpPr>
        <xdr:cNvPr id="74" name="テキスト ボックス 73"/>
        <xdr:cNvSpPr txBox="1"/>
      </xdr:nvSpPr>
      <xdr:spPr>
        <a:xfrm>
          <a:off x="3225800" y="321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53,203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153086</xdr:rowOff>
    </xdr:from>
    <xdr:to>
      <xdr:col>2</xdr:col>
      <xdr:colOff>692150</xdr:colOff>
      <xdr:row>18</xdr:row>
      <xdr:rowOff>83236</xdr:rowOff>
    </xdr:to>
    <xdr:sp macro="" textlink="">
      <xdr:nvSpPr>
        <xdr:cNvPr id="75" name="円/楕円 74"/>
        <xdr:cNvSpPr/>
      </xdr:nvSpPr>
      <xdr:spPr bwMode="auto">
        <a:xfrm>
          <a:off x="2857500" y="311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68013</xdr:rowOff>
    </xdr:from>
    <xdr:ext cx="762000" cy="259045"/>
    <xdr:sp macro="" textlink="">
      <xdr:nvSpPr>
        <xdr:cNvPr id="76" name="テキスト ボックス 75"/>
        <xdr:cNvSpPr txBox="1"/>
      </xdr:nvSpPr>
      <xdr:spPr>
        <a:xfrm>
          <a:off x="2527300" y="320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91011</xdr:rowOff>
    </xdr:from>
    <xdr:to>
      <xdr:col>4</xdr:col>
      <xdr:colOff>1117600</xdr:colOff>
      <xdr:row>36</xdr:row>
      <xdr:rowOff>96008</xdr:rowOff>
    </xdr:to>
    <xdr:cxnSp macro="">
      <xdr:nvCxnSpPr>
        <xdr:cNvPr id="111" name="直線コネクタ 110"/>
        <xdr:cNvCxnSpPr/>
      </xdr:nvCxnSpPr>
      <xdr:spPr bwMode="auto">
        <a:xfrm>
          <a:off x="5003800" y="7044261"/>
          <a:ext cx="6477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64886</xdr:rowOff>
    </xdr:from>
    <xdr:to>
      <xdr:col>4</xdr:col>
      <xdr:colOff>469900</xdr:colOff>
      <xdr:row>36</xdr:row>
      <xdr:rowOff>91011</xdr:rowOff>
    </xdr:to>
    <xdr:cxnSp macro="">
      <xdr:nvCxnSpPr>
        <xdr:cNvPr id="114" name="直線コネクタ 113"/>
        <xdr:cNvCxnSpPr/>
      </xdr:nvCxnSpPr>
      <xdr:spPr bwMode="auto">
        <a:xfrm>
          <a:off x="4305300" y="7018136"/>
          <a:ext cx="698500" cy="26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64886</xdr:rowOff>
    </xdr:from>
    <xdr:to>
      <xdr:col>3</xdr:col>
      <xdr:colOff>904875</xdr:colOff>
      <xdr:row>36</xdr:row>
      <xdr:rowOff>81182</xdr:rowOff>
    </xdr:to>
    <xdr:cxnSp macro="">
      <xdr:nvCxnSpPr>
        <xdr:cNvPr id="117" name="直線コネクタ 116"/>
        <xdr:cNvCxnSpPr/>
      </xdr:nvCxnSpPr>
      <xdr:spPr bwMode="auto">
        <a:xfrm flipV="1">
          <a:off x="3606800" y="7018136"/>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204201</xdr:rowOff>
    </xdr:from>
    <xdr:to>
      <xdr:col>3</xdr:col>
      <xdr:colOff>206375</xdr:colOff>
      <xdr:row>36</xdr:row>
      <xdr:rowOff>81182</xdr:rowOff>
    </xdr:to>
    <xdr:cxnSp macro="">
      <xdr:nvCxnSpPr>
        <xdr:cNvPr id="120" name="直線コネクタ 119"/>
        <xdr:cNvCxnSpPr/>
      </xdr:nvCxnSpPr>
      <xdr:spPr bwMode="auto">
        <a:xfrm>
          <a:off x="2908300" y="6814551"/>
          <a:ext cx="698500" cy="21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122989</xdr:rowOff>
    </xdr:from>
    <xdr:ext cx="762000" cy="259045"/>
    <xdr:sp macro="" textlink="">
      <xdr:nvSpPr>
        <xdr:cNvPr id="122" name="テキスト ボックス 121"/>
        <xdr:cNvSpPr txBox="1"/>
      </xdr:nvSpPr>
      <xdr:spPr>
        <a:xfrm>
          <a:off x="32258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59119</xdr:rowOff>
    </xdr:from>
    <xdr:ext cx="762000" cy="259045"/>
    <xdr:sp macro="" textlink="">
      <xdr:nvSpPr>
        <xdr:cNvPr id="124" name="テキスト ボックス 123"/>
        <xdr:cNvSpPr txBox="1"/>
      </xdr:nvSpPr>
      <xdr:spPr>
        <a:xfrm>
          <a:off x="2527300" y="701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45208</xdr:rowOff>
    </xdr:from>
    <xdr:to>
      <xdr:col>5</xdr:col>
      <xdr:colOff>34925</xdr:colOff>
      <xdr:row>36</xdr:row>
      <xdr:rowOff>146808</xdr:rowOff>
    </xdr:to>
    <xdr:sp macro="" textlink="">
      <xdr:nvSpPr>
        <xdr:cNvPr id="130" name="円/楕円 129"/>
        <xdr:cNvSpPr/>
      </xdr:nvSpPr>
      <xdr:spPr bwMode="auto">
        <a:xfrm>
          <a:off x="5600700" y="6998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17285</xdr:rowOff>
    </xdr:from>
    <xdr:ext cx="762000" cy="259045"/>
    <xdr:sp macro="" textlink="">
      <xdr:nvSpPr>
        <xdr:cNvPr id="131" name="人口1人当たり決算額の推移該当値テキスト445"/>
        <xdr:cNvSpPr txBox="1"/>
      </xdr:nvSpPr>
      <xdr:spPr>
        <a:xfrm>
          <a:off x="5740400" y="697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40211</xdr:rowOff>
    </xdr:from>
    <xdr:to>
      <xdr:col>4</xdr:col>
      <xdr:colOff>520700</xdr:colOff>
      <xdr:row>36</xdr:row>
      <xdr:rowOff>141811</xdr:rowOff>
    </xdr:to>
    <xdr:sp macro="" textlink="">
      <xdr:nvSpPr>
        <xdr:cNvPr id="132" name="円/楕円 131"/>
        <xdr:cNvSpPr/>
      </xdr:nvSpPr>
      <xdr:spPr bwMode="auto">
        <a:xfrm>
          <a:off x="4953000" y="699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126588</xdr:rowOff>
    </xdr:from>
    <xdr:ext cx="736600" cy="259045"/>
    <xdr:sp macro="" textlink="">
      <xdr:nvSpPr>
        <xdr:cNvPr id="133" name="テキスト ボックス 132"/>
        <xdr:cNvSpPr txBox="1"/>
      </xdr:nvSpPr>
      <xdr:spPr>
        <a:xfrm>
          <a:off x="4622800" y="707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14086</xdr:rowOff>
    </xdr:from>
    <xdr:to>
      <xdr:col>3</xdr:col>
      <xdr:colOff>955675</xdr:colOff>
      <xdr:row>36</xdr:row>
      <xdr:rowOff>115686</xdr:rowOff>
    </xdr:to>
    <xdr:sp macro="" textlink="">
      <xdr:nvSpPr>
        <xdr:cNvPr id="134" name="円/楕円 133"/>
        <xdr:cNvSpPr/>
      </xdr:nvSpPr>
      <xdr:spPr bwMode="auto">
        <a:xfrm>
          <a:off x="4254500" y="696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100463</xdr:rowOff>
    </xdr:from>
    <xdr:ext cx="762000" cy="259045"/>
    <xdr:sp macro="" textlink="">
      <xdr:nvSpPr>
        <xdr:cNvPr id="135" name="テキスト ボックス 134"/>
        <xdr:cNvSpPr txBox="1"/>
      </xdr:nvSpPr>
      <xdr:spPr>
        <a:xfrm>
          <a:off x="3924300" y="7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30382</xdr:rowOff>
    </xdr:from>
    <xdr:to>
      <xdr:col>3</xdr:col>
      <xdr:colOff>257175</xdr:colOff>
      <xdr:row>36</xdr:row>
      <xdr:rowOff>131982</xdr:rowOff>
    </xdr:to>
    <xdr:sp macro="" textlink="">
      <xdr:nvSpPr>
        <xdr:cNvPr id="136" name="円/楕円 135"/>
        <xdr:cNvSpPr/>
      </xdr:nvSpPr>
      <xdr:spPr bwMode="auto">
        <a:xfrm>
          <a:off x="3556000" y="698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116759</xdr:rowOff>
    </xdr:from>
    <xdr:ext cx="762000" cy="259045"/>
    <xdr:sp macro="" textlink="">
      <xdr:nvSpPr>
        <xdr:cNvPr id="137" name="テキスト ボックス 136"/>
        <xdr:cNvSpPr txBox="1"/>
      </xdr:nvSpPr>
      <xdr:spPr>
        <a:xfrm>
          <a:off x="3225800" y="707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153401</xdr:rowOff>
    </xdr:from>
    <xdr:to>
      <xdr:col>2</xdr:col>
      <xdr:colOff>692150</xdr:colOff>
      <xdr:row>35</xdr:row>
      <xdr:rowOff>255001</xdr:rowOff>
    </xdr:to>
    <xdr:sp macro="" textlink="">
      <xdr:nvSpPr>
        <xdr:cNvPr id="138" name="円/楕円 137"/>
        <xdr:cNvSpPr/>
      </xdr:nvSpPr>
      <xdr:spPr bwMode="auto">
        <a:xfrm>
          <a:off x="2857500" y="676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265178</xdr:rowOff>
    </xdr:from>
    <xdr:ext cx="762000" cy="259045"/>
    <xdr:sp macro="" textlink="">
      <xdr:nvSpPr>
        <xdr:cNvPr id="139" name="テキスト ボックス 138"/>
        <xdr:cNvSpPr txBox="1"/>
      </xdr:nvSpPr>
      <xdr:spPr>
        <a:xfrm>
          <a:off x="2527300" y="653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実質収支額に大きな変動はなく、財政調整基金の積立てあるいは取崩しが、ほぼそのまま実質単年度収支に表れている。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平成２５年度は、地方交付税及び臨時財政対策債が前年度よりも減少しており、これに伴い財政調整基金残高も減少している。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今後も、不測の支出に備え、一定程度の財政調整基金残高を維持するよう努める。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全ての会計で黒字であるが、特に水道事業は安定的に黒字である。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国民健康保険事業特別会計は、一般会計から毎年８～１０億円の赤字補填としての繰入れを定額で行っており、余剰金を留保しているため、黒字額の変動が大きい。赤字補填としての繰入金を差し引くと、平成２２年度及び平成２４年度の国民健康保険事業特別会計は赤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　　</a:t>
          </a:r>
          <a:r>
            <a:rPr kumimoji="1" lang="ja-JP" altLang="en-US" sz="1300">
              <a:solidFill>
                <a:schemeClr val="dk1"/>
              </a:solidFill>
              <a:latin typeface="ＭＳ ゴシック" pitchFamily="49" charset="-128"/>
              <a:ea typeface="ＭＳ ゴシック" pitchFamily="49" charset="-128"/>
              <a:cs typeface="+mn-cs"/>
            </a:rPr>
            <a:t>平成２０年度以降、元利償還金については約４０億円前後の額となっており、当面同様の額が続く見込みである。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算入公債費等が減少した主な要因は、公営企業債償還に充てる繰出金が減少したことから、公債費充当財源となる都市計画税充当可能額が約６千万円減少したことが挙げられる。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起債の新規発行額の増加は、後年度における元利償還金の増加に繋がるため、借入れの抑制、計画的な償還を通じて、今後も引き続き市債残高を削減し、健全な財政運営に努めていく。</a:t>
          </a:r>
          <a:endParaRPr kumimoji="1" lang="en-US" altLang="ja-JP" sz="130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a:solidFill>
                <a:schemeClr val="dk1"/>
              </a:solidFill>
              <a:latin typeface="ＭＳ ゴシック" pitchFamily="49" charset="-128"/>
              <a:ea typeface="ＭＳ ゴシック" pitchFamily="49" charset="-128"/>
              <a:cs typeface="+mn-cs"/>
            </a:rPr>
            <a:t>　</a:t>
          </a:r>
          <a:r>
            <a:rPr lang="ja-JP" altLang="ja-JP" sz="1400" b="0" i="0">
              <a:solidFill>
                <a:schemeClr val="dk1"/>
              </a:solidFill>
              <a:latin typeface="ＭＳ ゴシック" pitchFamily="49" charset="-128"/>
              <a:ea typeface="ＭＳ ゴシック" pitchFamily="49" charset="-128"/>
              <a:cs typeface="+mn-cs"/>
            </a:rPr>
            <a:t>将来負担額</a:t>
          </a:r>
          <a:r>
            <a:rPr lang="en-US" altLang="ja-JP" sz="1400" b="0" i="0">
              <a:solidFill>
                <a:schemeClr val="dk1"/>
              </a:solidFill>
              <a:latin typeface="ＭＳ ゴシック" pitchFamily="49" charset="-128"/>
              <a:ea typeface="ＭＳ ゴシック" pitchFamily="49" charset="-128"/>
              <a:cs typeface="+mn-cs"/>
            </a:rPr>
            <a:t>(A)</a:t>
          </a:r>
          <a:r>
            <a:rPr lang="ja-JP" altLang="ja-JP" sz="1400" b="0" i="0">
              <a:solidFill>
                <a:schemeClr val="dk1"/>
              </a:solidFill>
              <a:latin typeface="ＭＳ ゴシック" pitchFamily="49" charset="-128"/>
              <a:ea typeface="ＭＳ ゴシック" pitchFamily="49" charset="-128"/>
              <a:cs typeface="+mn-cs"/>
            </a:rPr>
            <a:t>については、一般会計等の地方債現在高が、</a:t>
          </a:r>
          <a:r>
            <a:rPr kumimoji="1" lang="ja-JP" altLang="ja-JP" sz="1400">
              <a:solidFill>
                <a:schemeClr val="dk1"/>
              </a:solidFill>
              <a:latin typeface="ＭＳ ゴシック" pitchFamily="49" charset="-128"/>
              <a:ea typeface="ＭＳ ゴシック" pitchFamily="49" charset="-128"/>
              <a:cs typeface="+mn-cs"/>
            </a:rPr>
            <a:t>小・中学校屋内運動場改修事業債等の借入れ</a:t>
          </a:r>
          <a:r>
            <a:rPr lang="ja-JP" altLang="ja-JP" sz="1400" b="0" i="0">
              <a:solidFill>
                <a:schemeClr val="dk1"/>
              </a:solidFill>
              <a:latin typeface="ＭＳ ゴシック" pitchFamily="49" charset="-128"/>
              <a:ea typeface="ＭＳ ゴシック" pitchFamily="49" charset="-128"/>
              <a:cs typeface="+mn-cs"/>
            </a:rPr>
            <a:t>に伴い増加</a:t>
          </a:r>
          <a:r>
            <a:rPr lang="ja-JP" altLang="en-US" sz="1400" b="0" i="0">
              <a:solidFill>
                <a:schemeClr val="dk1"/>
              </a:solidFill>
              <a:latin typeface="ＭＳ ゴシック" pitchFamily="49" charset="-128"/>
              <a:ea typeface="ＭＳ ゴシック" pitchFamily="49" charset="-128"/>
              <a:cs typeface="+mn-cs"/>
            </a:rPr>
            <a:t>している。また、例年減少を続けてきた債務負担行為に基づく支出予定額が、保育園建設費補助事業の増加に伴い増加したほか、</a:t>
          </a:r>
          <a:r>
            <a:rPr kumimoji="1" lang="ja-JP" altLang="ja-JP" sz="1400">
              <a:solidFill>
                <a:schemeClr val="dk1"/>
              </a:solidFill>
              <a:latin typeface="ＭＳ ゴシック" pitchFamily="49" charset="-128"/>
              <a:ea typeface="ＭＳ ゴシック" pitchFamily="49" charset="-128"/>
              <a:cs typeface="+mn-cs"/>
            </a:rPr>
            <a:t>消防やごみ処理の運営を担う一部事務組合</a:t>
          </a:r>
          <a:r>
            <a:rPr kumimoji="1" lang="ja-JP" altLang="en-US" sz="1400">
              <a:solidFill>
                <a:schemeClr val="dk1"/>
              </a:solidFill>
              <a:latin typeface="ＭＳ ゴシック" pitchFamily="49" charset="-128"/>
              <a:ea typeface="ＭＳ ゴシック" pitchFamily="49" charset="-128"/>
              <a:cs typeface="+mn-cs"/>
            </a:rPr>
            <a:t>が起こした地方債の償還に係る</a:t>
          </a:r>
          <a:r>
            <a:rPr lang="ja-JP" altLang="en-US" sz="1400" b="0" i="0">
              <a:solidFill>
                <a:schemeClr val="dk1"/>
              </a:solidFill>
              <a:latin typeface="ＭＳ ゴシック" pitchFamily="49" charset="-128"/>
              <a:ea typeface="ＭＳ ゴシック" pitchFamily="49" charset="-128"/>
              <a:cs typeface="+mn-cs"/>
            </a:rPr>
            <a:t>組合等負担等見込額が増加している</a:t>
          </a:r>
          <a:r>
            <a:rPr lang="ja-JP" altLang="ja-JP" sz="1400" b="0" i="0">
              <a:solidFill>
                <a:schemeClr val="dk1"/>
              </a:solidFill>
              <a:latin typeface="ＭＳ ゴシック" pitchFamily="49" charset="-128"/>
              <a:ea typeface="ＭＳ ゴシック" pitchFamily="49" charset="-128"/>
              <a:cs typeface="+mn-cs"/>
            </a:rPr>
            <a:t>。　</a:t>
          </a:r>
          <a:endParaRPr lang="en-US" altLang="ja-JP" sz="1400" b="0" i="0">
            <a:solidFill>
              <a:schemeClr val="dk1"/>
            </a:solidFill>
            <a:latin typeface="ＭＳ ゴシック" pitchFamily="49" charset="-128"/>
            <a:ea typeface="ＭＳ ゴシック" pitchFamily="49" charset="-128"/>
            <a:cs typeface="+mn-cs"/>
          </a:endParaRPr>
        </a:p>
        <a:p>
          <a:pPr rtl="0"/>
          <a:r>
            <a:rPr lang="ja-JP" altLang="ja-JP" sz="1400" b="0" i="0">
              <a:solidFill>
                <a:schemeClr val="dk1"/>
              </a:solidFill>
              <a:latin typeface="ＭＳ ゴシック" pitchFamily="49" charset="-128"/>
              <a:ea typeface="ＭＳ ゴシック" pitchFamily="49" charset="-128"/>
              <a:cs typeface="+mn-cs"/>
            </a:rPr>
            <a:t>　充当可能財源等</a:t>
          </a:r>
          <a:r>
            <a:rPr lang="en-US" altLang="ja-JP" sz="1400" b="0" i="0">
              <a:solidFill>
                <a:schemeClr val="dk1"/>
              </a:solidFill>
              <a:latin typeface="ＭＳ ゴシック" pitchFamily="49" charset="-128"/>
              <a:ea typeface="ＭＳ ゴシック" pitchFamily="49" charset="-128"/>
              <a:cs typeface="+mn-cs"/>
            </a:rPr>
            <a:t>(B)</a:t>
          </a:r>
          <a:r>
            <a:rPr lang="ja-JP" altLang="ja-JP" sz="1400" b="0" i="0">
              <a:solidFill>
                <a:schemeClr val="dk1"/>
              </a:solidFill>
              <a:latin typeface="ＭＳ ゴシック" pitchFamily="49" charset="-128"/>
              <a:ea typeface="ＭＳ ゴシック" pitchFamily="49" charset="-128"/>
              <a:cs typeface="+mn-cs"/>
            </a:rPr>
            <a:t>については、</a:t>
          </a:r>
          <a:r>
            <a:rPr kumimoji="1" lang="ja-JP" altLang="ja-JP" sz="1400">
              <a:solidFill>
                <a:schemeClr val="dk1"/>
              </a:solidFill>
              <a:latin typeface="ＭＳ ゴシック" pitchFamily="49" charset="-128"/>
              <a:ea typeface="ＭＳ ゴシック" pitchFamily="49" charset="-128"/>
              <a:cs typeface="+mn-cs"/>
            </a:rPr>
            <a:t>都市計画事業に係る地方債の現在高の減等により、充当可能特定歳入</a:t>
          </a:r>
          <a:r>
            <a:rPr lang="ja-JP" altLang="ja-JP" sz="1400" b="0" i="0">
              <a:solidFill>
                <a:schemeClr val="dk1"/>
              </a:solidFill>
              <a:latin typeface="ＭＳ ゴシック" pitchFamily="49" charset="-128"/>
              <a:ea typeface="ＭＳ ゴシック" pitchFamily="49" charset="-128"/>
              <a:cs typeface="+mn-cs"/>
            </a:rPr>
            <a:t>が</a:t>
          </a:r>
          <a:r>
            <a:rPr lang="ja-JP" altLang="en-US" sz="1400" b="0" i="0">
              <a:solidFill>
                <a:schemeClr val="dk1"/>
              </a:solidFill>
              <a:latin typeface="ＭＳ ゴシック" pitchFamily="49" charset="-128"/>
              <a:ea typeface="ＭＳ ゴシック" pitchFamily="49" charset="-128"/>
              <a:cs typeface="+mn-cs"/>
            </a:rPr>
            <a:t>大きく減少</a:t>
          </a:r>
          <a:r>
            <a:rPr lang="ja-JP" altLang="ja-JP" sz="1400" b="0" i="0">
              <a:solidFill>
                <a:schemeClr val="dk1"/>
              </a:solidFill>
              <a:latin typeface="ＭＳ ゴシック" pitchFamily="49" charset="-128"/>
              <a:ea typeface="ＭＳ ゴシック" pitchFamily="49" charset="-128"/>
              <a:cs typeface="+mn-cs"/>
            </a:rPr>
            <a:t>している。</a:t>
          </a:r>
          <a:endParaRPr lang="en-US" altLang="ja-JP" sz="1400" b="0" i="0">
            <a:solidFill>
              <a:schemeClr val="dk1"/>
            </a:solidFill>
            <a:latin typeface="ＭＳ ゴシック" pitchFamily="49" charset="-128"/>
            <a:ea typeface="ＭＳ ゴシック" pitchFamily="49" charset="-128"/>
            <a:cs typeface="+mn-cs"/>
          </a:endParaRPr>
        </a:p>
        <a:p>
          <a:pPr rtl="0"/>
          <a:r>
            <a:rPr lang="ja-JP" altLang="ja-JP" sz="1400" b="0" i="0">
              <a:solidFill>
                <a:schemeClr val="dk1"/>
              </a:solidFill>
              <a:latin typeface="ＭＳ ゴシック" pitchFamily="49" charset="-128"/>
              <a:ea typeface="ＭＳ ゴシック" pitchFamily="49" charset="-128"/>
              <a:cs typeface="+mn-cs"/>
            </a:rPr>
            <a:t>　これらが複合的に合わさり、将来負担比率の分子は</a:t>
          </a:r>
          <a:r>
            <a:rPr lang="ja-JP" altLang="en-US" sz="1400" b="0" i="0">
              <a:solidFill>
                <a:schemeClr val="dk1"/>
              </a:solidFill>
              <a:latin typeface="ＭＳ ゴシック" pitchFamily="49" charset="-128"/>
              <a:ea typeface="ＭＳ ゴシック" pitchFamily="49" charset="-128"/>
              <a:cs typeface="+mn-cs"/>
            </a:rPr>
            <a:t>例年減少傾向にあったが、平成２５年度は増加となった</a:t>
          </a:r>
          <a:r>
            <a:rPr lang="ja-JP" altLang="ja-JP" sz="1400" b="0" i="0">
              <a:solidFill>
                <a:schemeClr val="dk1"/>
              </a:solidFill>
              <a:latin typeface="ＭＳ ゴシック" pitchFamily="49" charset="-128"/>
              <a:ea typeface="ＭＳ ゴシック" pitchFamily="49" charset="-128"/>
              <a:cs typeface="+mn-cs"/>
            </a:rPr>
            <a:t>。</a:t>
          </a:r>
          <a:endParaRPr lang="en-US" altLang="ja-JP" sz="1400" b="0" i="0">
            <a:solidFill>
              <a:schemeClr val="dk1"/>
            </a:solidFill>
            <a:latin typeface="ＭＳ ゴシック" pitchFamily="49" charset="-128"/>
            <a:ea typeface="ＭＳ ゴシック" pitchFamily="49" charset="-128"/>
            <a:cs typeface="+mn-cs"/>
          </a:endParaRPr>
        </a:p>
        <a:p>
          <a:pPr rtl="0"/>
          <a:r>
            <a:rPr lang="ja-JP" altLang="ja-JP" sz="1400" b="0" i="0">
              <a:solidFill>
                <a:schemeClr val="dk1"/>
              </a:solidFill>
              <a:latin typeface="ＭＳ ゴシック" pitchFamily="49" charset="-128"/>
              <a:ea typeface="ＭＳ ゴシック" pitchFamily="49" charset="-128"/>
              <a:cs typeface="+mn-cs"/>
            </a:rPr>
            <a:t>　</a:t>
          </a:r>
          <a:endParaRPr lang="en-US" altLang="ja-JP" sz="1400" b="0" i="0">
            <a:solidFill>
              <a:schemeClr val="dk1"/>
            </a:solidFill>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54319929</v>
      </c>
      <c r="BO4" s="379"/>
      <c r="BP4" s="379"/>
      <c r="BQ4" s="379"/>
      <c r="BR4" s="379"/>
      <c r="BS4" s="379"/>
      <c r="BT4" s="379"/>
      <c r="BU4" s="380"/>
      <c r="BV4" s="378">
        <v>48866560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5.7</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52013601</v>
      </c>
      <c r="BO5" s="384"/>
      <c r="BP5" s="384"/>
      <c r="BQ5" s="384"/>
      <c r="BR5" s="384"/>
      <c r="BS5" s="384"/>
      <c r="BT5" s="384"/>
      <c r="BU5" s="385"/>
      <c r="BV5" s="383">
        <v>46992453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91.6</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2306328</v>
      </c>
      <c r="BO6" s="384"/>
      <c r="BP6" s="384"/>
      <c r="BQ6" s="384"/>
      <c r="BR6" s="384"/>
      <c r="BS6" s="384"/>
      <c r="BT6" s="384"/>
      <c r="BU6" s="385"/>
      <c r="BV6" s="383">
        <v>1874107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99.7</v>
      </c>
      <c r="CU6" s="528"/>
      <c r="CV6" s="528"/>
      <c r="CW6" s="528"/>
      <c r="CX6" s="528"/>
      <c r="CY6" s="528"/>
      <c r="CZ6" s="528"/>
      <c r="DA6" s="529"/>
      <c r="DB6" s="527">
        <v>97.8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711792</v>
      </c>
      <c r="BO7" s="384"/>
      <c r="BP7" s="384"/>
      <c r="BQ7" s="384"/>
      <c r="BR7" s="384"/>
      <c r="BS7" s="384"/>
      <c r="BT7" s="384"/>
      <c r="BU7" s="385"/>
      <c r="BV7" s="383">
        <v>437709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28079774</v>
      </c>
      <c r="CU7" s="384"/>
      <c r="CV7" s="384"/>
      <c r="CW7" s="384"/>
      <c r="CX7" s="384"/>
      <c r="CY7" s="384"/>
      <c r="CZ7" s="384"/>
      <c r="DA7" s="385"/>
      <c r="DB7" s="383">
        <v>28049557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1594536</v>
      </c>
      <c r="BO8" s="384"/>
      <c r="BP8" s="384"/>
      <c r="BQ8" s="384"/>
      <c r="BR8" s="384"/>
      <c r="BS8" s="384"/>
      <c r="BT8" s="384"/>
      <c r="BU8" s="385"/>
      <c r="BV8" s="383">
        <v>1436398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0.88</v>
      </c>
      <c r="CU8" s="491"/>
      <c r="CV8" s="491"/>
      <c r="CW8" s="491"/>
      <c r="CX8" s="491"/>
      <c r="CY8" s="491"/>
      <c r="CZ8" s="491"/>
      <c r="DA8" s="492"/>
      <c r="DB8" s="490">
        <v>0.87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158777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158138</v>
      </c>
      <c r="BO9" s="384"/>
      <c r="BP9" s="384"/>
      <c r="BQ9" s="384"/>
      <c r="BR9" s="384"/>
      <c r="BS9" s="384"/>
      <c r="BT9" s="384"/>
      <c r="BU9" s="385"/>
      <c r="BV9" s="383">
        <v>75173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153305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3036834</v>
      </c>
      <c r="BO10" s="384"/>
      <c r="BP10" s="384"/>
      <c r="BQ10" s="384"/>
      <c r="BR10" s="384"/>
      <c r="BS10" s="384"/>
      <c r="BT10" s="384"/>
      <c r="BU10" s="385"/>
      <c r="BV10" s="383">
        <v>2058539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57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162527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3703019</v>
      </c>
      <c r="BO12" s="384"/>
      <c r="BP12" s="384"/>
      <c r="BQ12" s="384"/>
      <c r="BR12" s="384"/>
      <c r="BS12" s="384"/>
      <c r="BT12" s="384"/>
      <c r="BU12" s="385"/>
      <c r="BV12" s="383">
        <v>2110397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160189</v>
      </c>
      <c r="S13" s="483"/>
      <c r="T13" s="483"/>
      <c r="U13" s="483"/>
      <c r="V13" s="484"/>
      <c r="W13" s="470" t="s">
        <v>123</v>
      </c>
      <c r="X13" s="396"/>
      <c r="Y13" s="396"/>
      <c r="Z13" s="396"/>
      <c r="AA13" s="396"/>
      <c r="AB13" s="397"/>
      <c r="AC13" s="359">
        <v>793</v>
      </c>
      <c r="AD13" s="360"/>
      <c r="AE13" s="360"/>
      <c r="AF13" s="360"/>
      <c r="AG13" s="361"/>
      <c r="AH13" s="359">
        <v>1011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-508047</v>
      </c>
      <c r="BO13" s="384"/>
      <c r="BP13" s="384"/>
      <c r="BQ13" s="384"/>
      <c r="BR13" s="384"/>
      <c r="BS13" s="384"/>
      <c r="BT13" s="384"/>
      <c r="BU13" s="385"/>
      <c r="BV13" s="383">
        <v>23372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4.8</v>
      </c>
      <c r="CU13" s="354"/>
      <c r="CV13" s="354"/>
      <c r="CW13" s="354"/>
      <c r="CX13" s="354"/>
      <c r="CY13" s="354"/>
      <c r="CZ13" s="354"/>
      <c r="DA13" s="355"/>
      <c r="DB13" s="353">
        <v>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162036</v>
      </c>
      <c r="S14" s="483"/>
      <c r="T14" s="483"/>
      <c r="U14" s="483"/>
      <c r="V14" s="484"/>
      <c r="W14" s="485"/>
      <c r="X14" s="399"/>
      <c r="Y14" s="399"/>
      <c r="Z14" s="399"/>
      <c r="AA14" s="399"/>
      <c r="AB14" s="400"/>
      <c r="AC14" s="475">
        <v>1.1000000000000001</v>
      </c>
      <c r="AD14" s="476"/>
      <c r="AE14" s="476"/>
      <c r="AF14" s="476"/>
      <c r="AG14" s="477"/>
      <c r="AH14" s="475">
        <v>1.3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53.6</v>
      </c>
      <c r="CU14" s="454"/>
      <c r="CV14" s="454"/>
      <c r="CW14" s="454"/>
      <c r="CX14" s="454"/>
      <c r="CY14" s="454"/>
      <c r="CZ14" s="454"/>
      <c r="DA14" s="455"/>
      <c r="DB14" s="486">
        <v>46.3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159745</v>
      </c>
      <c r="S15" s="483"/>
      <c r="T15" s="483"/>
      <c r="U15" s="483"/>
      <c r="V15" s="484"/>
      <c r="W15" s="470" t="s">
        <v>130</v>
      </c>
      <c r="X15" s="396"/>
      <c r="Y15" s="396"/>
      <c r="Z15" s="396"/>
      <c r="AA15" s="396"/>
      <c r="AB15" s="397"/>
      <c r="AC15" s="359">
        <v>17122</v>
      </c>
      <c r="AD15" s="360"/>
      <c r="AE15" s="360"/>
      <c r="AF15" s="360"/>
      <c r="AG15" s="361"/>
      <c r="AH15" s="359">
        <v>19664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18090644</v>
      </c>
      <c r="BO15" s="379"/>
      <c r="BP15" s="379"/>
      <c r="BQ15" s="379"/>
      <c r="BR15" s="379"/>
      <c r="BS15" s="379"/>
      <c r="BT15" s="379"/>
      <c r="BU15" s="380"/>
      <c r="BV15" s="378">
        <v>17651214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23.8</v>
      </c>
      <c r="AD16" s="476"/>
      <c r="AE16" s="476"/>
      <c r="AF16" s="476"/>
      <c r="AG16" s="477"/>
      <c r="AH16" s="475">
        <v>25.3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20314479</v>
      </c>
      <c r="BO16" s="384"/>
      <c r="BP16" s="384"/>
      <c r="BQ16" s="384"/>
      <c r="BR16" s="384"/>
      <c r="BS16" s="384"/>
      <c r="BT16" s="384"/>
      <c r="BU16" s="385"/>
      <c r="BV16" s="383">
        <v>20255006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54037</v>
      </c>
      <c r="AD17" s="360"/>
      <c r="AE17" s="360"/>
      <c r="AF17" s="360"/>
      <c r="AG17" s="361"/>
      <c r="AH17" s="359">
        <v>54805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23494988</v>
      </c>
      <c r="BO17" s="384"/>
      <c r="BP17" s="384"/>
      <c r="BQ17" s="384"/>
      <c r="BR17" s="384"/>
      <c r="BS17" s="384"/>
      <c r="BT17" s="384"/>
      <c r="BU17" s="385"/>
      <c r="BV17" s="383">
        <v>22874806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22.8</v>
      </c>
      <c r="M18" s="446"/>
      <c r="N18" s="446"/>
      <c r="O18" s="446"/>
      <c r="P18" s="446"/>
      <c r="Q18" s="446"/>
      <c r="R18" s="447"/>
      <c r="S18" s="447"/>
      <c r="T18" s="447"/>
      <c r="U18" s="447"/>
      <c r="V18" s="448"/>
      <c r="W18" s="462"/>
      <c r="X18" s="463"/>
      <c r="Y18" s="463"/>
      <c r="Z18" s="463"/>
      <c r="AA18" s="463"/>
      <c r="AB18" s="471"/>
      <c r="AC18" s="347">
        <v>75.099999999999994</v>
      </c>
      <c r="AD18" s="348"/>
      <c r="AE18" s="348"/>
      <c r="AF18" s="348"/>
      <c r="AG18" s="449"/>
      <c r="AH18" s="347">
        <v>70.599999999999994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26526018</v>
      </c>
      <c r="BO18" s="384"/>
      <c r="BP18" s="384"/>
      <c r="BQ18" s="384"/>
      <c r="BR18" s="384"/>
      <c r="BS18" s="384"/>
      <c r="BT18" s="384"/>
      <c r="BU18" s="385"/>
      <c r="BV18" s="383">
        <v>25874746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6964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37935238</v>
      </c>
      <c r="BO19" s="384"/>
      <c r="BP19" s="384"/>
      <c r="BQ19" s="384"/>
      <c r="BR19" s="384"/>
      <c r="BS19" s="384"/>
      <c r="BT19" s="384"/>
      <c r="BU19" s="385"/>
      <c r="BV19" s="383">
        <v>34432284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64436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45945569</v>
      </c>
      <c r="BO23" s="384"/>
      <c r="BP23" s="384"/>
      <c r="BQ23" s="384"/>
      <c r="BR23" s="384"/>
      <c r="BS23" s="384"/>
      <c r="BT23" s="384"/>
      <c r="BU23" s="385"/>
      <c r="BV23" s="383">
        <v>43795781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2754</v>
      </c>
      <c r="R24" s="360"/>
      <c r="S24" s="360"/>
      <c r="T24" s="360"/>
      <c r="U24" s="360"/>
      <c r="V24" s="361"/>
      <c r="W24" s="425"/>
      <c r="X24" s="416"/>
      <c r="Y24" s="417"/>
      <c r="Z24" s="356" t="s">
        <v>153</v>
      </c>
      <c r="AA24" s="357"/>
      <c r="AB24" s="357"/>
      <c r="AC24" s="357"/>
      <c r="AD24" s="357"/>
      <c r="AE24" s="357"/>
      <c r="AF24" s="357"/>
      <c r="AG24" s="358"/>
      <c r="AH24" s="359">
        <v>724</v>
      </c>
      <c r="AI24" s="360"/>
      <c r="AJ24" s="360"/>
      <c r="AK24" s="360"/>
      <c r="AL24" s="361"/>
      <c r="AM24" s="359">
        <v>2181412</v>
      </c>
      <c r="AN24" s="360"/>
      <c r="AO24" s="360"/>
      <c r="AP24" s="360"/>
      <c r="AQ24" s="360"/>
      <c r="AR24" s="361"/>
      <c r="AS24" s="359">
        <v>3013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32004591</v>
      </c>
      <c r="BO24" s="384"/>
      <c r="BP24" s="384"/>
      <c r="BQ24" s="384"/>
      <c r="BR24" s="384"/>
      <c r="BS24" s="384"/>
      <c r="BT24" s="384"/>
      <c r="BU24" s="385"/>
      <c r="BV24" s="383">
        <v>30034044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6903</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6079897</v>
      </c>
      <c r="BO25" s="379"/>
      <c r="BP25" s="379"/>
      <c r="BQ25" s="379"/>
      <c r="BR25" s="379"/>
      <c r="BS25" s="379"/>
      <c r="BT25" s="379"/>
      <c r="BU25" s="380"/>
      <c r="BV25" s="378">
        <v>6349324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6669</v>
      </c>
      <c r="R26" s="360"/>
      <c r="S26" s="360"/>
      <c r="T26" s="360"/>
      <c r="U26" s="360"/>
      <c r="V26" s="361"/>
      <c r="W26" s="425"/>
      <c r="X26" s="416"/>
      <c r="Y26" s="417"/>
      <c r="Z26" s="356" t="s">
        <v>159</v>
      </c>
      <c r="AA26" s="436"/>
      <c r="AB26" s="436"/>
      <c r="AC26" s="436"/>
      <c r="AD26" s="436"/>
      <c r="AE26" s="436"/>
      <c r="AF26" s="436"/>
      <c r="AG26" s="437"/>
      <c r="AH26" s="359">
        <v>47</v>
      </c>
      <c r="AI26" s="360"/>
      <c r="AJ26" s="360"/>
      <c r="AK26" s="360"/>
      <c r="AL26" s="361"/>
      <c r="AM26" s="359">
        <v>146546</v>
      </c>
      <c r="AN26" s="360"/>
      <c r="AO26" s="360"/>
      <c r="AP26" s="360"/>
      <c r="AQ26" s="360"/>
      <c r="AR26" s="361"/>
      <c r="AS26" s="359">
        <v>3118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4630</v>
      </c>
      <c r="R27" s="360"/>
      <c r="S27" s="360"/>
      <c r="T27" s="360"/>
      <c r="U27" s="360"/>
      <c r="V27" s="361"/>
      <c r="W27" s="425"/>
      <c r="X27" s="416"/>
      <c r="Y27" s="417"/>
      <c r="Z27" s="356" t="s">
        <v>162</v>
      </c>
      <c r="AA27" s="357"/>
      <c r="AB27" s="357"/>
      <c r="AC27" s="357"/>
      <c r="AD27" s="357"/>
      <c r="AE27" s="357"/>
      <c r="AF27" s="357"/>
      <c r="AG27" s="358"/>
      <c r="AH27" s="359">
        <v>18</v>
      </c>
      <c r="AI27" s="360"/>
      <c r="AJ27" s="360"/>
      <c r="AK27" s="360"/>
      <c r="AL27" s="361"/>
      <c r="AM27" s="359">
        <v>70830</v>
      </c>
      <c r="AN27" s="360"/>
      <c r="AO27" s="360"/>
      <c r="AP27" s="360"/>
      <c r="AQ27" s="360"/>
      <c r="AR27" s="361"/>
      <c r="AS27" s="359">
        <v>3935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4200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2486240</v>
      </c>
      <c r="BO28" s="379"/>
      <c r="BP28" s="379"/>
      <c r="BQ28" s="379"/>
      <c r="BR28" s="379"/>
      <c r="BS28" s="379"/>
      <c r="BT28" s="379"/>
      <c r="BU28" s="380"/>
      <c r="BV28" s="378">
        <v>3152425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4000</v>
      </c>
      <c r="R29" s="360"/>
      <c r="S29" s="360"/>
      <c r="T29" s="360"/>
      <c r="U29" s="360"/>
      <c r="V29" s="361"/>
      <c r="W29" s="425"/>
      <c r="X29" s="416"/>
      <c r="Y29" s="417"/>
      <c r="Z29" s="356" t="s">
        <v>169</v>
      </c>
      <c r="AA29" s="357"/>
      <c r="AB29" s="357"/>
      <c r="AC29" s="357"/>
      <c r="AD29" s="357"/>
      <c r="AE29" s="357"/>
      <c r="AF29" s="357"/>
      <c r="AG29" s="358"/>
      <c r="AH29" s="359">
        <v>742</v>
      </c>
      <c r="AI29" s="360"/>
      <c r="AJ29" s="360"/>
      <c r="AK29" s="360"/>
      <c r="AL29" s="361"/>
      <c r="AM29" s="359">
        <v>2252242</v>
      </c>
      <c r="AN29" s="360"/>
      <c r="AO29" s="360"/>
      <c r="AP29" s="360"/>
      <c r="AQ29" s="360"/>
      <c r="AR29" s="361"/>
      <c r="AS29" s="359">
        <v>3035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1598645</v>
      </c>
      <c r="BO30" s="387"/>
      <c r="BP30" s="387"/>
      <c r="BQ30" s="387"/>
      <c r="BR30" s="387"/>
      <c r="BS30" s="387"/>
      <c r="BT30" s="387"/>
      <c r="BU30" s="388"/>
      <c r="BV30" s="386">
        <v>457517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朝霞地区一部事務組合（一般会計）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新座市体育協会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新座都市計画事業新座駅南口第２土地区画整理事業特別会計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志木地区衛生組合（一般会計）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新座都市計画事業新座駅北口土地区画整理事業特別会計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埼玉県後期高齢者医療広域連合（一般会計）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埼玉県後期高齢者医療広域連合（後期高齢者医療事業特別会計）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埼玉県市町村総合事務組合（一般会計）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埼玉県市町村総合事務組合（交通災害共済事業特別会計）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彩の国さいたま人づくり広域連合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BY34" sqref="BY34: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38721</v>
      </c>
      <c r="J41" s="83">
        <v>39882</v>
      </c>
      <c r="K41" s="83">
        <v>42010</v>
      </c>
      <c r="L41" s="83">
        <v>43796</v>
      </c>
      <c r="M41" s="84">
        <v>45946</v>
      </c>
    </row>
    <row r="42" spans="2:13" ht="27.75" customHeight="1">
      <c r="B42" s="1169"/>
      <c r="C42" s="1170"/>
      <c r="D42" s="85"/>
      <c r="E42" s="1173" t="s">
        <v>26</v>
      </c>
      <c r="F42" s="1173"/>
      <c r="G42" s="1173"/>
      <c r="H42" s="1174"/>
      <c r="I42" s="86">
        <v>2700</v>
      </c>
      <c r="J42" s="87">
        <v>1773</v>
      </c>
      <c r="K42" s="87">
        <v>393</v>
      </c>
      <c r="L42" s="87">
        <v>178</v>
      </c>
      <c r="M42" s="88">
        <v>204</v>
      </c>
    </row>
    <row r="43" spans="2:13" ht="27.75" customHeight="1">
      <c r="B43" s="1169"/>
      <c r="C43" s="1170"/>
      <c r="D43" s="85"/>
      <c r="E43" s="1173" t="s">
        <v>27</v>
      </c>
      <c r="F43" s="1173"/>
      <c r="G43" s="1173"/>
      <c r="H43" s="1174"/>
      <c r="I43" s="86">
        <v>13503</v>
      </c>
      <c r="J43" s="87">
        <v>11584</v>
      </c>
      <c r="K43" s="87">
        <v>10472</v>
      </c>
      <c r="L43" s="87">
        <v>9514</v>
      </c>
      <c r="M43" s="88">
        <v>8660</v>
      </c>
    </row>
    <row r="44" spans="2:13" ht="27.75" customHeight="1">
      <c r="B44" s="1169"/>
      <c r="C44" s="1170"/>
      <c r="D44" s="85"/>
      <c r="E44" s="1173" t="s">
        <v>28</v>
      </c>
      <c r="F44" s="1173"/>
      <c r="G44" s="1173"/>
      <c r="H44" s="1174"/>
      <c r="I44" s="86">
        <v>612</v>
      </c>
      <c r="J44" s="87">
        <v>439</v>
      </c>
      <c r="K44" s="87">
        <v>276</v>
      </c>
      <c r="L44" s="87">
        <v>163</v>
      </c>
      <c r="M44" s="88">
        <v>312</v>
      </c>
    </row>
    <row r="45" spans="2:13" ht="27.75" customHeight="1">
      <c r="B45" s="1169"/>
      <c r="C45" s="1170"/>
      <c r="D45" s="85"/>
      <c r="E45" s="1173" t="s">
        <v>29</v>
      </c>
      <c r="F45" s="1173"/>
      <c r="G45" s="1173"/>
      <c r="H45" s="1174"/>
      <c r="I45" s="86">
        <v>5686</v>
      </c>
      <c r="J45" s="87">
        <v>5562</v>
      </c>
      <c r="K45" s="87">
        <v>5607</v>
      </c>
      <c r="L45" s="87">
        <v>5221</v>
      </c>
      <c r="M45" s="88">
        <v>5060</v>
      </c>
    </row>
    <row r="46" spans="2:13" ht="27.75" customHeight="1">
      <c r="B46" s="1169"/>
      <c r="C46" s="1170"/>
      <c r="D46" s="85"/>
      <c r="E46" s="1173" t="s">
        <v>30</v>
      </c>
      <c r="F46" s="1173"/>
      <c r="G46" s="1173"/>
      <c r="H46" s="1174"/>
      <c r="I46" s="86">
        <v>12</v>
      </c>
      <c r="J46" s="87">
        <v>21</v>
      </c>
      <c r="K46" s="87">
        <v>12</v>
      </c>
      <c r="L46" s="87">
        <v>12</v>
      </c>
      <c r="M46" s="88">
        <v>13</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1876</v>
      </c>
      <c r="J49" s="87">
        <v>4120</v>
      </c>
      <c r="K49" s="87">
        <v>4260</v>
      </c>
      <c r="L49" s="87">
        <v>4851</v>
      </c>
      <c r="M49" s="88">
        <v>4685</v>
      </c>
    </row>
    <row r="50" spans="2:13" ht="27.75" customHeight="1">
      <c r="B50" s="1169"/>
      <c r="C50" s="1170"/>
      <c r="D50" s="85"/>
      <c r="E50" s="1173" t="s">
        <v>35</v>
      </c>
      <c r="F50" s="1173"/>
      <c r="G50" s="1173"/>
      <c r="H50" s="1174"/>
      <c r="I50" s="86">
        <v>6795</v>
      </c>
      <c r="J50" s="87">
        <v>8028</v>
      </c>
      <c r="K50" s="87">
        <v>8495</v>
      </c>
      <c r="L50" s="87">
        <v>8941</v>
      </c>
      <c r="M50" s="88">
        <v>8027</v>
      </c>
    </row>
    <row r="51" spans="2:13" ht="27.75" customHeight="1">
      <c r="B51" s="1171"/>
      <c r="C51" s="1172"/>
      <c r="D51" s="85"/>
      <c r="E51" s="1173" t="s">
        <v>36</v>
      </c>
      <c r="F51" s="1173"/>
      <c r="G51" s="1173"/>
      <c r="H51" s="1174"/>
      <c r="I51" s="86">
        <v>31153</v>
      </c>
      <c r="J51" s="87">
        <v>31979</v>
      </c>
      <c r="K51" s="87">
        <v>32215</v>
      </c>
      <c r="L51" s="87">
        <v>33496</v>
      </c>
      <c r="M51" s="88">
        <v>34049</v>
      </c>
    </row>
    <row r="52" spans="2:13" ht="27.75" customHeight="1" thickBot="1">
      <c r="B52" s="1175" t="s">
        <v>37</v>
      </c>
      <c r="C52" s="1176"/>
      <c r="D52" s="90"/>
      <c r="E52" s="1177" t="s">
        <v>38</v>
      </c>
      <c r="F52" s="1177"/>
      <c r="G52" s="1177"/>
      <c r="H52" s="1178"/>
      <c r="I52" s="91">
        <v>21408</v>
      </c>
      <c r="J52" s="92">
        <v>15133</v>
      </c>
      <c r="K52" s="92">
        <v>13800</v>
      </c>
      <c r="L52" s="92">
        <v>11596</v>
      </c>
      <c r="M52" s="93">
        <v>13434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31430</v>
      </c>
      <c r="E3" s="116"/>
      <c r="F3" s="117">
        <v>38349</v>
      </c>
      <c r="G3" s="118"/>
      <c r="H3" s="119"/>
    </row>
    <row r="4" spans="1:8">
      <c r="A4" s="120"/>
      <c r="B4" s="121"/>
      <c r="C4" s="122"/>
      <c r="D4" s="123">
        <v>25427</v>
      </c>
      <c r="E4" s="124"/>
      <c r="F4" s="125">
        <v>22585</v>
      </c>
      <c r="G4" s="126"/>
      <c r="H4" s="127"/>
    </row>
    <row r="5" spans="1:8">
      <c r="A5" s="108" t="s">
        <v>508</v>
      </c>
      <c r="B5" s="113"/>
      <c r="C5" s="114"/>
      <c r="D5" s="115">
        <v>26492</v>
      </c>
      <c r="E5" s="116"/>
      <c r="F5" s="117">
        <v>37688</v>
      </c>
      <c r="G5" s="118"/>
      <c r="H5" s="119"/>
    </row>
    <row r="6" spans="1:8">
      <c r="A6" s="120"/>
      <c r="B6" s="121"/>
      <c r="C6" s="122"/>
      <c r="D6" s="123">
        <v>18160</v>
      </c>
      <c r="E6" s="124"/>
      <c r="F6" s="125">
        <v>22661</v>
      </c>
      <c r="G6" s="126"/>
      <c r="H6" s="127"/>
    </row>
    <row r="7" spans="1:8">
      <c r="A7" s="108" t="s">
        <v>509</v>
      </c>
      <c r="B7" s="113"/>
      <c r="C7" s="114"/>
      <c r="D7" s="115">
        <v>32058</v>
      </c>
      <c r="E7" s="116"/>
      <c r="F7" s="117">
        <v>38606</v>
      </c>
      <c r="G7" s="118"/>
      <c r="H7" s="119"/>
    </row>
    <row r="8" spans="1:8">
      <c r="A8" s="120"/>
      <c r="B8" s="121"/>
      <c r="C8" s="122"/>
      <c r="D8" s="123">
        <v>27014</v>
      </c>
      <c r="E8" s="124"/>
      <c r="F8" s="125">
        <v>22435</v>
      </c>
      <c r="G8" s="126"/>
      <c r="H8" s="127"/>
    </row>
    <row r="9" spans="1:8">
      <c r="A9" s="108" t="s">
        <v>510</v>
      </c>
      <c r="B9" s="113"/>
      <c r="C9" s="114"/>
      <c r="D9" s="115">
        <v>31167</v>
      </c>
      <c r="E9" s="116"/>
      <c r="F9" s="117">
        <v>39425</v>
      </c>
      <c r="G9" s="118"/>
      <c r="H9" s="119"/>
    </row>
    <row r="10" spans="1:8">
      <c r="A10" s="120"/>
      <c r="B10" s="121"/>
      <c r="C10" s="122"/>
      <c r="D10" s="123">
        <v>25658</v>
      </c>
      <c r="E10" s="124"/>
      <c r="F10" s="125">
        <v>22414</v>
      </c>
      <c r="G10" s="126"/>
      <c r="H10" s="127"/>
    </row>
    <row r="11" spans="1:8">
      <c r="A11" s="108" t="s">
        <v>511</v>
      </c>
      <c r="B11" s="113"/>
      <c r="C11" s="114"/>
      <c r="D11" s="115">
        <v>47372</v>
      </c>
      <c r="E11" s="116"/>
      <c r="F11" s="117">
        <v>43141</v>
      </c>
      <c r="G11" s="118"/>
      <c r="H11" s="119"/>
    </row>
    <row r="12" spans="1:8">
      <c r="A12" s="120"/>
      <c r="B12" s="121"/>
      <c r="C12" s="128"/>
      <c r="D12" s="123">
        <v>27903</v>
      </c>
      <c r="E12" s="124"/>
      <c r="F12" s="125">
        <v>21887</v>
      </c>
      <c r="G12" s="126"/>
      <c r="H12" s="127"/>
    </row>
    <row r="13" spans="1:8">
      <c r="A13" s="108"/>
      <c r="B13" s="113"/>
      <c r="C13" s="129"/>
      <c r="D13" s="130">
        <v>33704</v>
      </c>
      <c r="E13" s="131"/>
      <c r="F13" s="132">
        <v>39442</v>
      </c>
      <c r="G13" s="133"/>
      <c r="H13" s="119"/>
    </row>
    <row r="14" spans="1:8">
      <c r="A14" s="120"/>
      <c r="B14" s="121"/>
      <c r="C14" s="122"/>
      <c r="D14" s="123">
        <v>24832</v>
      </c>
      <c r="E14" s="124"/>
      <c r="F14" s="125">
        <v>22396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4.2300000000000004</v>
      </c>
      <c r="C19" s="134">
        <f>ROUND(VALUE(SUBSTITUTE(実質収支比率等に係る経年分析!G$48,"▲","-")),2)</f>
        <v>4.17</v>
      </c>
      <c r="D19" s="134">
        <f>ROUND(VALUE(SUBSTITUTE(実質収支比率等に係る経年分析!H$48,"▲","-")),2)</f>
        <v>4.8899999999999997</v>
      </c>
      <c r="E19" s="134">
        <f>ROUND(VALUE(SUBSTITUTE(実質収支比率等に係る経年分析!I$48,"▲","-")),2)</f>
        <v>5.12</v>
      </c>
      <c r="F19" s="134">
        <f>ROUND(VALUE(SUBSTITUTE(実質収支比率等に係る経年分析!J$48,"▲","-")),2)</f>
        <v>5.68</v>
      </c>
    </row>
    <row r="20" spans="1:11">
      <c r="A20" s="134" t="s">
        <v>43</v>
      </c>
      <c r="B20" s="134">
        <f>ROUND(VALUE(SUBSTITUTE(実質収支比率等に係る経年分析!F$47,"▲","-")),2)</f>
        <v>4.12</v>
      </c>
      <c r="C20" s="134">
        <f>ROUND(VALUE(SUBSTITUTE(実質収支比率等に係る経年分析!G$47,"▲","-")),2)</f>
        <v>10.57</v>
      </c>
      <c r="D20" s="134">
        <f>ROUND(VALUE(SUBSTITUTE(実質収支比率等に係る経年分析!H$47,"▲","-")),2)</f>
        <v>11.52</v>
      </c>
      <c r="E20" s="134">
        <f>ROUND(VALUE(SUBSTITUTE(実質収支比率等に係る経年分析!I$47,"▲","-")),2)</f>
        <v>11.24</v>
      </c>
      <c r="F20" s="134">
        <f>ROUND(VALUE(SUBSTITUTE(実質収支比率等に係る経年分析!J$47,"▲","-")),2)</f>
        <v>8.85</v>
      </c>
    </row>
    <row r="21" spans="1:11">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6.64</v>
      </c>
      <c r="D21" s="134">
        <f>IF(ISNUMBER(VALUE(SUBSTITUTE(実質収支比率等に係る経年分析!H$49,"▲","-"))),ROUND(VALUE(SUBSTITUTE(実質収支比率等に係る経年分析!H$49,"▲","-")),2),NA())</f>
        <v>2.06</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-1.81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新座都市計画事業新座駅北口土地区画整理事業特別会計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0.57999999999999996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c r="A33" s="135" t="str">
        <f>IF(連結実質赤字比率に係る赤字・黒字の構成分析!C$37="",NA(),連結実質赤字比率に係る赤字・黒字の構成分析!C$37)</f>
        <v>新座都市計画事業新座駅南口第２土地区画整理事業特別会計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4.6500000000000004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3953</v>
      </c>
      <c r="E42" s="136"/>
      <c r="F42" s="136"/>
      <c r="G42" s="136">
        <f>'実質公債費比率（分子）の構造'!L$52</f>
        <v>4136</v>
      </c>
      <c r="H42" s="136"/>
      <c r="I42" s="136"/>
      <c r="J42" s="136">
        <f>'実質公債費比率（分子）の構造'!M$52</f>
        <v>4215</v>
      </c>
      <c r="K42" s="136"/>
      <c r="L42" s="136"/>
      <c r="M42" s="136">
        <f>'実質公債費比率（分子）の構造'!N$52</f>
        <v>4057</v>
      </c>
      <c r="N42" s="136"/>
      <c r="O42" s="136"/>
      <c r="P42" s="136">
        <f>'実質公債費比率（分子）の構造'!O$52</f>
        <v>3989</v>
      </c>
    </row>
    <row r="43" spans="1:16">
      <c r="A43" s="136" t="s">
        <v>52</v>
      </c>
      <c r="B43" s="136">
        <f>'実質公債費比率（分子）の構造'!K$51</f>
        <v>4</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609</v>
      </c>
      <c r="C44" s="136"/>
      <c r="D44" s="136"/>
      <c r="E44" s="136">
        <f>'実質公債費比率（分子）の構造'!L$50</f>
        <v>90</v>
      </c>
      <c r="F44" s="136"/>
      <c r="G44" s="136"/>
      <c r="H44" s="136">
        <f>'実質公債費比率（分子）の構造'!M$50</f>
        <v>89</v>
      </c>
      <c r="I44" s="136"/>
      <c r="J44" s="136"/>
      <c r="K44" s="136">
        <f>'実質公債費比率（分子）の構造'!N$50</f>
        <v>113</v>
      </c>
      <c r="L44" s="136"/>
      <c r="M44" s="136"/>
      <c r="N44" s="136">
        <f>'実質公債費比率（分子）の構造'!O$50</f>
        <v>66</v>
      </c>
      <c r="O44" s="136"/>
      <c r="P44" s="136"/>
    </row>
    <row r="45" spans="1:16">
      <c r="A45" s="136" t="s">
        <v>54</v>
      </c>
      <c r="B45" s="136">
        <f>'実質公債費比率（分子）の構造'!K$49</f>
        <v>288</v>
      </c>
      <c r="C45" s="136"/>
      <c r="D45" s="136"/>
      <c r="E45" s="136">
        <f>'実質公債費比率（分子）の構造'!L$49</f>
        <v>164</v>
      </c>
      <c r="F45" s="136"/>
      <c r="G45" s="136"/>
      <c r="H45" s="136">
        <f>'実質公債費比率（分子）の構造'!M$49</f>
        <v>150</v>
      </c>
      <c r="I45" s="136"/>
      <c r="J45" s="136"/>
      <c r="K45" s="136">
        <f>'実質公債費比率（分子）の構造'!N$49</f>
        <v>99</v>
      </c>
      <c r="L45" s="136"/>
      <c r="M45" s="136"/>
      <c r="N45" s="136">
        <f>'実質公債費比率（分子）の構造'!O$49</f>
        <v>37</v>
      </c>
      <c r="O45" s="136"/>
      <c r="P45" s="136"/>
    </row>
    <row r="46" spans="1:16">
      <c r="A46" s="136" t="s">
        <v>55</v>
      </c>
      <c r="B46" s="136">
        <f>'実質公債費比率（分子）の構造'!K$48</f>
        <v>1406</v>
      </c>
      <c r="C46" s="136"/>
      <c r="D46" s="136"/>
      <c r="E46" s="136">
        <f>'実質公債費比率（分子）の構造'!L$48</f>
        <v>1092</v>
      </c>
      <c r="F46" s="136"/>
      <c r="G46" s="136"/>
      <c r="H46" s="136">
        <f>'実質公債費比率（分子）の構造'!M$48</f>
        <v>1220</v>
      </c>
      <c r="I46" s="136"/>
      <c r="J46" s="136"/>
      <c r="K46" s="136">
        <f>'実質公債費比率（分子）の構造'!N$48</f>
        <v>1026</v>
      </c>
      <c r="L46" s="136"/>
      <c r="M46" s="136"/>
      <c r="N46" s="136">
        <f>'実質公債費比率（分子）の構造'!O$48</f>
        <v>776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3900</v>
      </c>
      <c r="C49" s="136"/>
      <c r="D49" s="136"/>
      <c r="E49" s="136">
        <f>'実質公債費比率（分子）の構造'!L$45</f>
        <v>4001</v>
      </c>
      <c r="F49" s="136"/>
      <c r="G49" s="136"/>
      <c r="H49" s="136">
        <f>'実質公債費比率（分子）の構造'!M$45</f>
        <v>4052</v>
      </c>
      <c r="I49" s="136"/>
      <c r="J49" s="136"/>
      <c r="K49" s="136">
        <f>'実質公債費比率（分子）の構造'!N$45</f>
        <v>4011</v>
      </c>
      <c r="L49" s="136"/>
      <c r="M49" s="136"/>
      <c r="N49" s="136">
        <f>'実質公債費比率（分子）の構造'!O$45</f>
        <v>4281</v>
      </c>
      <c r="O49" s="136"/>
      <c r="P49" s="136"/>
    </row>
    <row r="50" spans="1:16">
      <c r="A50" s="136" t="s">
        <v>59</v>
      </c>
      <c r="B50" s="136" t="e">
        <f>NA()</f>
        <v>#N/A</v>
      </c>
      <c r="C50" s="136">
        <f>IF(ISNUMBER('実質公債費比率（分子）の構造'!K$53),'実質公債費比率（分子）の構造'!K$53,NA())</f>
        <v>2254</v>
      </c>
      <c r="D50" s="136" t="e">
        <f>NA()</f>
        <v>#N/A</v>
      </c>
      <c r="E50" s="136" t="e">
        <f>NA()</f>
        <v>#N/A</v>
      </c>
      <c r="F50" s="136">
        <f>IF(ISNUMBER('実質公債費比率（分子）の構造'!L$53),'実質公債費比率（分子）の構造'!L$53,NA())</f>
        <v>1211</v>
      </c>
      <c r="G50" s="136" t="e">
        <f>NA()</f>
        <v>#N/A</v>
      </c>
      <c r="H50" s="136" t="e">
        <f>NA()</f>
        <v>#N/A</v>
      </c>
      <c r="I50" s="136">
        <f>IF(ISNUMBER('実質公債費比率（分子）の構造'!M$53),'実質公債費比率（分子）の構造'!M$53,NA())</f>
        <v>1296</v>
      </c>
      <c r="J50" s="136" t="e">
        <f>NA()</f>
        <v>#N/A</v>
      </c>
      <c r="K50" s="136" t="e">
        <f>NA()</f>
        <v>#N/A</v>
      </c>
      <c r="L50" s="136">
        <f>IF(ISNUMBER('実質公債費比率（分子）の構造'!N$53),'実質公債費比率（分子）の構造'!N$53,NA())</f>
        <v>1192</v>
      </c>
      <c r="M50" s="136" t="e">
        <f>NA()</f>
        <v>#N/A</v>
      </c>
      <c r="N50" s="136" t="e">
        <f>NA()</f>
        <v>#N/A</v>
      </c>
      <c r="O50" s="136">
        <f>IF(ISNUMBER('実質公債費比率（分子）の構造'!O$53),'実質公債費比率（分子）の構造'!O$53,NA())</f>
        <v>1171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31153</v>
      </c>
      <c r="E56" s="135"/>
      <c r="F56" s="135"/>
      <c r="G56" s="135">
        <f>'将来負担比率（分子）の構造'!J$51</f>
        <v>31979</v>
      </c>
      <c r="H56" s="135"/>
      <c r="I56" s="135"/>
      <c r="J56" s="135">
        <f>'将来負担比率（分子）の構造'!K$51</f>
        <v>32215</v>
      </c>
      <c r="K56" s="135"/>
      <c r="L56" s="135"/>
      <c r="M56" s="135">
        <f>'将来負担比率（分子）の構造'!L$51</f>
        <v>33496</v>
      </c>
      <c r="N56" s="135"/>
      <c r="O56" s="135"/>
      <c r="P56" s="135">
        <f>'将来負担比率（分子）の構造'!M$51</f>
        <v>34049</v>
      </c>
    </row>
    <row r="57" spans="1:16">
      <c r="A57" s="135" t="s">
        <v>35</v>
      </c>
      <c r="B57" s="135"/>
      <c r="C57" s="135"/>
      <c r="D57" s="135">
        <f>'将来負担比率（分子）の構造'!I$50</f>
        <v>6795</v>
      </c>
      <c r="E57" s="135"/>
      <c r="F57" s="135"/>
      <c r="G57" s="135">
        <f>'将来負担比率（分子）の構造'!J$50</f>
        <v>8028</v>
      </c>
      <c r="H57" s="135"/>
      <c r="I57" s="135"/>
      <c r="J57" s="135">
        <f>'将来負担比率（分子）の構造'!K$50</f>
        <v>8495</v>
      </c>
      <c r="K57" s="135"/>
      <c r="L57" s="135"/>
      <c r="M57" s="135">
        <f>'将来負担比率（分子）の構造'!L$50</f>
        <v>8941</v>
      </c>
      <c r="N57" s="135"/>
      <c r="O57" s="135"/>
      <c r="P57" s="135">
        <f>'将来負担比率（分子）の構造'!M$50</f>
        <v>8027</v>
      </c>
    </row>
    <row r="58" spans="1:16">
      <c r="A58" s="135" t="s">
        <v>34</v>
      </c>
      <c r="B58" s="135"/>
      <c r="C58" s="135"/>
      <c r="D58" s="135">
        <f>'将来負担比率（分子）の構造'!I$49</f>
        <v>1876</v>
      </c>
      <c r="E58" s="135"/>
      <c r="F58" s="135"/>
      <c r="G58" s="135">
        <f>'将来負担比率（分子）の構造'!J$49</f>
        <v>4120</v>
      </c>
      <c r="H58" s="135"/>
      <c r="I58" s="135"/>
      <c r="J58" s="135">
        <f>'将来負担比率（分子）の構造'!K$49</f>
        <v>4260</v>
      </c>
      <c r="K58" s="135"/>
      <c r="L58" s="135"/>
      <c r="M58" s="135">
        <f>'将来負担比率（分子）の構造'!L$49</f>
        <v>4851</v>
      </c>
      <c r="N58" s="135"/>
      <c r="O58" s="135"/>
      <c r="P58" s="135">
        <f>'将来負担比率（分子）の構造'!M$49</f>
        <v>4685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v>
      </c>
      <c r="C61" s="135"/>
      <c r="D61" s="135"/>
      <c r="E61" s="135">
        <f>'将来負担比率（分子）の構造'!J$46</f>
        <v>21</v>
      </c>
      <c r="F61" s="135"/>
      <c r="G61" s="135"/>
      <c r="H61" s="135">
        <f>'将来負担比率（分子）の構造'!K$46</f>
        <v>12</v>
      </c>
      <c r="I61" s="135"/>
      <c r="J61" s="135"/>
      <c r="K61" s="135">
        <f>'将来負担比率（分子）の構造'!L$46</f>
        <v>12</v>
      </c>
      <c r="L61" s="135"/>
      <c r="M61" s="135"/>
      <c r="N61" s="135">
        <f>'将来負担比率（分子）の構造'!M$46</f>
        <v>13</v>
      </c>
      <c r="O61" s="135"/>
      <c r="P61" s="135"/>
    </row>
    <row r="62" spans="1:16">
      <c r="A62" s="135" t="s">
        <v>29</v>
      </c>
      <c r="B62" s="135">
        <f>'将来負担比率（分子）の構造'!I$45</f>
        <v>5686</v>
      </c>
      <c r="C62" s="135"/>
      <c r="D62" s="135"/>
      <c r="E62" s="135">
        <f>'将来負担比率（分子）の構造'!J$45</f>
        <v>5562</v>
      </c>
      <c r="F62" s="135"/>
      <c r="G62" s="135"/>
      <c r="H62" s="135">
        <f>'将来負担比率（分子）の構造'!K$45</f>
        <v>5607</v>
      </c>
      <c r="I62" s="135"/>
      <c r="J62" s="135"/>
      <c r="K62" s="135">
        <f>'将来負担比率（分子）の構造'!L$45</f>
        <v>5221</v>
      </c>
      <c r="L62" s="135"/>
      <c r="M62" s="135"/>
      <c r="N62" s="135">
        <f>'将来負担比率（分子）の構造'!M$45</f>
        <v>5060</v>
      </c>
      <c r="O62" s="135"/>
      <c r="P62" s="135"/>
    </row>
    <row r="63" spans="1:16">
      <c r="A63" s="135" t="s">
        <v>28</v>
      </c>
      <c r="B63" s="135">
        <f>'将来負担比率（分子）の構造'!I$44</f>
        <v>612</v>
      </c>
      <c r="C63" s="135"/>
      <c r="D63" s="135"/>
      <c r="E63" s="135">
        <f>'将来負担比率（分子）の構造'!J$44</f>
        <v>439</v>
      </c>
      <c r="F63" s="135"/>
      <c r="G63" s="135"/>
      <c r="H63" s="135">
        <f>'将来負担比率（分子）の構造'!K$44</f>
        <v>276</v>
      </c>
      <c r="I63" s="135"/>
      <c r="J63" s="135"/>
      <c r="K63" s="135">
        <f>'将来負担比率（分子）の構造'!L$44</f>
        <v>163</v>
      </c>
      <c r="L63" s="135"/>
      <c r="M63" s="135"/>
      <c r="N63" s="135">
        <f>'将来負担比率（分子）の構造'!M$44</f>
        <v>312</v>
      </c>
      <c r="O63" s="135"/>
      <c r="P63" s="135"/>
    </row>
    <row r="64" spans="1:16">
      <c r="A64" s="135" t="s">
        <v>27</v>
      </c>
      <c r="B64" s="135">
        <f>'将来負担比率（分子）の構造'!I$43</f>
        <v>13503</v>
      </c>
      <c r="C64" s="135"/>
      <c r="D64" s="135"/>
      <c r="E64" s="135">
        <f>'将来負担比率（分子）の構造'!J$43</f>
        <v>11584</v>
      </c>
      <c r="F64" s="135"/>
      <c r="G64" s="135"/>
      <c r="H64" s="135">
        <f>'将来負担比率（分子）の構造'!K$43</f>
        <v>10472</v>
      </c>
      <c r="I64" s="135"/>
      <c r="J64" s="135"/>
      <c r="K64" s="135">
        <f>'将来負担比率（分子）の構造'!L$43</f>
        <v>9514</v>
      </c>
      <c r="L64" s="135"/>
      <c r="M64" s="135"/>
      <c r="N64" s="135">
        <f>'将来負担比率（分子）の構造'!M$43</f>
        <v>8660</v>
      </c>
      <c r="O64" s="135"/>
      <c r="P64" s="135"/>
    </row>
    <row r="65" spans="1:16">
      <c r="A65" s="135" t="s">
        <v>26</v>
      </c>
      <c r="B65" s="135">
        <f>'将来負担比率（分子）の構造'!I$42</f>
        <v>2700</v>
      </c>
      <c r="C65" s="135"/>
      <c r="D65" s="135"/>
      <c r="E65" s="135">
        <f>'将来負担比率（分子）の構造'!J$42</f>
        <v>1773</v>
      </c>
      <c r="F65" s="135"/>
      <c r="G65" s="135"/>
      <c r="H65" s="135">
        <f>'将来負担比率（分子）の構造'!K$42</f>
        <v>393</v>
      </c>
      <c r="I65" s="135"/>
      <c r="J65" s="135"/>
      <c r="K65" s="135">
        <f>'将来負担比率（分子）の構造'!L$42</f>
        <v>178</v>
      </c>
      <c r="L65" s="135"/>
      <c r="M65" s="135"/>
      <c r="N65" s="135">
        <f>'将来負担比率（分子）の構造'!M$42</f>
        <v>204</v>
      </c>
      <c r="O65" s="135"/>
      <c r="P65" s="135"/>
    </row>
    <row r="66" spans="1:16">
      <c r="A66" s="135" t="s">
        <v>25</v>
      </c>
      <c r="B66" s="135">
        <f>'将来負担比率（分子）の構造'!I$41</f>
        <v>38721</v>
      </c>
      <c r="C66" s="135"/>
      <c r="D66" s="135"/>
      <c r="E66" s="135">
        <f>'将来負担比率（分子）の構造'!J$41</f>
        <v>39882</v>
      </c>
      <c r="F66" s="135"/>
      <c r="G66" s="135"/>
      <c r="H66" s="135">
        <f>'将来負担比率（分子）の構造'!K$41</f>
        <v>42010</v>
      </c>
      <c r="I66" s="135"/>
      <c r="J66" s="135"/>
      <c r="K66" s="135">
        <f>'将来負担比率（分子）の構造'!L$41</f>
        <v>43796</v>
      </c>
      <c r="L66" s="135"/>
      <c r="M66" s="135"/>
      <c r="N66" s="135">
        <f>'将来負担比率（分子）の構造'!M$41</f>
        <v>45946</v>
      </c>
      <c r="O66" s="135"/>
      <c r="P66" s="135"/>
    </row>
    <row r="67" spans="1:16">
      <c r="A67" s="135" t="s">
        <v>63</v>
      </c>
      <c r="B67" s="135" t="e">
        <f>NA()</f>
        <v>#N/A</v>
      </c>
      <c r="C67" s="135">
        <f>IF(ISNUMBER('将来負担比率（分子）の構造'!I$52), IF('将来負担比率（分子）の構造'!I$52 &lt; 0, 0, '将来負担比率（分子）の構造'!I$52), NA())</f>
        <v>21408</v>
      </c>
      <c r="D67" s="135" t="e">
        <f>NA()</f>
        <v>#N/A</v>
      </c>
      <c r="E67" s="135" t="e">
        <f>NA()</f>
        <v>#N/A</v>
      </c>
      <c r="F67" s="135">
        <f>IF(ISNUMBER('将来負担比率（分子）の構造'!J$52), IF('将来負担比率（分子）の構造'!J$52 &lt; 0, 0, '将来負担比率（分子）の構造'!J$52), NA())</f>
        <v>15133</v>
      </c>
      <c r="G67" s="135" t="e">
        <f>NA()</f>
        <v>#N/A</v>
      </c>
      <c r="H67" s="135" t="e">
        <f>NA()</f>
        <v>#N/A</v>
      </c>
      <c r="I67" s="135">
        <f>IF(ISNUMBER('将来負担比率（分子）の構造'!K$52), IF('将来負担比率（分子）の構造'!K$52 &lt; 0, 0, '将来負担比率（分子）の構造'!K$52), NA())</f>
        <v>13800</v>
      </c>
      <c r="J67" s="135" t="e">
        <f>NA()</f>
        <v>#N/A</v>
      </c>
      <c r="K67" s="135" t="e">
        <f>NA()</f>
        <v>#N/A</v>
      </c>
      <c r="L67" s="135">
        <f>IF(ISNUMBER('将来負担比率（分子）の構造'!L$52), IF('将来負担比率（分子）の構造'!L$52 &lt; 0, 0, '将来負担比率（分子）の構造'!L$52), NA())</f>
        <v>11596</v>
      </c>
      <c r="M67" s="135" t="e">
        <f>NA()</f>
        <v>#N/A</v>
      </c>
      <c r="N67" s="135" t="e">
        <f>NA()</f>
        <v>#N/A</v>
      </c>
      <c r="O67" s="135">
        <f>IF(ISNUMBER('将来負担比率（分子）の構造'!M$52), IF('将来負担比率（分子）の構造'!M$52 &lt; 0, 0, '将来負担比率（分子）の構造'!M$52), NA())</f>
        <v>13434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Q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23120205</v>
      </c>
      <c r="S5" s="637"/>
      <c r="T5" s="637"/>
      <c r="U5" s="637"/>
      <c r="V5" s="637"/>
      <c r="W5" s="637"/>
      <c r="X5" s="637"/>
      <c r="Y5" s="684"/>
      <c r="Z5" s="697">
        <v>42.6</v>
      </c>
      <c r="AA5" s="697"/>
      <c r="AB5" s="697"/>
      <c r="AC5" s="697"/>
      <c r="AD5" s="698">
        <v>21847756</v>
      </c>
      <c r="AE5" s="698"/>
      <c r="AF5" s="698"/>
      <c r="AG5" s="698"/>
      <c r="AH5" s="698"/>
      <c r="AI5" s="698"/>
      <c r="AJ5" s="698"/>
      <c r="AK5" s="698"/>
      <c r="AL5" s="685">
        <v>82.1</v>
      </c>
      <c r="AM5" s="654"/>
      <c r="AN5" s="654"/>
      <c r="AO5" s="686"/>
      <c r="AP5" s="673" t="s">
        <v>207</v>
      </c>
      <c r="AQ5" s="674"/>
      <c r="AR5" s="674"/>
      <c r="AS5" s="674"/>
      <c r="AT5" s="674"/>
      <c r="AU5" s="674"/>
      <c r="AV5" s="674"/>
      <c r="AW5" s="674"/>
      <c r="AX5" s="674"/>
      <c r="AY5" s="674"/>
      <c r="AZ5" s="674"/>
      <c r="BA5" s="674"/>
      <c r="BB5" s="674"/>
      <c r="BC5" s="674"/>
      <c r="BD5" s="674"/>
      <c r="BE5" s="674"/>
      <c r="BF5" s="675"/>
      <c r="BG5" s="586">
        <v>21847756</v>
      </c>
      <c r="BH5" s="587"/>
      <c r="BI5" s="587"/>
      <c r="BJ5" s="587"/>
      <c r="BK5" s="587"/>
      <c r="BL5" s="587"/>
      <c r="BM5" s="587"/>
      <c r="BN5" s="588"/>
      <c r="BO5" s="639">
        <v>94.5</v>
      </c>
      <c r="BP5" s="639"/>
      <c r="BQ5" s="639"/>
      <c r="BR5" s="639"/>
      <c r="BS5" s="640">
        <v>165472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241922</v>
      </c>
      <c r="S6" s="587"/>
      <c r="T6" s="587"/>
      <c r="U6" s="587"/>
      <c r="V6" s="587"/>
      <c r="W6" s="587"/>
      <c r="X6" s="587"/>
      <c r="Y6" s="588"/>
      <c r="Z6" s="639">
        <v>0.4</v>
      </c>
      <c r="AA6" s="639"/>
      <c r="AB6" s="639"/>
      <c r="AC6" s="639"/>
      <c r="AD6" s="640">
        <v>241922</v>
      </c>
      <c r="AE6" s="640"/>
      <c r="AF6" s="640"/>
      <c r="AG6" s="640"/>
      <c r="AH6" s="640"/>
      <c r="AI6" s="640"/>
      <c r="AJ6" s="640"/>
      <c r="AK6" s="640"/>
      <c r="AL6" s="609">
        <v>0.9</v>
      </c>
      <c r="AM6" s="641"/>
      <c r="AN6" s="641"/>
      <c r="AO6" s="642"/>
      <c r="AP6" s="583" t="s">
        <v>212</v>
      </c>
      <c r="AQ6" s="584"/>
      <c r="AR6" s="584"/>
      <c r="AS6" s="584"/>
      <c r="AT6" s="584"/>
      <c r="AU6" s="584"/>
      <c r="AV6" s="584"/>
      <c r="AW6" s="584"/>
      <c r="AX6" s="584"/>
      <c r="AY6" s="584"/>
      <c r="AZ6" s="584"/>
      <c r="BA6" s="584"/>
      <c r="BB6" s="584"/>
      <c r="BC6" s="584"/>
      <c r="BD6" s="584"/>
      <c r="BE6" s="584"/>
      <c r="BF6" s="585"/>
      <c r="BG6" s="586">
        <v>21847756</v>
      </c>
      <c r="BH6" s="587"/>
      <c r="BI6" s="587"/>
      <c r="BJ6" s="587"/>
      <c r="BK6" s="587"/>
      <c r="BL6" s="587"/>
      <c r="BM6" s="587"/>
      <c r="BN6" s="588"/>
      <c r="BO6" s="639">
        <v>94.5</v>
      </c>
      <c r="BP6" s="639"/>
      <c r="BQ6" s="639"/>
      <c r="BR6" s="639"/>
      <c r="BS6" s="640">
        <v>165472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322226</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322226</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43676</v>
      </c>
      <c r="S7" s="587"/>
      <c r="T7" s="587"/>
      <c r="U7" s="587"/>
      <c r="V7" s="587"/>
      <c r="W7" s="587"/>
      <c r="X7" s="587"/>
      <c r="Y7" s="588"/>
      <c r="Z7" s="639">
        <v>0.1</v>
      </c>
      <c r="AA7" s="639"/>
      <c r="AB7" s="639"/>
      <c r="AC7" s="639"/>
      <c r="AD7" s="640">
        <v>43676</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10980166</v>
      </c>
      <c r="BH7" s="587"/>
      <c r="BI7" s="587"/>
      <c r="BJ7" s="587"/>
      <c r="BK7" s="587"/>
      <c r="BL7" s="587"/>
      <c r="BM7" s="587"/>
      <c r="BN7" s="588"/>
      <c r="BO7" s="639">
        <v>47.5</v>
      </c>
      <c r="BP7" s="639"/>
      <c r="BQ7" s="639"/>
      <c r="BR7" s="639"/>
      <c r="BS7" s="640">
        <v>165472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8808879</v>
      </c>
      <c r="CS7" s="587"/>
      <c r="CT7" s="587"/>
      <c r="CU7" s="587"/>
      <c r="CV7" s="587"/>
      <c r="CW7" s="587"/>
      <c r="CX7" s="587"/>
      <c r="CY7" s="588"/>
      <c r="CZ7" s="639">
        <v>16.899999999999999</v>
      </c>
      <c r="DA7" s="639"/>
      <c r="DB7" s="639"/>
      <c r="DC7" s="639"/>
      <c r="DD7" s="592">
        <v>728356</v>
      </c>
      <c r="DE7" s="587"/>
      <c r="DF7" s="587"/>
      <c r="DG7" s="587"/>
      <c r="DH7" s="587"/>
      <c r="DI7" s="587"/>
      <c r="DJ7" s="587"/>
      <c r="DK7" s="587"/>
      <c r="DL7" s="587"/>
      <c r="DM7" s="587"/>
      <c r="DN7" s="587"/>
      <c r="DO7" s="587"/>
      <c r="DP7" s="588"/>
      <c r="DQ7" s="592">
        <v>7986596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92535</v>
      </c>
      <c r="S8" s="587"/>
      <c r="T8" s="587"/>
      <c r="U8" s="587"/>
      <c r="V8" s="587"/>
      <c r="W8" s="587"/>
      <c r="X8" s="587"/>
      <c r="Y8" s="588"/>
      <c r="Z8" s="639">
        <v>0.2</v>
      </c>
      <c r="AA8" s="639"/>
      <c r="AB8" s="639"/>
      <c r="AC8" s="639"/>
      <c r="AD8" s="640">
        <v>92535</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230435</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21814481</v>
      </c>
      <c r="CS8" s="587"/>
      <c r="CT8" s="587"/>
      <c r="CU8" s="587"/>
      <c r="CV8" s="587"/>
      <c r="CW8" s="587"/>
      <c r="CX8" s="587"/>
      <c r="CY8" s="588"/>
      <c r="CZ8" s="639">
        <v>41.9</v>
      </c>
      <c r="DA8" s="639"/>
      <c r="DB8" s="639"/>
      <c r="DC8" s="639"/>
      <c r="DD8" s="592">
        <v>877617</v>
      </c>
      <c r="DE8" s="587"/>
      <c r="DF8" s="587"/>
      <c r="DG8" s="587"/>
      <c r="DH8" s="587"/>
      <c r="DI8" s="587"/>
      <c r="DJ8" s="587"/>
      <c r="DK8" s="587"/>
      <c r="DL8" s="587"/>
      <c r="DM8" s="587"/>
      <c r="DN8" s="587"/>
      <c r="DO8" s="587"/>
      <c r="DP8" s="588"/>
      <c r="DQ8" s="592">
        <v>11504559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152041</v>
      </c>
      <c r="S9" s="587"/>
      <c r="T9" s="587"/>
      <c r="U9" s="587"/>
      <c r="V9" s="587"/>
      <c r="W9" s="587"/>
      <c r="X9" s="587"/>
      <c r="Y9" s="588"/>
      <c r="Z9" s="639">
        <v>0.3</v>
      </c>
      <c r="AA9" s="639"/>
      <c r="AB9" s="639"/>
      <c r="AC9" s="639"/>
      <c r="AD9" s="640">
        <v>152041</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9275860</v>
      </c>
      <c r="BH9" s="587"/>
      <c r="BI9" s="587"/>
      <c r="BJ9" s="587"/>
      <c r="BK9" s="587"/>
      <c r="BL9" s="587"/>
      <c r="BM9" s="587"/>
      <c r="BN9" s="588"/>
      <c r="BO9" s="639">
        <v>40.1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2804016</v>
      </c>
      <c r="CS9" s="587"/>
      <c r="CT9" s="587"/>
      <c r="CU9" s="587"/>
      <c r="CV9" s="587"/>
      <c r="CW9" s="587"/>
      <c r="CX9" s="587"/>
      <c r="CY9" s="588"/>
      <c r="CZ9" s="639">
        <v>5.4</v>
      </c>
      <c r="DA9" s="639"/>
      <c r="DB9" s="639"/>
      <c r="DC9" s="639"/>
      <c r="DD9" s="592">
        <v>70128</v>
      </c>
      <c r="DE9" s="587"/>
      <c r="DF9" s="587"/>
      <c r="DG9" s="587"/>
      <c r="DH9" s="587"/>
      <c r="DI9" s="587"/>
      <c r="DJ9" s="587"/>
      <c r="DK9" s="587"/>
      <c r="DL9" s="587"/>
      <c r="DM9" s="587"/>
      <c r="DN9" s="587"/>
      <c r="DO9" s="587"/>
      <c r="DP9" s="588"/>
      <c r="DQ9" s="592">
        <v>2542433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1230500</v>
      </c>
      <c r="S10" s="587"/>
      <c r="T10" s="587"/>
      <c r="U10" s="587"/>
      <c r="V10" s="587"/>
      <c r="W10" s="587"/>
      <c r="X10" s="587"/>
      <c r="Y10" s="588"/>
      <c r="Z10" s="639">
        <v>2.2999999999999998</v>
      </c>
      <c r="AA10" s="639"/>
      <c r="AB10" s="639"/>
      <c r="AC10" s="639"/>
      <c r="AD10" s="640">
        <v>1230500</v>
      </c>
      <c r="AE10" s="640"/>
      <c r="AF10" s="640"/>
      <c r="AG10" s="640"/>
      <c r="AH10" s="640"/>
      <c r="AI10" s="640"/>
      <c r="AJ10" s="640"/>
      <c r="AK10" s="640"/>
      <c r="AL10" s="609">
        <v>4.5999999999999996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388160</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82056</v>
      </c>
      <c r="CS10" s="587"/>
      <c r="CT10" s="587"/>
      <c r="CU10" s="587"/>
      <c r="CV10" s="587"/>
      <c r="CW10" s="587"/>
      <c r="CX10" s="587"/>
      <c r="CY10" s="588"/>
      <c r="CZ10" s="639">
        <v>0.2</v>
      </c>
      <c r="DA10" s="639"/>
      <c r="DB10" s="639"/>
      <c r="DC10" s="639"/>
      <c r="DD10" s="592">
        <v>42959</v>
      </c>
      <c r="DE10" s="587"/>
      <c r="DF10" s="587"/>
      <c r="DG10" s="587"/>
      <c r="DH10" s="587"/>
      <c r="DI10" s="587"/>
      <c r="DJ10" s="587"/>
      <c r="DK10" s="587"/>
      <c r="DL10" s="587"/>
      <c r="DM10" s="587"/>
      <c r="DN10" s="587"/>
      <c r="DO10" s="587"/>
      <c r="DP10" s="588"/>
      <c r="DQ10" s="592">
        <v>65631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1085711</v>
      </c>
      <c r="BH11" s="587"/>
      <c r="BI11" s="587"/>
      <c r="BJ11" s="587"/>
      <c r="BK11" s="587"/>
      <c r="BL11" s="587"/>
      <c r="BM11" s="587"/>
      <c r="BN11" s="588"/>
      <c r="BO11" s="639">
        <v>4.7</v>
      </c>
      <c r="BP11" s="639"/>
      <c r="BQ11" s="639"/>
      <c r="BR11" s="639"/>
      <c r="BS11" s="592">
        <v>165472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108900</v>
      </c>
      <c r="CS11" s="587"/>
      <c r="CT11" s="587"/>
      <c r="CU11" s="587"/>
      <c r="CV11" s="587"/>
      <c r="CW11" s="587"/>
      <c r="CX11" s="587"/>
      <c r="CY11" s="588"/>
      <c r="CZ11" s="639">
        <v>0.2</v>
      </c>
      <c r="DA11" s="639"/>
      <c r="DB11" s="639"/>
      <c r="DC11" s="639"/>
      <c r="DD11" s="592">
        <v>6276</v>
      </c>
      <c r="DE11" s="587"/>
      <c r="DF11" s="587"/>
      <c r="DG11" s="587"/>
      <c r="DH11" s="587"/>
      <c r="DI11" s="587"/>
      <c r="DJ11" s="587"/>
      <c r="DK11" s="587"/>
      <c r="DL11" s="587"/>
      <c r="DM11" s="587"/>
      <c r="DN11" s="587"/>
      <c r="DO11" s="587"/>
      <c r="DP11" s="588"/>
      <c r="DQ11" s="592">
        <v>106832</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9569827</v>
      </c>
      <c r="BH12" s="587"/>
      <c r="BI12" s="587"/>
      <c r="BJ12" s="587"/>
      <c r="BK12" s="587"/>
      <c r="BL12" s="587"/>
      <c r="BM12" s="587"/>
      <c r="BN12" s="588"/>
      <c r="BO12" s="639">
        <v>41.4</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216551</v>
      </c>
      <c r="CS12" s="587"/>
      <c r="CT12" s="587"/>
      <c r="CU12" s="587"/>
      <c r="CV12" s="587"/>
      <c r="CW12" s="587"/>
      <c r="CX12" s="587"/>
      <c r="CY12" s="588"/>
      <c r="CZ12" s="639">
        <v>0.4</v>
      </c>
      <c r="DA12" s="639"/>
      <c r="DB12" s="639"/>
      <c r="DC12" s="639"/>
      <c r="DD12" s="592" t="s">
        <v>111</v>
      </c>
      <c r="DE12" s="587"/>
      <c r="DF12" s="587"/>
      <c r="DG12" s="587"/>
      <c r="DH12" s="587"/>
      <c r="DI12" s="587"/>
      <c r="DJ12" s="587"/>
      <c r="DK12" s="587"/>
      <c r="DL12" s="587"/>
      <c r="DM12" s="587"/>
      <c r="DN12" s="587"/>
      <c r="DO12" s="587"/>
      <c r="DP12" s="588"/>
      <c r="DQ12" s="592">
        <v>208060</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95398</v>
      </c>
      <c r="S13" s="587"/>
      <c r="T13" s="587"/>
      <c r="U13" s="587"/>
      <c r="V13" s="587"/>
      <c r="W13" s="587"/>
      <c r="X13" s="587"/>
      <c r="Y13" s="588"/>
      <c r="Z13" s="639">
        <v>0.2</v>
      </c>
      <c r="AA13" s="639"/>
      <c r="AB13" s="639"/>
      <c r="AC13" s="639"/>
      <c r="AD13" s="640">
        <v>95398</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9480003</v>
      </c>
      <c r="BH13" s="587"/>
      <c r="BI13" s="587"/>
      <c r="BJ13" s="587"/>
      <c r="BK13" s="587"/>
      <c r="BL13" s="587"/>
      <c r="BM13" s="587"/>
      <c r="BN13" s="588"/>
      <c r="BO13" s="639">
        <v>41</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3791647</v>
      </c>
      <c r="CS13" s="587"/>
      <c r="CT13" s="587"/>
      <c r="CU13" s="587"/>
      <c r="CV13" s="587"/>
      <c r="CW13" s="587"/>
      <c r="CX13" s="587"/>
      <c r="CY13" s="588"/>
      <c r="CZ13" s="639">
        <v>7.3</v>
      </c>
      <c r="DA13" s="639"/>
      <c r="DB13" s="639"/>
      <c r="DC13" s="639"/>
      <c r="DD13" s="592">
        <v>1511218</v>
      </c>
      <c r="DE13" s="587"/>
      <c r="DF13" s="587"/>
      <c r="DG13" s="587"/>
      <c r="DH13" s="587"/>
      <c r="DI13" s="587"/>
      <c r="DJ13" s="587"/>
      <c r="DK13" s="587"/>
      <c r="DL13" s="587"/>
      <c r="DM13" s="587"/>
      <c r="DN13" s="587"/>
      <c r="DO13" s="587"/>
      <c r="DP13" s="588"/>
      <c r="DQ13" s="592">
        <v>2621463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124396</v>
      </c>
      <c r="BH14" s="587"/>
      <c r="BI14" s="587"/>
      <c r="BJ14" s="587"/>
      <c r="BK14" s="587"/>
      <c r="BL14" s="587"/>
      <c r="BM14" s="587"/>
      <c r="BN14" s="588"/>
      <c r="BO14" s="639">
        <v>0.5</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1761013</v>
      </c>
      <c r="CS14" s="587"/>
      <c r="CT14" s="587"/>
      <c r="CU14" s="587"/>
      <c r="CV14" s="587"/>
      <c r="CW14" s="587"/>
      <c r="CX14" s="587"/>
      <c r="CY14" s="588"/>
      <c r="CZ14" s="639">
        <v>3.4</v>
      </c>
      <c r="DA14" s="639"/>
      <c r="DB14" s="639"/>
      <c r="DC14" s="639"/>
      <c r="DD14" s="592">
        <v>274765</v>
      </c>
      <c r="DE14" s="587"/>
      <c r="DF14" s="587"/>
      <c r="DG14" s="587"/>
      <c r="DH14" s="587"/>
      <c r="DI14" s="587"/>
      <c r="DJ14" s="587"/>
      <c r="DK14" s="587"/>
      <c r="DL14" s="587"/>
      <c r="DM14" s="587"/>
      <c r="DN14" s="587"/>
      <c r="DO14" s="587"/>
      <c r="DP14" s="588"/>
      <c r="DQ14" s="592">
        <v>1547870</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176701</v>
      </c>
      <c r="S15" s="587"/>
      <c r="T15" s="587"/>
      <c r="U15" s="587"/>
      <c r="V15" s="587"/>
      <c r="W15" s="587"/>
      <c r="X15" s="587"/>
      <c r="Y15" s="588"/>
      <c r="Z15" s="639">
        <v>0.3</v>
      </c>
      <c r="AA15" s="639"/>
      <c r="AB15" s="639"/>
      <c r="AC15" s="639"/>
      <c r="AD15" s="640">
        <v>176701</v>
      </c>
      <c r="AE15" s="640"/>
      <c r="AF15" s="640"/>
      <c r="AG15" s="640"/>
      <c r="AH15" s="640"/>
      <c r="AI15" s="640"/>
      <c r="AJ15" s="640"/>
      <c r="AK15" s="640"/>
      <c r="AL15" s="609">
        <v>0.7</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1173367</v>
      </c>
      <c r="BH15" s="587"/>
      <c r="BI15" s="587"/>
      <c r="BJ15" s="587"/>
      <c r="BK15" s="587"/>
      <c r="BL15" s="587"/>
      <c r="BM15" s="587"/>
      <c r="BN15" s="588"/>
      <c r="BO15" s="639">
        <v>5.0999999999999996</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8022912</v>
      </c>
      <c r="CS15" s="587"/>
      <c r="CT15" s="587"/>
      <c r="CU15" s="587"/>
      <c r="CV15" s="587"/>
      <c r="CW15" s="587"/>
      <c r="CX15" s="587"/>
      <c r="CY15" s="588"/>
      <c r="CZ15" s="639">
        <v>15.4</v>
      </c>
      <c r="DA15" s="639"/>
      <c r="DB15" s="639"/>
      <c r="DC15" s="639"/>
      <c r="DD15" s="592">
        <v>4187830</v>
      </c>
      <c r="DE15" s="587"/>
      <c r="DF15" s="587"/>
      <c r="DG15" s="587"/>
      <c r="DH15" s="587"/>
      <c r="DI15" s="587"/>
      <c r="DJ15" s="587"/>
      <c r="DK15" s="587"/>
      <c r="DL15" s="587"/>
      <c r="DM15" s="587"/>
      <c r="DN15" s="587"/>
      <c r="DO15" s="587"/>
      <c r="DP15" s="588"/>
      <c r="DQ15" s="592">
        <v>4442320</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2539020</v>
      </c>
      <c r="S16" s="587"/>
      <c r="T16" s="587"/>
      <c r="U16" s="587"/>
      <c r="V16" s="587"/>
      <c r="W16" s="587"/>
      <c r="X16" s="587"/>
      <c r="Y16" s="588"/>
      <c r="Z16" s="639">
        <v>4.7</v>
      </c>
      <c r="AA16" s="639"/>
      <c r="AB16" s="639"/>
      <c r="AC16" s="639"/>
      <c r="AD16" s="640">
        <v>2223835</v>
      </c>
      <c r="AE16" s="640"/>
      <c r="AF16" s="640"/>
      <c r="AG16" s="640"/>
      <c r="AH16" s="640"/>
      <c r="AI16" s="640"/>
      <c r="AJ16" s="640"/>
      <c r="AK16" s="640"/>
      <c r="AL16" s="609">
        <v>8.4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2223835</v>
      </c>
      <c r="S17" s="587"/>
      <c r="T17" s="587"/>
      <c r="U17" s="587"/>
      <c r="V17" s="587"/>
      <c r="W17" s="587"/>
      <c r="X17" s="587"/>
      <c r="Y17" s="588"/>
      <c r="Z17" s="639">
        <v>4.0999999999999996</v>
      </c>
      <c r="AA17" s="639"/>
      <c r="AB17" s="639"/>
      <c r="AC17" s="639"/>
      <c r="AD17" s="640">
        <v>2223835</v>
      </c>
      <c r="AE17" s="640"/>
      <c r="AF17" s="640"/>
      <c r="AG17" s="640"/>
      <c r="AH17" s="640"/>
      <c r="AI17" s="640"/>
      <c r="AJ17" s="640"/>
      <c r="AK17" s="640"/>
      <c r="AL17" s="609">
        <v>8.4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4280920</v>
      </c>
      <c r="CS17" s="587"/>
      <c r="CT17" s="587"/>
      <c r="CU17" s="587"/>
      <c r="CV17" s="587"/>
      <c r="CW17" s="587"/>
      <c r="CX17" s="587"/>
      <c r="CY17" s="588"/>
      <c r="CZ17" s="639">
        <v>8.1999999999999993</v>
      </c>
      <c r="DA17" s="639"/>
      <c r="DB17" s="639"/>
      <c r="DC17" s="639"/>
      <c r="DD17" s="592" t="s">
        <v>111</v>
      </c>
      <c r="DE17" s="587"/>
      <c r="DF17" s="587"/>
      <c r="DG17" s="587"/>
      <c r="DH17" s="587"/>
      <c r="DI17" s="587"/>
      <c r="DJ17" s="587"/>
      <c r="DK17" s="587"/>
      <c r="DL17" s="587"/>
      <c r="DM17" s="587"/>
      <c r="DN17" s="587"/>
      <c r="DO17" s="587"/>
      <c r="DP17" s="588"/>
      <c r="DQ17" s="592">
        <v>4280920</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315172</v>
      </c>
      <c r="S18" s="587"/>
      <c r="T18" s="587"/>
      <c r="U18" s="587"/>
      <c r="V18" s="587"/>
      <c r="W18" s="587"/>
      <c r="X18" s="587"/>
      <c r="Y18" s="588"/>
      <c r="Z18" s="639">
        <v>0.6</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13</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1272449</v>
      </c>
      <c r="BH19" s="587"/>
      <c r="BI19" s="587"/>
      <c r="BJ19" s="587"/>
      <c r="BK19" s="587"/>
      <c r="BL19" s="587"/>
      <c r="BM19" s="587"/>
      <c r="BN19" s="588"/>
      <c r="BO19" s="639">
        <v>5.5</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27691998</v>
      </c>
      <c r="S20" s="587"/>
      <c r="T20" s="587"/>
      <c r="U20" s="587"/>
      <c r="V20" s="587"/>
      <c r="W20" s="587"/>
      <c r="X20" s="587"/>
      <c r="Y20" s="588"/>
      <c r="Z20" s="639">
        <v>51</v>
      </c>
      <c r="AA20" s="639"/>
      <c r="AB20" s="639"/>
      <c r="AC20" s="639"/>
      <c r="AD20" s="640">
        <v>26104364</v>
      </c>
      <c r="AE20" s="640"/>
      <c r="AF20" s="640"/>
      <c r="AG20" s="640"/>
      <c r="AH20" s="640"/>
      <c r="AI20" s="640"/>
      <c r="AJ20" s="640"/>
      <c r="AK20" s="640"/>
      <c r="AL20" s="609">
        <v>98.1</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1272449</v>
      </c>
      <c r="BH20" s="587"/>
      <c r="BI20" s="587"/>
      <c r="BJ20" s="587"/>
      <c r="BK20" s="587"/>
      <c r="BL20" s="587"/>
      <c r="BM20" s="587"/>
      <c r="BN20" s="588"/>
      <c r="BO20" s="639">
        <v>5.5</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52013601</v>
      </c>
      <c r="CS20" s="587"/>
      <c r="CT20" s="587"/>
      <c r="CU20" s="587"/>
      <c r="CV20" s="587"/>
      <c r="CW20" s="587"/>
      <c r="CX20" s="587"/>
      <c r="CY20" s="588"/>
      <c r="CZ20" s="639">
        <v>100</v>
      </c>
      <c r="DA20" s="639"/>
      <c r="DB20" s="639"/>
      <c r="DC20" s="639"/>
      <c r="DD20" s="592">
        <v>7699149</v>
      </c>
      <c r="DE20" s="587"/>
      <c r="DF20" s="587"/>
      <c r="DG20" s="587"/>
      <c r="DH20" s="587"/>
      <c r="DI20" s="587"/>
      <c r="DJ20" s="587"/>
      <c r="DK20" s="587"/>
      <c r="DL20" s="587"/>
      <c r="DM20" s="587"/>
      <c r="DN20" s="587"/>
      <c r="DO20" s="587"/>
      <c r="DP20" s="588"/>
      <c r="DQ20" s="592">
        <v>35628910</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19074</v>
      </c>
      <c r="S21" s="587"/>
      <c r="T21" s="587"/>
      <c r="U21" s="587"/>
      <c r="V21" s="587"/>
      <c r="W21" s="587"/>
      <c r="X21" s="587"/>
      <c r="Y21" s="588"/>
      <c r="Z21" s="639">
        <v>0</v>
      </c>
      <c r="AA21" s="639"/>
      <c r="AB21" s="639"/>
      <c r="AC21" s="639"/>
      <c r="AD21" s="640">
        <v>19074</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738478</v>
      </c>
      <c r="S22" s="587"/>
      <c r="T22" s="587"/>
      <c r="U22" s="587"/>
      <c r="V22" s="587"/>
      <c r="W22" s="587"/>
      <c r="X22" s="587"/>
      <c r="Y22" s="588"/>
      <c r="Z22" s="639">
        <v>1.4</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887481</v>
      </c>
      <c r="S23" s="587"/>
      <c r="T23" s="587"/>
      <c r="U23" s="587"/>
      <c r="V23" s="587"/>
      <c r="W23" s="587"/>
      <c r="X23" s="587"/>
      <c r="Y23" s="588"/>
      <c r="Z23" s="639">
        <v>1.6</v>
      </c>
      <c r="AA23" s="639"/>
      <c r="AB23" s="639"/>
      <c r="AC23" s="639"/>
      <c r="AD23" s="640">
        <v>124328</v>
      </c>
      <c r="AE23" s="640"/>
      <c r="AF23" s="640"/>
      <c r="AG23" s="640"/>
      <c r="AH23" s="640"/>
      <c r="AI23" s="640"/>
      <c r="AJ23" s="640"/>
      <c r="AK23" s="640"/>
      <c r="AL23" s="609">
        <v>0.5</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1272449</v>
      </c>
      <c r="BH23" s="587"/>
      <c r="BI23" s="587"/>
      <c r="BJ23" s="587"/>
      <c r="BK23" s="587"/>
      <c r="BL23" s="587"/>
      <c r="BM23" s="587"/>
      <c r="BN23" s="588"/>
      <c r="BO23" s="639">
        <v>5.5</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93117</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24379780</v>
      </c>
      <c r="CS24" s="637"/>
      <c r="CT24" s="637"/>
      <c r="CU24" s="637"/>
      <c r="CV24" s="637"/>
      <c r="CW24" s="637"/>
      <c r="CX24" s="637"/>
      <c r="CY24" s="684"/>
      <c r="CZ24" s="688">
        <v>46.9</v>
      </c>
      <c r="DA24" s="689"/>
      <c r="DB24" s="689"/>
      <c r="DC24" s="690"/>
      <c r="DD24" s="683">
        <v>14967362</v>
      </c>
      <c r="DE24" s="637"/>
      <c r="DF24" s="637"/>
      <c r="DG24" s="637"/>
      <c r="DH24" s="637"/>
      <c r="DI24" s="637"/>
      <c r="DJ24" s="637"/>
      <c r="DK24" s="684"/>
      <c r="DL24" s="683">
        <v>14856266</v>
      </c>
      <c r="DM24" s="637"/>
      <c r="DN24" s="637"/>
      <c r="DO24" s="637"/>
      <c r="DP24" s="637"/>
      <c r="DQ24" s="637"/>
      <c r="DR24" s="637"/>
      <c r="DS24" s="637"/>
      <c r="DT24" s="637"/>
      <c r="DU24" s="637"/>
      <c r="DV24" s="684"/>
      <c r="DW24" s="685">
        <v>51.3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8964825</v>
      </c>
      <c r="S25" s="587"/>
      <c r="T25" s="587"/>
      <c r="U25" s="587"/>
      <c r="V25" s="587"/>
      <c r="W25" s="587"/>
      <c r="X25" s="587"/>
      <c r="Y25" s="588"/>
      <c r="Z25" s="639">
        <v>16.5</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6746801</v>
      </c>
      <c r="CS25" s="605"/>
      <c r="CT25" s="605"/>
      <c r="CU25" s="605"/>
      <c r="CV25" s="605"/>
      <c r="CW25" s="605"/>
      <c r="CX25" s="605"/>
      <c r="CY25" s="606"/>
      <c r="CZ25" s="589">
        <v>13</v>
      </c>
      <c r="DA25" s="607"/>
      <c r="DB25" s="607"/>
      <c r="DC25" s="608"/>
      <c r="DD25" s="592">
        <v>6286566</v>
      </c>
      <c r="DE25" s="605"/>
      <c r="DF25" s="605"/>
      <c r="DG25" s="605"/>
      <c r="DH25" s="605"/>
      <c r="DI25" s="605"/>
      <c r="DJ25" s="605"/>
      <c r="DK25" s="606"/>
      <c r="DL25" s="592">
        <v>6285564</v>
      </c>
      <c r="DM25" s="605"/>
      <c r="DN25" s="605"/>
      <c r="DO25" s="605"/>
      <c r="DP25" s="605"/>
      <c r="DQ25" s="605"/>
      <c r="DR25" s="605"/>
      <c r="DS25" s="605"/>
      <c r="DT25" s="605"/>
      <c r="DU25" s="605"/>
      <c r="DV25" s="606"/>
      <c r="DW25" s="609">
        <v>21.7</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176100</v>
      </c>
      <c r="S26" s="587"/>
      <c r="T26" s="587"/>
      <c r="U26" s="587"/>
      <c r="V26" s="587"/>
      <c r="W26" s="587"/>
      <c r="X26" s="587"/>
      <c r="Y26" s="588"/>
      <c r="Z26" s="639">
        <v>0.3</v>
      </c>
      <c r="AA26" s="639"/>
      <c r="AB26" s="639"/>
      <c r="AC26" s="639"/>
      <c r="AD26" s="640">
        <v>176100</v>
      </c>
      <c r="AE26" s="640"/>
      <c r="AF26" s="640"/>
      <c r="AG26" s="640"/>
      <c r="AH26" s="640"/>
      <c r="AI26" s="640"/>
      <c r="AJ26" s="640"/>
      <c r="AK26" s="640"/>
      <c r="AL26" s="609">
        <v>0.7</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4203250</v>
      </c>
      <c r="CS26" s="587"/>
      <c r="CT26" s="587"/>
      <c r="CU26" s="587"/>
      <c r="CV26" s="587"/>
      <c r="CW26" s="587"/>
      <c r="CX26" s="587"/>
      <c r="CY26" s="588"/>
      <c r="CZ26" s="589">
        <v>8.1</v>
      </c>
      <c r="DA26" s="607"/>
      <c r="DB26" s="607"/>
      <c r="DC26" s="608"/>
      <c r="DD26" s="592">
        <v>3798426</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2750890</v>
      </c>
      <c r="S27" s="587"/>
      <c r="T27" s="587"/>
      <c r="U27" s="587"/>
      <c r="V27" s="587"/>
      <c r="W27" s="587"/>
      <c r="X27" s="587"/>
      <c r="Y27" s="588"/>
      <c r="Z27" s="639">
        <v>5.0999999999999996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23120205</v>
      </c>
      <c r="BH27" s="587"/>
      <c r="BI27" s="587"/>
      <c r="BJ27" s="587"/>
      <c r="BK27" s="587"/>
      <c r="BL27" s="587"/>
      <c r="BM27" s="587"/>
      <c r="BN27" s="588"/>
      <c r="BO27" s="639">
        <v>100</v>
      </c>
      <c r="BP27" s="639"/>
      <c r="BQ27" s="639"/>
      <c r="BR27" s="639"/>
      <c r="BS27" s="592">
        <v>165472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13352059</v>
      </c>
      <c r="CS27" s="605"/>
      <c r="CT27" s="605"/>
      <c r="CU27" s="605"/>
      <c r="CV27" s="605"/>
      <c r="CW27" s="605"/>
      <c r="CX27" s="605"/>
      <c r="CY27" s="606"/>
      <c r="CZ27" s="589">
        <v>25.7</v>
      </c>
      <c r="DA27" s="607"/>
      <c r="DB27" s="607"/>
      <c r="DC27" s="608"/>
      <c r="DD27" s="592">
        <v>4399876</v>
      </c>
      <c r="DE27" s="605"/>
      <c r="DF27" s="605"/>
      <c r="DG27" s="605"/>
      <c r="DH27" s="605"/>
      <c r="DI27" s="605"/>
      <c r="DJ27" s="605"/>
      <c r="DK27" s="606"/>
      <c r="DL27" s="592">
        <v>4289782</v>
      </c>
      <c r="DM27" s="605"/>
      <c r="DN27" s="605"/>
      <c r="DO27" s="605"/>
      <c r="DP27" s="605"/>
      <c r="DQ27" s="605"/>
      <c r="DR27" s="605"/>
      <c r="DS27" s="605"/>
      <c r="DT27" s="605"/>
      <c r="DU27" s="605"/>
      <c r="DV27" s="606"/>
      <c r="DW27" s="609">
        <v>14.8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978380</v>
      </c>
      <c r="S28" s="587"/>
      <c r="T28" s="587"/>
      <c r="U28" s="587"/>
      <c r="V28" s="587"/>
      <c r="W28" s="587"/>
      <c r="X28" s="587"/>
      <c r="Y28" s="588"/>
      <c r="Z28" s="639">
        <v>1.8</v>
      </c>
      <c r="AA28" s="639"/>
      <c r="AB28" s="639"/>
      <c r="AC28" s="639"/>
      <c r="AD28" s="640">
        <v>63020</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4280920</v>
      </c>
      <c r="CS28" s="587"/>
      <c r="CT28" s="587"/>
      <c r="CU28" s="587"/>
      <c r="CV28" s="587"/>
      <c r="CW28" s="587"/>
      <c r="CX28" s="587"/>
      <c r="CY28" s="588"/>
      <c r="CZ28" s="589">
        <v>8.1999999999999993</v>
      </c>
      <c r="DA28" s="607"/>
      <c r="DB28" s="607"/>
      <c r="DC28" s="608"/>
      <c r="DD28" s="592">
        <v>4280920</v>
      </c>
      <c r="DE28" s="587"/>
      <c r="DF28" s="587"/>
      <c r="DG28" s="587"/>
      <c r="DH28" s="587"/>
      <c r="DI28" s="587"/>
      <c r="DJ28" s="587"/>
      <c r="DK28" s="588"/>
      <c r="DL28" s="592">
        <v>4280920</v>
      </c>
      <c r="DM28" s="587"/>
      <c r="DN28" s="587"/>
      <c r="DO28" s="587"/>
      <c r="DP28" s="587"/>
      <c r="DQ28" s="587"/>
      <c r="DR28" s="587"/>
      <c r="DS28" s="587"/>
      <c r="DT28" s="587"/>
      <c r="DU28" s="587"/>
      <c r="DV28" s="588"/>
      <c r="DW28" s="609">
        <v>14.8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4500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4280920</v>
      </c>
      <c r="CS29" s="605"/>
      <c r="CT29" s="605"/>
      <c r="CU29" s="605"/>
      <c r="CV29" s="605"/>
      <c r="CW29" s="605"/>
      <c r="CX29" s="605"/>
      <c r="CY29" s="606"/>
      <c r="CZ29" s="589">
        <v>8.1999999999999993</v>
      </c>
      <c r="DA29" s="607"/>
      <c r="DB29" s="607"/>
      <c r="DC29" s="608"/>
      <c r="DD29" s="592">
        <v>4280920</v>
      </c>
      <c r="DE29" s="605"/>
      <c r="DF29" s="605"/>
      <c r="DG29" s="605"/>
      <c r="DH29" s="605"/>
      <c r="DI29" s="605"/>
      <c r="DJ29" s="605"/>
      <c r="DK29" s="606"/>
      <c r="DL29" s="592">
        <v>4280920</v>
      </c>
      <c r="DM29" s="605"/>
      <c r="DN29" s="605"/>
      <c r="DO29" s="605"/>
      <c r="DP29" s="605"/>
      <c r="DQ29" s="605"/>
      <c r="DR29" s="605"/>
      <c r="DS29" s="605"/>
      <c r="DT29" s="605"/>
      <c r="DU29" s="605"/>
      <c r="DV29" s="606"/>
      <c r="DW29" s="609">
        <v>14.8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3796208</v>
      </c>
      <c r="S30" s="587"/>
      <c r="T30" s="587"/>
      <c r="U30" s="587"/>
      <c r="V30" s="587"/>
      <c r="W30" s="587"/>
      <c r="X30" s="587"/>
      <c r="Y30" s="588"/>
      <c r="Z30" s="639">
        <v>7</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v>
      </c>
      <c r="BH30" s="653"/>
      <c r="BI30" s="653"/>
      <c r="BJ30" s="653"/>
      <c r="BK30" s="653"/>
      <c r="BL30" s="653"/>
      <c r="BM30" s="654">
        <v>91.4</v>
      </c>
      <c r="BN30" s="653"/>
      <c r="BO30" s="653"/>
      <c r="BP30" s="653"/>
      <c r="BQ30" s="655"/>
      <c r="BR30" s="652">
        <v>98</v>
      </c>
      <c r="BS30" s="653"/>
      <c r="BT30" s="653"/>
      <c r="BU30" s="653"/>
      <c r="BV30" s="653"/>
      <c r="BW30" s="653"/>
      <c r="BX30" s="654">
        <v>90.1</v>
      </c>
      <c r="BY30" s="653"/>
      <c r="BZ30" s="653"/>
      <c r="CA30" s="653"/>
      <c r="CB30" s="655"/>
      <c r="CD30" s="658"/>
      <c r="CE30" s="659"/>
      <c r="CF30" s="623" t="s">
        <v>290</v>
      </c>
      <c r="CG30" s="620"/>
      <c r="CH30" s="620"/>
      <c r="CI30" s="620"/>
      <c r="CJ30" s="620"/>
      <c r="CK30" s="620"/>
      <c r="CL30" s="620"/>
      <c r="CM30" s="620"/>
      <c r="CN30" s="620"/>
      <c r="CO30" s="620"/>
      <c r="CP30" s="620"/>
      <c r="CQ30" s="621"/>
      <c r="CR30" s="586">
        <v>3738112</v>
      </c>
      <c r="CS30" s="587"/>
      <c r="CT30" s="587"/>
      <c r="CU30" s="587"/>
      <c r="CV30" s="587"/>
      <c r="CW30" s="587"/>
      <c r="CX30" s="587"/>
      <c r="CY30" s="588"/>
      <c r="CZ30" s="589">
        <v>7.2</v>
      </c>
      <c r="DA30" s="607"/>
      <c r="DB30" s="607"/>
      <c r="DC30" s="608"/>
      <c r="DD30" s="592">
        <v>3738112</v>
      </c>
      <c r="DE30" s="587"/>
      <c r="DF30" s="587"/>
      <c r="DG30" s="587"/>
      <c r="DH30" s="587"/>
      <c r="DI30" s="587"/>
      <c r="DJ30" s="587"/>
      <c r="DK30" s="588"/>
      <c r="DL30" s="592">
        <v>3738112</v>
      </c>
      <c r="DM30" s="587"/>
      <c r="DN30" s="587"/>
      <c r="DO30" s="587"/>
      <c r="DP30" s="587"/>
      <c r="DQ30" s="587"/>
      <c r="DR30" s="587"/>
      <c r="DS30" s="587"/>
      <c r="DT30" s="587"/>
      <c r="DU30" s="587"/>
      <c r="DV30" s="588"/>
      <c r="DW30" s="609">
        <v>12.9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1874107</v>
      </c>
      <c r="S31" s="587"/>
      <c r="T31" s="587"/>
      <c r="U31" s="587"/>
      <c r="V31" s="587"/>
      <c r="W31" s="587"/>
      <c r="X31" s="587"/>
      <c r="Y31" s="588"/>
      <c r="Z31" s="639">
        <v>3.5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97.3</v>
      </c>
      <c r="BH31" s="605"/>
      <c r="BI31" s="605"/>
      <c r="BJ31" s="605"/>
      <c r="BK31" s="605"/>
      <c r="BL31" s="605"/>
      <c r="BM31" s="641">
        <v>88.5</v>
      </c>
      <c r="BN31" s="651"/>
      <c r="BO31" s="651"/>
      <c r="BP31" s="651"/>
      <c r="BQ31" s="615"/>
      <c r="BR31" s="650">
        <v>97.4</v>
      </c>
      <c r="BS31" s="605"/>
      <c r="BT31" s="605"/>
      <c r="BU31" s="605"/>
      <c r="BV31" s="605"/>
      <c r="BW31" s="605"/>
      <c r="BX31" s="641">
        <v>87.1</v>
      </c>
      <c r="BY31" s="651"/>
      <c r="BZ31" s="651"/>
      <c r="CA31" s="651"/>
      <c r="CB31" s="615"/>
      <c r="CD31" s="658"/>
      <c r="CE31" s="659"/>
      <c r="CF31" s="623" t="s">
        <v>294</v>
      </c>
      <c r="CG31" s="620"/>
      <c r="CH31" s="620"/>
      <c r="CI31" s="620"/>
      <c r="CJ31" s="620"/>
      <c r="CK31" s="620"/>
      <c r="CL31" s="620"/>
      <c r="CM31" s="620"/>
      <c r="CN31" s="620"/>
      <c r="CO31" s="620"/>
      <c r="CP31" s="620"/>
      <c r="CQ31" s="621"/>
      <c r="CR31" s="586">
        <v>542808</v>
      </c>
      <c r="CS31" s="605"/>
      <c r="CT31" s="605"/>
      <c r="CU31" s="605"/>
      <c r="CV31" s="605"/>
      <c r="CW31" s="605"/>
      <c r="CX31" s="605"/>
      <c r="CY31" s="606"/>
      <c r="CZ31" s="589">
        <v>1</v>
      </c>
      <c r="DA31" s="607"/>
      <c r="DB31" s="607"/>
      <c r="DC31" s="608"/>
      <c r="DD31" s="592">
        <v>542808</v>
      </c>
      <c r="DE31" s="605"/>
      <c r="DF31" s="605"/>
      <c r="DG31" s="605"/>
      <c r="DH31" s="605"/>
      <c r="DI31" s="605"/>
      <c r="DJ31" s="605"/>
      <c r="DK31" s="606"/>
      <c r="DL31" s="592">
        <v>542808</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456871</v>
      </c>
      <c r="S32" s="587"/>
      <c r="T32" s="587"/>
      <c r="U32" s="587"/>
      <c r="V32" s="587"/>
      <c r="W32" s="587"/>
      <c r="X32" s="587"/>
      <c r="Y32" s="588"/>
      <c r="Z32" s="639">
        <v>0.8</v>
      </c>
      <c r="AA32" s="639"/>
      <c r="AB32" s="639"/>
      <c r="AC32" s="639"/>
      <c r="AD32" s="640">
        <v>115466</v>
      </c>
      <c r="AE32" s="640"/>
      <c r="AF32" s="640"/>
      <c r="AG32" s="640"/>
      <c r="AH32" s="640"/>
      <c r="AI32" s="640"/>
      <c r="AJ32" s="640"/>
      <c r="AK32" s="640"/>
      <c r="AL32" s="609">
        <v>0.4</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98.5</v>
      </c>
      <c r="BH32" s="571"/>
      <c r="BI32" s="571"/>
      <c r="BJ32" s="571"/>
      <c r="BK32" s="571"/>
      <c r="BL32" s="571"/>
      <c r="BM32" s="634">
        <v>93.8</v>
      </c>
      <c r="BN32" s="571"/>
      <c r="BO32" s="571"/>
      <c r="BP32" s="571"/>
      <c r="BQ32" s="628"/>
      <c r="BR32" s="649">
        <v>98.4</v>
      </c>
      <c r="BS32" s="571"/>
      <c r="BT32" s="571"/>
      <c r="BU32" s="571"/>
      <c r="BV32" s="571"/>
      <c r="BW32" s="571"/>
      <c r="BX32" s="634">
        <v>92.5</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5887900</v>
      </c>
      <c r="S33" s="587"/>
      <c r="T33" s="587"/>
      <c r="U33" s="587"/>
      <c r="V33" s="587"/>
      <c r="W33" s="587"/>
      <c r="X33" s="587"/>
      <c r="Y33" s="588"/>
      <c r="Z33" s="639">
        <v>10.8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19934672</v>
      </c>
      <c r="CS33" s="605"/>
      <c r="CT33" s="605"/>
      <c r="CU33" s="605"/>
      <c r="CV33" s="605"/>
      <c r="CW33" s="605"/>
      <c r="CX33" s="605"/>
      <c r="CY33" s="606"/>
      <c r="CZ33" s="589">
        <v>38.299999999999997</v>
      </c>
      <c r="DA33" s="607"/>
      <c r="DB33" s="607"/>
      <c r="DC33" s="608"/>
      <c r="DD33" s="592">
        <v>18436259</v>
      </c>
      <c r="DE33" s="605"/>
      <c r="DF33" s="605"/>
      <c r="DG33" s="605"/>
      <c r="DH33" s="605"/>
      <c r="DI33" s="605"/>
      <c r="DJ33" s="605"/>
      <c r="DK33" s="606"/>
      <c r="DL33" s="592">
        <v>11669752</v>
      </c>
      <c r="DM33" s="605"/>
      <c r="DN33" s="605"/>
      <c r="DO33" s="605"/>
      <c r="DP33" s="605"/>
      <c r="DQ33" s="605"/>
      <c r="DR33" s="605"/>
      <c r="DS33" s="605"/>
      <c r="DT33" s="605"/>
      <c r="DU33" s="605"/>
      <c r="DV33" s="606"/>
      <c r="DW33" s="609">
        <v>40.299999999999997</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5333377</v>
      </c>
      <c r="CS34" s="587"/>
      <c r="CT34" s="587"/>
      <c r="CU34" s="587"/>
      <c r="CV34" s="587"/>
      <c r="CW34" s="587"/>
      <c r="CX34" s="587"/>
      <c r="CY34" s="588"/>
      <c r="CZ34" s="589">
        <v>10.3</v>
      </c>
      <c r="DA34" s="607"/>
      <c r="DB34" s="607"/>
      <c r="DC34" s="608"/>
      <c r="DD34" s="592">
        <v>4538295</v>
      </c>
      <c r="DE34" s="587"/>
      <c r="DF34" s="587"/>
      <c r="DG34" s="587"/>
      <c r="DH34" s="587"/>
      <c r="DI34" s="587"/>
      <c r="DJ34" s="587"/>
      <c r="DK34" s="588"/>
      <c r="DL34" s="592">
        <v>3869725</v>
      </c>
      <c r="DM34" s="587"/>
      <c r="DN34" s="587"/>
      <c r="DO34" s="587"/>
      <c r="DP34" s="587"/>
      <c r="DQ34" s="587"/>
      <c r="DR34" s="587"/>
      <c r="DS34" s="587"/>
      <c r="DT34" s="587"/>
      <c r="DU34" s="587"/>
      <c r="DV34" s="588"/>
      <c r="DW34" s="609">
        <v>13.4</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2360900</v>
      </c>
      <c r="S35" s="587"/>
      <c r="T35" s="587"/>
      <c r="U35" s="587"/>
      <c r="V35" s="587"/>
      <c r="W35" s="587"/>
      <c r="X35" s="587"/>
      <c r="Y35" s="588"/>
      <c r="Z35" s="639">
        <v>4.3</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5042482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940861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404324</v>
      </c>
      <c r="CS35" s="605"/>
      <c r="CT35" s="605"/>
      <c r="CU35" s="605"/>
      <c r="CV35" s="605"/>
      <c r="CW35" s="605"/>
      <c r="CX35" s="605"/>
      <c r="CY35" s="606"/>
      <c r="CZ35" s="589">
        <v>0.8</v>
      </c>
      <c r="DA35" s="607"/>
      <c r="DB35" s="607"/>
      <c r="DC35" s="608"/>
      <c r="DD35" s="592">
        <v>374139</v>
      </c>
      <c r="DE35" s="605"/>
      <c r="DF35" s="605"/>
      <c r="DG35" s="605"/>
      <c r="DH35" s="605"/>
      <c r="DI35" s="605"/>
      <c r="DJ35" s="605"/>
      <c r="DK35" s="606"/>
      <c r="DL35" s="592">
        <v>373511</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54319929</v>
      </c>
      <c r="S36" s="627"/>
      <c r="T36" s="627"/>
      <c r="U36" s="627"/>
      <c r="V36" s="627"/>
      <c r="W36" s="627"/>
      <c r="X36" s="627"/>
      <c r="Y36" s="630"/>
      <c r="Z36" s="631">
        <v>100</v>
      </c>
      <c r="AA36" s="631"/>
      <c r="AB36" s="631"/>
      <c r="AC36" s="631"/>
      <c r="AD36" s="632">
        <v>26602352</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1129486</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-100400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4833951</v>
      </c>
      <c r="CS36" s="587"/>
      <c r="CT36" s="587"/>
      <c r="CU36" s="587"/>
      <c r="CV36" s="587"/>
      <c r="CW36" s="587"/>
      <c r="CX36" s="587"/>
      <c r="CY36" s="588"/>
      <c r="CZ36" s="589">
        <v>9.3000000000000007</v>
      </c>
      <c r="DA36" s="607"/>
      <c r="DB36" s="607"/>
      <c r="DC36" s="608"/>
      <c r="DD36" s="592">
        <v>4628861</v>
      </c>
      <c r="DE36" s="587"/>
      <c r="DF36" s="587"/>
      <c r="DG36" s="587"/>
      <c r="DH36" s="587"/>
      <c r="DI36" s="587"/>
      <c r="DJ36" s="587"/>
      <c r="DK36" s="588"/>
      <c r="DL36" s="592">
        <v>4306639</v>
      </c>
      <c r="DM36" s="587"/>
      <c r="DN36" s="587"/>
      <c r="DO36" s="587"/>
      <c r="DP36" s="587"/>
      <c r="DQ36" s="587"/>
      <c r="DR36" s="587"/>
      <c r="DS36" s="587"/>
      <c r="DT36" s="587"/>
      <c r="DU36" s="587"/>
      <c r="DV36" s="588"/>
      <c r="DW36" s="609">
        <v>14.9</v>
      </c>
      <c r="DX36" s="610"/>
      <c r="DY36" s="610"/>
      <c r="DZ36" s="610"/>
      <c r="EA36" s="610"/>
      <c r="EB36" s="610"/>
      <c r="EC36" s="611"/>
    </row>
    <row r="37" spans="2:133" ht="11.25" customHeight="1">
      <c r="AQ37" s="612" t="s">
        <v>312</v>
      </c>
      <c r="AR37" s="613"/>
      <c r="AS37" s="613"/>
      <c r="AT37" s="613"/>
      <c r="AU37" s="613"/>
      <c r="AV37" s="613"/>
      <c r="AW37" s="613"/>
      <c r="AX37" s="613"/>
      <c r="AY37" s="614"/>
      <c r="AZ37" s="586">
        <v>45956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27855</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2269502</v>
      </c>
      <c r="CS37" s="605"/>
      <c r="CT37" s="605"/>
      <c r="CU37" s="605"/>
      <c r="CV37" s="605"/>
      <c r="CW37" s="605"/>
      <c r="CX37" s="605"/>
      <c r="CY37" s="606"/>
      <c r="CZ37" s="589">
        <v>4.4000000000000004</v>
      </c>
      <c r="DA37" s="607"/>
      <c r="DB37" s="607"/>
      <c r="DC37" s="608"/>
      <c r="DD37" s="592">
        <v>2269368</v>
      </c>
      <c r="DE37" s="605"/>
      <c r="DF37" s="605"/>
      <c r="DG37" s="605"/>
      <c r="DH37" s="605"/>
      <c r="DI37" s="605"/>
      <c r="DJ37" s="605"/>
      <c r="DK37" s="606"/>
      <c r="DL37" s="592">
        <v>2269368</v>
      </c>
      <c r="DM37" s="605"/>
      <c r="DN37" s="605"/>
      <c r="DO37" s="605"/>
      <c r="DP37" s="605"/>
      <c r="DQ37" s="605"/>
      <c r="DR37" s="605"/>
      <c r="DS37" s="605"/>
      <c r="DT37" s="605"/>
      <c r="DU37" s="605"/>
      <c r="DV37" s="606"/>
      <c r="DW37" s="609">
        <v>7.8</v>
      </c>
      <c r="DX37" s="610"/>
      <c r="DY37" s="610"/>
      <c r="DZ37" s="610"/>
      <c r="EA37" s="610"/>
      <c r="EB37" s="610"/>
      <c r="EC37" s="611"/>
    </row>
    <row r="38" spans="2:133" ht="11.25" customHeight="1">
      <c r="AQ38" s="612" t="s">
        <v>315</v>
      </c>
      <c r="AR38" s="613"/>
      <c r="AS38" s="613"/>
      <c r="AT38" s="613"/>
      <c r="AU38" s="613"/>
      <c r="AV38" s="613"/>
      <c r="AW38" s="613"/>
      <c r="AX38" s="613"/>
      <c r="AY38" s="614"/>
      <c r="AZ38" s="586">
        <v>6167</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48063</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5036315</v>
      </c>
      <c r="CS38" s="587"/>
      <c r="CT38" s="587"/>
      <c r="CU38" s="587"/>
      <c r="CV38" s="587"/>
      <c r="CW38" s="587"/>
      <c r="CX38" s="587"/>
      <c r="CY38" s="588"/>
      <c r="CZ38" s="589">
        <v>9.6999999999999993</v>
      </c>
      <c r="DA38" s="607"/>
      <c r="DB38" s="607"/>
      <c r="DC38" s="608"/>
      <c r="DD38" s="592">
        <v>4691840</v>
      </c>
      <c r="DE38" s="587"/>
      <c r="DF38" s="587"/>
      <c r="DG38" s="587"/>
      <c r="DH38" s="587"/>
      <c r="DI38" s="587"/>
      <c r="DJ38" s="587"/>
      <c r="DK38" s="588"/>
      <c r="DL38" s="592">
        <v>3038067</v>
      </c>
      <c r="DM38" s="587"/>
      <c r="DN38" s="587"/>
      <c r="DO38" s="587"/>
      <c r="DP38" s="587"/>
      <c r="DQ38" s="587"/>
      <c r="DR38" s="587"/>
      <c r="DS38" s="587"/>
      <c r="DT38" s="587"/>
      <c r="DU38" s="587"/>
      <c r="DV38" s="588"/>
      <c r="DW38" s="609">
        <v>10.5</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4244895</v>
      </c>
      <c r="CS39" s="605"/>
      <c r="CT39" s="605"/>
      <c r="CU39" s="605"/>
      <c r="CV39" s="605"/>
      <c r="CW39" s="605"/>
      <c r="CX39" s="605"/>
      <c r="CY39" s="606"/>
      <c r="CZ39" s="589">
        <v>8.1999999999999993</v>
      </c>
      <c r="DA39" s="607"/>
      <c r="DB39" s="607"/>
      <c r="DC39" s="608"/>
      <c r="DD39" s="592">
        <v>4121314</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1485838</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77</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81810</v>
      </c>
      <c r="CS40" s="587"/>
      <c r="CT40" s="587"/>
      <c r="CU40" s="587"/>
      <c r="CV40" s="587"/>
      <c r="CW40" s="587"/>
      <c r="CX40" s="587"/>
      <c r="CY40" s="588"/>
      <c r="CZ40" s="589">
        <v>0.2</v>
      </c>
      <c r="DA40" s="607"/>
      <c r="DB40" s="607"/>
      <c r="DC40" s="608"/>
      <c r="DD40" s="592">
        <v>81810</v>
      </c>
      <c r="DE40" s="587"/>
      <c r="DF40" s="587"/>
      <c r="DG40" s="587"/>
      <c r="DH40" s="587"/>
      <c r="DI40" s="587"/>
      <c r="DJ40" s="587"/>
      <c r="DK40" s="588"/>
      <c r="DL40" s="592">
        <v>81810</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2375035</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238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7699149</v>
      </c>
      <c r="CS42" s="587"/>
      <c r="CT42" s="587"/>
      <c r="CU42" s="587"/>
      <c r="CV42" s="587"/>
      <c r="CW42" s="587"/>
      <c r="CX42" s="587"/>
      <c r="CY42" s="588"/>
      <c r="CZ42" s="589">
        <v>14.8</v>
      </c>
      <c r="DA42" s="590"/>
      <c r="DB42" s="590"/>
      <c r="DC42" s="591"/>
      <c r="DD42" s="592">
        <v>2225289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195098</v>
      </c>
      <c r="CS43" s="605"/>
      <c r="CT43" s="605"/>
      <c r="CU43" s="605"/>
      <c r="CV43" s="605"/>
      <c r="CW43" s="605"/>
      <c r="CX43" s="605"/>
      <c r="CY43" s="606"/>
      <c r="CZ43" s="589">
        <v>0.4</v>
      </c>
      <c r="DA43" s="607"/>
      <c r="DB43" s="607"/>
      <c r="DC43" s="608"/>
      <c r="DD43" s="592">
        <v>195098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7699149</v>
      </c>
      <c r="CS44" s="587"/>
      <c r="CT44" s="587"/>
      <c r="CU44" s="587"/>
      <c r="CV44" s="587"/>
      <c r="CW44" s="587"/>
      <c r="CX44" s="587"/>
      <c r="CY44" s="588"/>
      <c r="CZ44" s="589">
        <v>14.8</v>
      </c>
      <c r="DA44" s="590"/>
      <c r="DB44" s="590"/>
      <c r="DC44" s="591"/>
      <c r="DD44" s="592">
        <v>2225289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3160535</v>
      </c>
      <c r="CS45" s="605"/>
      <c r="CT45" s="605"/>
      <c r="CU45" s="605"/>
      <c r="CV45" s="605"/>
      <c r="CW45" s="605"/>
      <c r="CX45" s="605"/>
      <c r="CY45" s="606"/>
      <c r="CZ45" s="589">
        <v>6.1</v>
      </c>
      <c r="DA45" s="607"/>
      <c r="DB45" s="607"/>
      <c r="DC45" s="608"/>
      <c r="DD45" s="592">
        <v>113393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4534958</v>
      </c>
      <c r="CS46" s="587"/>
      <c r="CT46" s="587"/>
      <c r="CU46" s="587"/>
      <c r="CV46" s="587"/>
      <c r="CW46" s="587"/>
      <c r="CX46" s="587"/>
      <c r="CY46" s="588"/>
      <c r="CZ46" s="589">
        <v>8.6999999999999993</v>
      </c>
      <c r="DA46" s="590"/>
      <c r="DB46" s="590"/>
      <c r="DC46" s="591"/>
      <c r="DD46" s="592">
        <v>2108240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52013601</v>
      </c>
      <c r="CS49" s="571"/>
      <c r="CT49" s="571"/>
      <c r="CU49" s="571"/>
      <c r="CV49" s="571"/>
      <c r="CW49" s="571"/>
      <c r="CX49" s="571"/>
      <c r="CY49" s="572"/>
      <c r="CZ49" s="573">
        <v>100</v>
      </c>
      <c r="DA49" s="574"/>
      <c r="DB49" s="574"/>
      <c r="DC49" s="575"/>
      <c r="DD49" s="576">
        <v>35628910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0" zoomScale="80" zoomScaleNormal="80"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53520</v>
      </c>
      <c r="R7" s="1099"/>
      <c r="S7" s="1099"/>
      <c r="T7" s="1099"/>
      <c r="U7" s="1099"/>
      <c r="V7" s="1099">
        <v>51746</v>
      </c>
      <c r="W7" s="1099"/>
      <c r="X7" s="1099"/>
      <c r="Y7" s="1099"/>
      <c r="Z7" s="1099"/>
      <c r="AA7" s="1099">
        <v>1774</v>
      </c>
      <c r="AB7" s="1099"/>
      <c r="AC7" s="1099"/>
      <c r="AD7" s="1099"/>
      <c r="AE7" s="1100"/>
      <c r="AF7" s="1101">
        <v>1306</v>
      </c>
      <c r="AG7" s="1102"/>
      <c r="AH7" s="1102"/>
      <c r="AI7" s="1102"/>
      <c r="AJ7" s="1103"/>
      <c r="AK7" s="1085">
        <v>3796</v>
      </c>
      <c r="AL7" s="1086"/>
      <c r="AM7" s="1086"/>
      <c r="AN7" s="1086"/>
      <c r="AO7" s="1086"/>
      <c r="AP7" s="1086">
        <v>42545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c r="BU7" s="1090"/>
      <c r="BV7" s="1090"/>
      <c r="BW7" s="1090"/>
      <c r="BX7" s="1090"/>
      <c r="BY7" s="1090"/>
      <c r="BZ7" s="1090"/>
      <c r="CA7" s="1090"/>
      <c r="CB7" s="1090"/>
      <c r="CC7" s="1090"/>
      <c r="CD7" s="1090"/>
      <c r="CE7" s="1090"/>
      <c r="CF7" s="1090"/>
      <c r="CG7" s="1091"/>
      <c r="CH7" s="1082">
        <v>9</v>
      </c>
      <c r="CI7" s="1083"/>
      <c r="CJ7" s="1083"/>
      <c r="CK7" s="1083"/>
      <c r="CL7" s="1084"/>
      <c r="CM7" s="1082">
        <v>99</v>
      </c>
      <c r="CN7" s="1083"/>
      <c r="CO7" s="1083"/>
      <c r="CP7" s="1083"/>
      <c r="CQ7" s="1084"/>
      <c r="CR7" s="1082">
        <v>25</v>
      </c>
      <c r="CS7" s="1083"/>
      <c r="CT7" s="1083"/>
      <c r="CU7" s="1083"/>
      <c r="CV7" s="1084"/>
      <c r="CW7" s="1082">
        <v>4</v>
      </c>
      <c r="CX7" s="1083"/>
      <c r="CY7" s="1083"/>
      <c r="CZ7" s="1083"/>
      <c r="DA7" s="1084"/>
      <c r="DB7" s="1082" t="s">
        <v>536</v>
      </c>
      <c r="DC7" s="1083"/>
      <c r="DD7" s="1083"/>
      <c r="DE7" s="1083"/>
      <c r="DF7" s="1084"/>
      <c r="DG7" s="1082" t="s">
        <v>536</v>
      </c>
      <c r="DH7" s="1083"/>
      <c r="DI7" s="1083"/>
      <c r="DJ7" s="1083"/>
      <c r="DK7" s="1084"/>
      <c r="DL7" s="1082" t="s">
        <v>536</v>
      </c>
      <c r="DM7" s="1083"/>
      <c r="DN7" s="1083"/>
      <c r="DO7" s="1083"/>
      <c r="DP7" s="1084"/>
      <c r="DQ7" s="1082" t="s">
        <v>536</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752</v>
      </c>
      <c r="R8" s="1038"/>
      <c r="S8" s="1038"/>
      <c r="T8" s="1038"/>
      <c r="U8" s="1038"/>
      <c r="V8" s="1038">
        <v>360</v>
      </c>
      <c r="W8" s="1038"/>
      <c r="X8" s="1038"/>
      <c r="Y8" s="1038"/>
      <c r="Z8" s="1038"/>
      <c r="AA8" s="1038">
        <v>392</v>
      </c>
      <c r="AB8" s="1038"/>
      <c r="AC8" s="1038"/>
      <c r="AD8" s="1038"/>
      <c r="AE8" s="1039"/>
      <c r="AF8" s="1013">
        <v>271</v>
      </c>
      <c r="AG8" s="1014"/>
      <c r="AH8" s="1014"/>
      <c r="AI8" s="1014"/>
      <c r="AJ8" s="1015"/>
      <c r="AK8" s="1080">
        <v>244</v>
      </c>
      <c r="AL8" s="1081"/>
      <c r="AM8" s="1081"/>
      <c r="AN8" s="1081"/>
      <c r="AO8" s="1081"/>
      <c r="AP8" s="1081">
        <v>3097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666</v>
      </c>
      <c r="R9" s="1038"/>
      <c r="S9" s="1038"/>
      <c r="T9" s="1038"/>
      <c r="U9" s="1038"/>
      <c r="V9" s="1038">
        <v>525</v>
      </c>
      <c r="W9" s="1038"/>
      <c r="X9" s="1038"/>
      <c r="Y9" s="1038"/>
      <c r="Z9" s="1038"/>
      <c r="AA9" s="1038">
        <v>140</v>
      </c>
      <c r="AB9" s="1038"/>
      <c r="AC9" s="1038"/>
      <c r="AD9" s="1038"/>
      <c r="AE9" s="1039"/>
      <c r="AF9" s="1013">
        <v>17</v>
      </c>
      <c r="AG9" s="1014"/>
      <c r="AH9" s="1014"/>
      <c r="AI9" s="1014"/>
      <c r="AJ9" s="1015"/>
      <c r="AK9" s="1080">
        <v>282</v>
      </c>
      <c r="AL9" s="1081"/>
      <c r="AM9" s="1081"/>
      <c r="AN9" s="1081"/>
      <c r="AO9" s="1081"/>
      <c r="AP9" s="1081">
        <v>304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54442</v>
      </c>
      <c r="R23" s="1063"/>
      <c r="S23" s="1063"/>
      <c r="T23" s="1063"/>
      <c r="U23" s="1063"/>
      <c r="V23" s="1063">
        <v>52136</v>
      </c>
      <c r="W23" s="1063"/>
      <c r="X23" s="1063"/>
      <c r="Y23" s="1063"/>
      <c r="Z23" s="1063"/>
      <c r="AA23" s="1063">
        <v>2306</v>
      </c>
      <c r="AB23" s="1063"/>
      <c r="AC23" s="1063"/>
      <c r="AD23" s="1063"/>
      <c r="AE23" s="1064"/>
      <c r="AF23" s="1065">
        <v>1595</v>
      </c>
      <c r="AG23" s="1063"/>
      <c r="AH23" s="1063"/>
      <c r="AI23" s="1063"/>
      <c r="AJ23" s="1066"/>
      <c r="AK23" s="1067"/>
      <c r="AL23" s="1068"/>
      <c r="AM23" s="1068"/>
      <c r="AN23" s="1068"/>
      <c r="AO23" s="1068"/>
      <c r="AP23" s="1063">
        <v>45946</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18792</v>
      </c>
      <c r="R28" s="1048"/>
      <c r="S28" s="1048"/>
      <c r="T28" s="1048"/>
      <c r="U28" s="1048"/>
      <c r="V28" s="1048">
        <v>17851</v>
      </c>
      <c r="W28" s="1048"/>
      <c r="X28" s="1048"/>
      <c r="Y28" s="1048"/>
      <c r="Z28" s="1048"/>
      <c r="AA28" s="1048">
        <v>941</v>
      </c>
      <c r="AB28" s="1048"/>
      <c r="AC28" s="1048"/>
      <c r="AD28" s="1048"/>
      <c r="AE28" s="1049"/>
      <c r="AF28" s="1050">
        <v>941</v>
      </c>
      <c r="AG28" s="1048"/>
      <c r="AH28" s="1048"/>
      <c r="AI28" s="1048"/>
      <c r="AJ28" s="1051"/>
      <c r="AK28" s="1052">
        <v>2144</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7745</v>
      </c>
      <c r="R29" s="1038"/>
      <c r="S29" s="1038"/>
      <c r="T29" s="1038"/>
      <c r="U29" s="1038"/>
      <c r="V29" s="1038">
        <v>7561</v>
      </c>
      <c r="W29" s="1038"/>
      <c r="X29" s="1038"/>
      <c r="Y29" s="1038"/>
      <c r="Z29" s="1038"/>
      <c r="AA29" s="1038">
        <v>183</v>
      </c>
      <c r="AB29" s="1038"/>
      <c r="AC29" s="1038"/>
      <c r="AD29" s="1038"/>
      <c r="AE29" s="1039"/>
      <c r="AF29" s="1013">
        <v>183</v>
      </c>
      <c r="AG29" s="1014"/>
      <c r="AH29" s="1014"/>
      <c r="AI29" s="1014"/>
      <c r="AJ29" s="1015"/>
      <c r="AK29" s="974">
        <v>1305</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1348</v>
      </c>
      <c r="R30" s="1038"/>
      <c r="S30" s="1038"/>
      <c r="T30" s="1038"/>
      <c r="U30" s="1038"/>
      <c r="V30" s="1038">
        <v>1319</v>
      </c>
      <c r="W30" s="1038"/>
      <c r="X30" s="1038"/>
      <c r="Y30" s="1038"/>
      <c r="Z30" s="1038"/>
      <c r="AA30" s="1038">
        <v>29</v>
      </c>
      <c r="AB30" s="1038"/>
      <c r="AC30" s="1038"/>
      <c r="AD30" s="1038"/>
      <c r="AE30" s="1039"/>
      <c r="AF30" s="1013">
        <v>29</v>
      </c>
      <c r="AG30" s="1014"/>
      <c r="AH30" s="1014"/>
      <c r="AI30" s="1014"/>
      <c r="AJ30" s="1015"/>
      <c r="AK30" s="974">
        <v>176</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2429</v>
      </c>
      <c r="R31" s="1038"/>
      <c r="S31" s="1038"/>
      <c r="T31" s="1038"/>
      <c r="U31" s="1038"/>
      <c r="V31" s="1038">
        <v>2259</v>
      </c>
      <c r="W31" s="1038"/>
      <c r="X31" s="1038"/>
      <c r="Y31" s="1038"/>
      <c r="Z31" s="1038"/>
      <c r="AA31" s="1038">
        <v>170</v>
      </c>
      <c r="AB31" s="1038"/>
      <c r="AC31" s="1038"/>
      <c r="AD31" s="1038"/>
      <c r="AE31" s="1039"/>
      <c r="AF31" s="1013">
        <v>2672</v>
      </c>
      <c r="AG31" s="1014"/>
      <c r="AH31" s="1014"/>
      <c r="AI31" s="1014"/>
      <c r="AJ31" s="1015"/>
      <c r="AK31" s="974">
        <v>4</v>
      </c>
      <c r="AL31" s="965"/>
      <c r="AM31" s="965"/>
      <c r="AN31" s="965"/>
      <c r="AO31" s="965"/>
      <c r="AP31" s="965">
        <v>2849</v>
      </c>
      <c r="AQ31" s="965"/>
      <c r="AR31" s="965"/>
      <c r="AS31" s="965"/>
      <c r="AT31" s="965"/>
      <c r="AU31" s="965">
        <v>181</v>
      </c>
      <c r="AV31" s="965"/>
      <c r="AW31" s="965"/>
      <c r="AX31" s="965"/>
      <c r="AY31" s="965"/>
      <c r="AZ31" s="1036"/>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3797</v>
      </c>
      <c r="R32" s="1038"/>
      <c r="S32" s="1038"/>
      <c r="T32" s="1038"/>
      <c r="U32" s="1038"/>
      <c r="V32" s="1038">
        <v>3615</v>
      </c>
      <c r="W32" s="1038"/>
      <c r="X32" s="1038"/>
      <c r="Y32" s="1038"/>
      <c r="Z32" s="1038"/>
      <c r="AA32" s="1038">
        <v>182</v>
      </c>
      <c r="AB32" s="1038"/>
      <c r="AC32" s="1038"/>
      <c r="AD32" s="1038"/>
      <c r="AE32" s="1039"/>
      <c r="AF32" s="1013">
        <v>157</v>
      </c>
      <c r="AG32" s="1014"/>
      <c r="AH32" s="1014"/>
      <c r="AI32" s="1014"/>
      <c r="AJ32" s="1015"/>
      <c r="AK32" s="974">
        <v>1129</v>
      </c>
      <c r="AL32" s="965"/>
      <c r="AM32" s="965"/>
      <c r="AN32" s="965"/>
      <c r="AO32" s="965"/>
      <c r="AP32" s="965">
        <v>16212</v>
      </c>
      <c r="AQ32" s="965"/>
      <c r="AR32" s="965"/>
      <c r="AS32" s="965"/>
      <c r="AT32" s="965"/>
      <c r="AU32" s="965">
        <v>8479</v>
      </c>
      <c r="AV32" s="965"/>
      <c r="AW32" s="965"/>
      <c r="AX32" s="965"/>
      <c r="AY32" s="965"/>
      <c r="AZ32" s="1036"/>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3983</v>
      </c>
      <c r="AG63" s="953"/>
      <c r="AH63" s="953"/>
      <c r="AI63" s="953"/>
      <c r="AJ63" s="1024"/>
      <c r="AK63" s="1025"/>
      <c r="AL63" s="957"/>
      <c r="AM63" s="957"/>
      <c r="AN63" s="957"/>
      <c r="AO63" s="957"/>
      <c r="AP63" s="953">
        <f>AP31+AP32</f>
        <v>19061</v>
      </c>
      <c r="AQ63" s="953"/>
      <c r="AR63" s="953"/>
      <c r="AS63" s="953"/>
      <c r="AT63" s="953"/>
      <c r="AU63" s="953">
        <f>AU31+AU32</f>
        <v>8660</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5342</v>
      </c>
      <c r="R68" s="976"/>
      <c r="S68" s="976"/>
      <c r="T68" s="976"/>
      <c r="U68" s="976"/>
      <c r="V68" s="976">
        <v>5100</v>
      </c>
      <c r="W68" s="976"/>
      <c r="X68" s="976"/>
      <c r="Y68" s="976"/>
      <c r="Z68" s="976"/>
      <c r="AA68" s="976">
        <v>241</v>
      </c>
      <c r="AB68" s="976"/>
      <c r="AC68" s="976"/>
      <c r="AD68" s="976"/>
      <c r="AE68" s="976"/>
      <c r="AF68" s="976">
        <v>241</v>
      </c>
      <c r="AG68" s="976"/>
      <c r="AH68" s="976"/>
      <c r="AI68" s="976"/>
      <c r="AJ68" s="976"/>
      <c r="AK68" s="965" t="s">
        <v>536</v>
      </c>
      <c r="AL68" s="965"/>
      <c r="AM68" s="965"/>
      <c r="AN68" s="965"/>
      <c r="AO68" s="965"/>
      <c r="AP68" s="976">
        <v>486</v>
      </c>
      <c r="AQ68" s="976"/>
      <c r="AR68" s="976"/>
      <c r="AS68" s="976"/>
      <c r="AT68" s="976"/>
      <c r="AU68" s="976">
        <v>168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2471</v>
      </c>
      <c r="R69" s="965"/>
      <c r="S69" s="965"/>
      <c r="T69" s="965"/>
      <c r="U69" s="965"/>
      <c r="V69" s="965">
        <v>2408</v>
      </c>
      <c r="W69" s="965"/>
      <c r="X69" s="965"/>
      <c r="Y69" s="965"/>
      <c r="Z69" s="965"/>
      <c r="AA69" s="965">
        <v>63</v>
      </c>
      <c r="AB69" s="965"/>
      <c r="AC69" s="965"/>
      <c r="AD69" s="965"/>
      <c r="AE69" s="965"/>
      <c r="AF69" s="965">
        <v>63</v>
      </c>
      <c r="AG69" s="965"/>
      <c r="AH69" s="965"/>
      <c r="AI69" s="965"/>
      <c r="AJ69" s="965"/>
      <c r="AK69" s="965" t="s">
        <v>536</v>
      </c>
      <c r="AL69" s="965"/>
      <c r="AM69" s="965"/>
      <c r="AN69" s="965"/>
      <c r="AO69" s="965"/>
      <c r="AP69" s="965">
        <v>326</v>
      </c>
      <c r="AQ69" s="965"/>
      <c r="AR69" s="965"/>
      <c r="AS69" s="965"/>
      <c r="AT69" s="965"/>
      <c r="AU69" s="965">
        <v>144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1324</v>
      </c>
      <c r="R70" s="965"/>
      <c r="S70" s="965"/>
      <c r="T70" s="965"/>
      <c r="U70" s="965"/>
      <c r="V70" s="965">
        <v>1281</v>
      </c>
      <c r="W70" s="965"/>
      <c r="X70" s="965"/>
      <c r="Y70" s="965"/>
      <c r="Z70" s="965"/>
      <c r="AA70" s="965">
        <v>44</v>
      </c>
      <c r="AB70" s="965"/>
      <c r="AC70" s="965"/>
      <c r="AD70" s="965"/>
      <c r="AE70" s="965"/>
      <c r="AF70" s="965">
        <v>44</v>
      </c>
      <c r="AG70" s="965"/>
      <c r="AH70" s="965"/>
      <c r="AI70" s="965"/>
      <c r="AJ70" s="965"/>
      <c r="AK70" s="965" t="s">
        <v>536</v>
      </c>
      <c r="AL70" s="965"/>
      <c r="AM70" s="965"/>
      <c r="AN70" s="965"/>
      <c r="AO70" s="965"/>
      <c r="AP70" s="965" t="s">
        <v>536</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564001</v>
      </c>
      <c r="R71" s="965"/>
      <c r="S71" s="965"/>
      <c r="T71" s="965"/>
      <c r="U71" s="965"/>
      <c r="V71" s="965">
        <v>544673</v>
      </c>
      <c r="W71" s="965"/>
      <c r="X71" s="965"/>
      <c r="Y71" s="965"/>
      <c r="Z71" s="965"/>
      <c r="AA71" s="965">
        <v>19328</v>
      </c>
      <c r="AB71" s="965"/>
      <c r="AC71" s="965"/>
      <c r="AD71" s="965"/>
      <c r="AE71" s="965"/>
      <c r="AF71" s="965">
        <v>19328</v>
      </c>
      <c r="AG71" s="965"/>
      <c r="AH71" s="965"/>
      <c r="AI71" s="965"/>
      <c r="AJ71" s="965"/>
      <c r="AK71" s="965">
        <v>10124</v>
      </c>
      <c r="AL71" s="965"/>
      <c r="AM71" s="965"/>
      <c r="AN71" s="965"/>
      <c r="AO71" s="965"/>
      <c r="AP71" s="965" t="s">
        <v>536</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37035</v>
      </c>
      <c r="R72" s="965"/>
      <c r="S72" s="965"/>
      <c r="T72" s="965"/>
      <c r="U72" s="965"/>
      <c r="V72" s="965">
        <v>36721</v>
      </c>
      <c r="W72" s="965"/>
      <c r="X72" s="965"/>
      <c r="Y72" s="965"/>
      <c r="Z72" s="965"/>
      <c r="AA72" s="965">
        <v>314</v>
      </c>
      <c r="AB72" s="965"/>
      <c r="AC72" s="965"/>
      <c r="AD72" s="965"/>
      <c r="AE72" s="965"/>
      <c r="AF72" s="965">
        <v>314</v>
      </c>
      <c r="AG72" s="965"/>
      <c r="AH72" s="965"/>
      <c r="AI72" s="965"/>
      <c r="AJ72" s="965"/>
      <c r="AK72" s="965">
        <v>1316</v>
      </c>
      <c r="AL72" s="965"/>
      <c r="AM72" s="965"/>
      <c r="AN72" s="965"/>
      <c r="AO72" s="965"/>
      <c r="AP72" s="965" t="s">
        <v>536</v>
      </c>
      <c r="AQ72" s="965"/>
      <c r="AR72" s="965"/>
      <c r="AS72" s="965"/>
      <c r="AT72" s="965"/>
      <c r="AU72" s="965" t="s">
        <v>536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384</v>
      </c>
      <c r="R73" s="965"/>
      <c r="S73" s="965"/>
      <c r="T73" s="965"/>
      <c r="U73" s="965"/>
      <c r="V73" s="965">
        <v>183</v>
      </c>
      <c r="W73" s="965"/>
      <c r="X73" s="965"/>
      <c r="Y73" s="965"/>
      <c r="Z73" s="965"/>
      <c r="AA73" s="965">
        <v>201</v>
      </c>
      <c r="AB73" s="965"/>
      <c r="AC73" s="965"/>
      <c r="AD73" s="965"/>
      <c r="AE73" s="965"/>
      <c r="AF73" s="965">
        <v>201</v>
      </c>
      <c r="AG73" s="965"/>
      <c r="AH73" s="965"/>
      <c r="AI73" s="965"/>
      <c r="AJ73" s="965"/>
      <c r="AK73" s="965" t="s">
        <v>536</v>
      </c>
      <c r="AL73" s="965"/>
      <c r="AM73" s="965"/>
      <c r="AN73" s="965"/>
      <c r="AO73" s="965"/>
      <c r="AP73" s="965" t="s">
        <v>536</v>
      </c>
      <c r="AQ73" s="965"/>
      <c r="AR73" s="965"/>
      <c r="AS73" s="965"/>
      <c r="AT73" s="965"/>
      <c r="AU73" s="965" t="s">
        <v>536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386</v>
      </c>
      <c r="R74" s="965"/>
      <c r="S74" s="965"/>
      <c r="T74" s="965"/>
      <c r="U74" s="965"/>
      <c r="V74" s="965">
        <v>376</v>
      </c>
      <c r="W74" s="965"/>
      <c r="X74" s="965"/>
      <c r="Y74" s="965"/>
      <c r="Z74" s="965"/>
      <c r="AA74" s="965">
        <v>10</v>
      </c>
      <c r="AB74" s="965"/>
      <c r="AC74" s="965"/>
      <c r="AD74" s="965"/>
      <c r="AE74" s="965"/>
      <c r="AF74" s="965">
        <v>10</v>
      </c>
      <c r="AG74" s="965"/>
      <c r="AH74" s="965"/>
      <c r="AI74" s="965"/>
      <c r="AJ74" s="965"/>
      <c r="AK74" s="965">
        <v>92</v>
      </c>
      <c r="AL74" s="965"/>
      <c r="AM74" s="965"/>
      <c r="AN74" s="965"/>
      <c r="AO74" s="965"/>
      <c r="AP74" s="965" t="s">
        <v>536</v>
      </c>
      <c r="AQ74" s="965"/>
      <c r="AR74" s="965"/>
      <c r="AS74" s="965"/>
      <c r="AT74" s="965"/>
      <c r="AU74" s="965" t="s">
        <v>536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f>
        <v>20201</v>
      </c>
      <c r="AG88" s="953"/>
      <c r="AH88" s="953"/>
      <c r="AI88" s="953"/>
      <c r="AJ88" s="953"/>
      <c r="AK88" s="957"/>
      <c r="AL88" s="957"/>
      <c r="AM88" s="957"/>
      <c r="AN88" s="957"/>
      <c r="AO88" s="957"/>
      <c r="AP88" s="953">
        <f>AP68+AP69</f>
        <v>812</v>
      </c>
      <c r="AQ88" s="953"/>
      <c r="AR88" s="953"/>
      <c r="AS88" s="953"/>
      <c r="AT88" s="953"/>
      <c r="AU88" s="953">
        <f>AU68+AU69</f>
        <v>312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25</v>
      </c>
      <c r="CS102" s="945"/>
      <c r="CT102" s="945"/>
      <c r="CU102" s="945"/>
      <c r="CV102" s="946"/>
      <c r="CW102" s="944">
        <v>4</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4052272</v>
      </c>
      <c r="AB110" s="871"/>
      <c r="AC110" s="871"/>
      <c r="AD110" s="871"/>
      <c r="AE110" s="872"/>
      <c r="AF110" s="873">
        <v>4010969</v>
      </c>
      <c r="AG110" s="871"/>
      <c r="AH110" s="871"/>
      <c r="AI110" s="871"/>
      <c r="AJ110" s="872"/>
      <c r="AK110" s="873">
        <v>4280920</v>
      </c>
      <c r="AL110" s="871"/>
      <c r="AM110" s="871"/>
      <c r="AN110" s="871"/>
      <c r="AO110" s="872"/>
      <c r="AP110" s="874">
        <v>17.100000000000001</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42010093</v>
      </c>
      <c r="BR110" s="798"/>
      <c r="BS110" s="798"/>
      <c r="BT110" s="798"/>
      <c r="BU110" s="798"/>
      <c r="BV110" s="798">
        <v>43795781</v>
      </c>
      <c r="BW110" s="798"/>
      <c r="BX110" s="798"/>
      <c r="BY110" s="798"/>
      <c r="BZ110" s="798"/>
      <c r="CA110" s="798">
        <v>45945569</v>
      </c>
      <c r="CB110" s="798"/>
      <c r="CC110" s="798"/>
      <c r="CD110" s="798"/>
      <c r="CE110" s="798"/>
      <c r="CF110" s="859">
        <v>183.5</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392702</v>
      </c>
      <c r="BR111" s="769"/>
      <c r="BS111" s="769"/>
      <c r="BT111" s="769"/>
      <c r="BU111" s="769"/>
      <c r="BV111" s="769">
        <v>178450</v>
      </c>
      <c r="BW111" s="769"/>
      <c r="BX111" s="769"/>
      <c r="BY111" s="769"/>
      <c r="BZ111" s="769"/>
      <c r="CA111" s="769">
        <v>204034</v>
      </c>
      <c r="CB111" s="769"/>
      <c r="CC111" s="769"/>
      <c r="CD111" s="769"/>
      <c r="CE111" s="769"/>
      <c r="CF111" s="846">
        <v>0.8</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10471546</v>
      </c>
      <c r="BR112" s="769"/>
      <c r="BS112" s="769"/>
      <c r="BT112" s="769"/>
      <c r="BU112" s="769"/>
      <c r="BV112" s="769">
        <v>9513775</v>
      </c>
      <c r="BW112" s="769"/>
      <c r="BX112" s="769"/>
      <c r="BY112" s="769"/>
      <c r="BZ112" s="769"/>
      <c r="CA112" s="769">
        <v>8660227</v>
      </c>
      <c r="CB112" s="769"/>
      <c r="CC112" s="769"/>
      <c r="CD112" s="769"/>
      <c r="CE112" s="769"/>
      <c r="CF112" s="846">
        <v>34.6</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1220446</v>
      </c>
      <c r="AB113" s="907"/>
      <c r="AC113" s="907"/>
      <c r="AD113" s="907"/>
      <c r="AE113" s="908"/>
      <c r="AF113" s="909">
        <v>1025717</v>
      </c>
      <c r="AG113" s="907"/>
      <c r="AH113" s="907"/>
      <c r="AI113" s="907"/>
      <c r="AJ113" s="908"/>
      <c r="AK113" s="909">
        <v>775669</v>
      </c>
      <c r="AL113" s="907"/>
      <c r="AM113" s="907"/>
      <c r="AN113" s="907"/>
      <c r="AO113" s="908"/>
      <c r="AP113" s="910">
        <v>3.1</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276014</v>
      </c>
      <c r="BR113" s="769"/>
      <c r="BS113" s="769"/>
      <c r="BT113" s="769"/>
      <c r="BU113" s="769"/>
      <c r="BV113" s="769">
        <v>162784</v>
      </c>
      <c r="BW113" s="769"/>
      <c r="BX113" s="769"/>
      <c r="BY113" s="769"/>
      <c r="BZ113" s="769"/>
      <c r="CA113" s="769">
        <v>312404</v>
      </c>
      <c r="CB113" s="769"/>
      <c r="CC113" s="769"/>
      <c r="CD113" s="769"/>
      <c r="CE113" s="769"/>
      <c r="CF113" s="846">
        <v>1.2</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150367</v>
      </c>
      <c r="AB114" s="782"/>
      <c r="AC114" s="782"/>
      <c r="AD114" s="782"/>
      <c r="AE114" s="783"/>
      <c r="AF114" s="784">
        <v>98835</v>
      </c>
      <c r="AG114" s="782"/>
      <c r="AH114" s="782"/>
      <c r="AI114" s="782"/>
      <c r="AJ114" s="783"/>
      <c r="AK114" s="784">
        <v>37085</v>
      </c>
      <c r="AL114" s="782"/>
      <c r="AM114" s="782"/>
      <c r="AN114" s="782"/>
      <c r="AO114" s="783"/>
      <c r="AP114" s="752">
        <v>0.1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5607309</v>
      </c>
      <c r="BR114" s="769"/>
      <c r="BS114" s="769"/>
      <c r="BT114" s="769"/>
      <c r="BU114" s="769"/>
      <c r="BV114" s="769">
        <v>5221047</v>
      </c>
      <c r="BW114" s="769"/>
      <c r="BX114" s="769"/>
      <c r="BY114" s="769"/>
      <c r="BZ114" s="769"/>
      <c r="CA114" s="769">
        <v>5060439</v>
      </c>
      <c r="CB114" s="769"/>
      <c r="CC114" s="769"/>
      <c r="CD114" s="769"/>
      <c r="CE114" s="769"/>
      <c r="CF114" s="846">
        <v>20.2</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88604</v>
      </c>
      <c r="AB115" s="907"/>
      <c r="AC115" s="907"/>
      <c r="AD115" s="907"/>
      <c r="AE115" s="908"/>
      <c r="AF115" s="909">
        <v>112995</v>
      </c>
      <c r="AG115" s="907"/>
      <c r="AH115" s="907"/>
      <c r="AI115" s="907"/>
      <c r="AJ115" s="908"/>
      <c r="AK115" s="909">
        <v>66353</v>
      </c>
      <c r="AL115" s="907"/>
      <c r="AM115" s="907"/>
      <c r="AN115" s="907"/>
      <c r="AO115" s="908"/>
      <c r="AP115" s="910">
        <v>0.3</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11617</v>
      </c>
      <c r="BR115" s="769"/>
      <c r="BS115" s="769"/>
      <c r="BT115" s="769"/>
      <c r="BU115" s="769"/>
      <c r="BV115" s="769">
        <v>11630</v>
      </c>
      <c r="BW115" s="769"/>
      <c r="BX115" s="769"/>
      <c r="BY115" s="769"/>
      <c r="BZ115" s="769"/>
      <c r="CA115" s="769">
        <v>12611</v>
      </c>
      <c r="CB115" s="769"/>
      <c r="CC115" s="769"/>
      <c r="CD115" s="769"/>
      <c r="CE115" s="769"/>
      <c r="CF115" s="846">
        <v>0.1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179940</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212762</v>
      </c>
      <c r="DH116" s="782"/>
      <c r="DI116" s="782"/>
      <c r="DJ116" s="782"/>
      <c r="DK116" s="783"/>
      <c r="DL116" s="784">
        <v>178450</v>
      </c>
      <c r="DM116" s="782"/>
      <c r="DN116" s="782"/>
      <c r="DO116" s="782"/>
      <c r="DP116" s="783"/>
      <c r="DQ116" s="784">
        <v>204034</v>
      </c>
      <c r="DR116" s="782"/>
      <c r="DS116" s="782"/>
      <c r="DT116" s="782"/>
      <c r="DU116" s="783"/>
      <c r="DV116" s="752">
        <v>0.8</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5511689</v>
      </c>
      <c r="AB117" s="893"/>
      <c r="AC117" s="893"/>
      <c r="AD117" s="893"/>
      <c r="AE117" s="894"/>
      <c r="AF117" s="896">
        <v>5248516</v>
      </c>
      <c r="AG117" s="893"/>
      <c r="AH117" s="893"/>
      <c r="AI117" s="893"/>
      <c r="AJ117" s="894"/>
      <c r="AK117" s="896">
        <v>5160027</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58769281</v>
      </c>
      <c r="BR118" s="856"/>
      <c r="BS118" s="856"/>
      <c r="BT118" s="856"/>
      <c r="BU118" s="856"/>
      <c r="BV118" s="856">
        <v>58883467</v>
      </c>
      <c r="BW118" s="856"/>
      <c r="BX118" s="856"/>
      <c r="BY118" s="856"/>
      <c r="BZ118" s="856"/>
      <c r="CA118" s="856">
        <v>60195284</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4260054</v>
      </c>
      <c r="BR119" s="798"/>
      <c r="BS119" s="798"/>
      <c r="BT119" s="798"/>
      <c r="BU119" s="798"/>
      <c r="BV119" s="798">
        <v>4850639</v>
      </c>
      <c r="BW119" s="798"/>
      <c r="BX119" s="798"/>
      <c r="BY119" s="798"/>
      <c r="BZ119" s="798"/>
      <c r="CA119" s="798">
        <v>4684931</v>
      </c>
      <c r="CB119" s="798"/>
      <c r="CC119" s="798"/>
      <c r="CD119" s="798"/>
      <c r="CE119" s="798"/>
      <c r="CF119" s="859">
        <v>18.7</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8494542</v>
      </c>
      <c r="BR120" s="769"/>
      <c r="BS120" s="769"/>
      <c r="BT120" s="769"/>
      <c r="BU120" s="769"/>
      <c r="BV120" s="769">
        <v>8941370</v>
      </c>
      <c r="BW120" s="769"/>
      <c r="BX120" s="769"/>
      <c r="BY120" s="769"/>
      <c r="BZ120" s="769"/>
      <c r="CA120" s="769">
        <v>8027035</v>
      </c>
      <c r="CB120" s="769"/>
      <c r="CC120" s="769"/>
      <c r="CD120" s="769"/>
      <c r="CE120" s="769"/>
      <c r="CF120" s="846">
        <v>32.1</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10096901</v>
      </c>
      <c r="DH120" s="798"/>
      <c r="DI120" s="798"/>
      <c r="DJ120" s="798"/>
      <c r="DK120" s="798"/>
      <c r="DL120" s="798">
        <v>9235254</v>
      </c>
      <c r="DM120" s="798"/>
      <c r="DN120" s="798"/>
      <c r="DO120" s="798"/>
      <c r="DP120" s="798"/>
      <c r="DQ120" s="798">
        <v>8478985</v>
      </c>
      <c r="DR120" s="798"/>
      <c r="DS120" s="798"/>
      <c r="DT120" s="798"/>
      <c r="DU120" s="798"/>
      <c r="DV120" s="799">
        <v>33.9</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32214625</v>
      </c>
      <c r="BR121" s="856"/>
      <c r="BS121" s="856"/>
      <c r="BT121" s="856"/>
      <c r="BU121" s="856"/>
      <c r="BV121" s="856">
        <v>33495828</v>
      </c>
      <c r="BW121" s="856"/>
      <c r="BX121" s="856"/>
      <c r="BY121" s="856"/>
      <c r="BZ121" s="856"/>
      <c r="CA121" s="856">
        <v>34049185</v>
      </c>
      <c r="CB121" s="856"/>
      <c r="CC121" s="856"/>
      <c r="CD121" s="856"/>
      <c r="CE121" s="856"/>
      <c r="CF121" s="857">
        <v>136</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374645</v>
      </c>
      <c r="DH121" s="769"/>
      <c r="DI121" s="769"/>
      <c r="DJ121" s="769"/>
      <c r="DK121" s="769"/>
      <c r="DL121" s="769">
        <v>278521</v>
      </c>
      <c r="DM121" s="769"/>
      <c r="DN121" s="769"/>
      <c r="DO121" s="769"/>
      <c r="DP121" s="769"/>
      <c r="DQ121" s="769">
        <v>181242</v>
      </c>
      <c r="DR121" s="769"/>
      <c r="DS121" s="769"/>
      <c r="DT121" s="769"/>
      <c r="DU121" s="769"/>
      <c r="DV121" s="821">
        <v>0.7</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44969221</v>
      </c>
      <c r="BR122" s="838"/>
      <c r="BS122" s="838"/>
      <c r="BT122" s="838"/>
      <c r="BU122" s="838"/>
      <c r="BV122" s="838">
        <v>47287837</v>
      </c>
      <c r="BW122" s="838"/>
      <c r="BX122" s="838"/>
      <c r="BY122" s="838"/>
      <c r="BZ122" s="838"/>
      <c r="CA122" s="838">
        <v>46761151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55.7</v>
      </c>
      <c r="BR123" s="830"/>
      <c r="BS123" s="830"/>
      <c r="BT123" s="830"/>
      <c r="BU123" s="830"/>
      <c r="BV123" s="830">
        <v>46.3</v>
      </c>
      <c r="BW123" s="830"/>
      <c r="BX123" s="830"/>
      <c r="BY123" s="830"/>
      <c r="BZ123" s="830"/>
      <c r="CA123" s="830">
        <v>53.6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64602</v>
      </c>
      <c r="AB126" s="782"/>
      <c r="AC126" s="782"/>
      <c r="AD126" s="782"/>
      <c r="AE126" s="783"/>
      <c r="AF126" s="784">
        <v>89427</v>
      </c>
      <c r="AG126" s="782"/>
      <c r="AH126" s="782"/>
      <c r="AI126" s="782"/>
      <c r="AJ126" s="783"/>
      <c r="AK126" s="784">
        <v>43222</v>
      </c>
      <c r="AL126" s="782"/>
      <c r="AM126" s="782"/>
      <c r="AN126" s="782"/>
      <c r="AO126" s="783"/>
      <c r="AP126" s="752">
        <v>0.2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24002</v>
      </c>
      <c r="AB127" s="782"/>
      <c r="AC127" s="782"/>
      <c r="AD127" s="782"/>
      <c r="AE127" s="783"/>
      <c r="AF127" s="784">
        <v>23568</v>
      </c>
      <c r="AG127" s="782"/>
      <c r="AH127" s="782"/>
      <c r="AI127" s="782"/>
      <c r="AJ127" s="783"/>
      <c r="AK127" s="784">
        <v>23131</v>
      </c>
      <c r="AL127" s="782"/>
      <c r="AM127" s="782"/>
      <c r="AN127" s="782"/>
      <c r="AO127" s="783"/>
      <c r="AP127" s="752">
        <v>0.1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11617</v>
      </c>
      <c r="DH127" s="818"/>
      <c r="DI127" s="818"/>
      <c r="DJ127" s="818"/>
      <c r="DK127" s="818"/>
      <c r="DL127" s="818">
        <v>11630</v>
      </c>
      <c r="DM127" s="818"/>
      <c r="DN127" s="818"/>
      <c r="DO127" s="818"/>
      <c r="DP127" s="818"/>
      <c r="DQ127" s="818">
        <v>12611</v>
      </c>
      <c r="DR127" s="818"/>
      <c r="DS127" s="818"/>
      <c r="DT127" s="818"/>
      <c r="DU127" s="818"/>
      <c r="DV127" s="819">
        <v>0.1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1167244</v>
      </c>
      <c r="AB128" s="722"/>
      <c r="AC128" s="722"/>
      <c r="AD128" s="722"/>
      <c r="AE128" s="723"/>
      <c r="AF128" s="724">
        <v>1005198</v>
      </c>
      <c r="AG128" s="722"/>
      <c r="AH128" s="722"/>
      <c r="AI128" s="722"/>
      <c r="AJ128" s="723"/>
      <c r="AK128" s="724">
        <v>944051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16.899999999999999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27818459</v>
      </c>
      <c r="AB129" s="782"/>
      <c r="AC129" s="782"/>
      <c r="AD129" s="782"/>
      <c r="AE129" s="783"/>
      <c r="AF129" s="784">
        <v>28049557</v>
      </c>
      <c r="AG129" s="782"/>
      <c r="AH129" s="782"/>
      <c r="AI129" s="782"/>
      <c r="AJ129" s="783"/>
      <c r="AK129" s="784">
        <v>28079774</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4.8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3048100</v>
      </c>
      <c r="AB130" s="782"/>
      <c r="AC130" s="782"/>
      <c r="AD130" s="782"/>
      <c r="AE130" s="783"/>
      <c r="AF130" s="784">
        <v>3052001</v>
      </c>
      <c r="AG130" s="782"/>
      <c r="AH130" s="782"/>
      <c r="AI130" s="782"/>
      <c r="AJ130" s="783"/>
      <c r="AK130" s="784">
        <v>3045877</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53.6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24770359</v>
      </c>
      <c r="AB131" s="715"/>
      <c r="AC131" s="715"/>
      <c r="AD131" s="715"/>
      <c r="AE131" s="716"/>
      <c r="AF131" s="717">
        <v>24997556</v>
      </c>
      <c r="AG131" s="715"/>
      <c r="AH131" s="715"/>
      <c r="AI131" s="715"/>
      <c r="AJ131" s="716"/>
      <c r="AK131" s="717">
        <v>25033897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5.2334526119999998</v>
      </c>
      <c r="AB132" s="738"/>
      <c r="AC132" s="738"/>
      <c r="AD132" s="738"/>
      <c r="AE132" s="739"/>
      <c r="AF132" s="740">
        <v>4.7657338979999997</v>
      </c>
      <c r="AG132" s="738"/>
      <c r="AH132" s="738"/>
      <c r="AI132" s="738"/>
      <c r="AJ132" s="739"/>
      <c r="AK132" s="740">
        <v>4.6740585379999997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6.6</v>
      </c>
      <c r="AB133" s="747"/>
      <c r="AC133" s="747"/>
      <c r="AD133" s="747"/>
      <c r="AE133" s="748"/>
      <c r="AF133" s="746">
        <v>5</v>
      </c>
      <c r="AG133" s="747"/>
      <c r="AH133" s="747"/>
      <c r="AI133" s="747"/>
      <c r="AJ133" s="748"/>
      <c r="AK133" s="746">
        <v>4.8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BY34" sqref="BY34:CM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Y34" sqref="BY34:CM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Y34" sqref="BY34:CM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6746801</v>
      </c>
      <c r="L9" s="264">
        <v>41512</v>
      </c>
      <c r="M9" s="265">
        <v>57294</v>
      </c>
      <c r="N9" s="266">
        <v>-27.5</v>
      </c>
    </row>
    <row r="10" spans="1:16">
      <c r="A10" s="248"/>
      <c r="B10" s="244"/>
      <c r="C10" s="244"/>
      <c r="D10" s="244"/>
      <c r="E10" s="244"/>
      <c r="F10" s="244"/>
      <c r="G10" s="1131" t="s">
        <v>471</v>
      </c>
      <c r="H10" s="1132"/>
      <c r="I10" s="1132"/>
      <c r="J10" s="1133"/>
      <c r="K10" s="267">
        <v>129999</v>
      </c>
      <c r="L10" s="268">
        <v>800</v>
      </c>
      <c r="M10" s="269">
        <v>3408</v>
      </c>
      <c r="N10" s="270">
        <v>-76.5</v>
      </c>
    </row>
    <row r="11" spans="1:16" ht="13.5" customHeight="1">
      <c r="A11" s="248"/>
      <c r="B11" s="244"/>
      <c r="C11" s="244"/>
      <c r="D11" s="244"/>
      <c r="E11" s="244"/>
      <c r="F11" s="244"/>
      <c r="G11" s="1131" t="s">
        <v>472</v>
      </c>
      <c r="H11" s="1132"/>
      <c r="I11" s="1132"/>
      <c r="J11" s="1133"/>
      <c r="K11" s="267">
        <v>1297062</v>
      </c>
      <c r="L11" s="268">
        <v>7981</v>
      </c>
      <c r="M11" s="269">
        <v>2192</v>
      </c>
      <c r="N11" s="270">
        <v>264.10000000000002</v>
      </c>
    </row>
    <row r="12" spans="1:16" ht="13.5" customHeight="1">
      <c r="A12" s="248"/>
      <c r="B12" s="244"/>
      <c r="C12" s="244"/>
      <c r="D12" s="244"/>
      <c r="E12" s="244"/>
      <c r="F12" s="244"/>
      <c r="G12" s="1131" t="s">
        <v>473</v>
      </c>
      <c r="H12" s="1132"/>
      <c r="I12" s="1132"/>
      <c r="J12" s="1133"/>
      <c r="K12" s="267" t="s">
        <v>474</v>
      </c>
      <c r="L12" s="268" t="s">
        <v>474</v>
      </c>
      <c r="M12" s="269">
        <v>715</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341475</v>
      </c>
      <c r="L14" s="268">
        <v>2101</v>
      </c>
      <c r="M14" s="269">
        <v>2255</v>
      </c>
      <c r="N14" s="270">
        <v>-6.8</v>
      </c>
    </row>
    <row r="15" spans="1:16" ht="13.5" customHeight="1">
      <c r="A15" s="248"/>
      <c r="B15" s="244"/>
      <c r="C15" s="244"/>
      <c r="D15" s="244"/>
      <c r="E15" s="244"/>
      <c r="F15" s="244"/>
      <c r="G15" s="1131" t="s">
        <v>477</v>
      </c>
      <c r="H15" s="1132"/>
      <c r="I15" s="1132"/>
      <c r="J15" s="1133"/>
      <c r="K15" s="267">
        <v>195098</v>
      </c>
      <c r="L15" s="268">
        <v>1200</v>
      </c>
      <c r="M15" s="269">
        <v>1285</v>
      </c>
      <c r="N15" s="270">
        <v>-6.6</v>
      </c>
    </row>
    <row r="16" spans="1:16">
      <c r="A16" s="248"/>
      <c r="B16" s="244"/>
      <c r="C16" s="244"/>
      <c r="D16" s="244"/>
      <c r="E16" s="244"/>
      <c r="F16" s="244"/>
      <c r="G16" s="1134" t="s">
        <v>478</v>
      </c>
      <c r="H16" s="1135"/>
      <c r="I16" s="1135"/>
      <c r="J16" s="1136"/>
      <c r="K16" s="268">
        <v>-720639</v>
      </c>
      <c r="L16" s="268">
        <v>-4434</v>
      </c>
      <c r="M16" s="269">
        <v>-6247</v>
      </c>
      <c r="N16" s="270">
        <v>-29</v>
      </c>
    </row>
    <row r="17" spans="1:16">
      <c r="A17" s="248"/>
      <c r="B17" s="244"/>
      <c r="C17" s="244"/>
      <c r="D17" s="244"/>
      <c r="E17" s="244"/>
      <c r="F17" s="244"/>
      <c r="G17" s="1134" t="s">
        <v>169</v>
      </c>
      <c r="H17" s="1135"/>
      <c r="I17" s="1135"/>
      <c r="J17" s="1136"/>
      <c r="K17" s="268">
        <v>7989796</v>
      </c>
      <c r="L17" s="268">
        <v>49160</v>
      </c>
      <c r="M17" s="269">
        <v>60903</v>
      </c>
      <c r="N17" s="270">
        <v>-19.3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4.57</v>
      </c>
      <c r="L21" s="281">
        <v>6.11</v>
      </c>
      <c r="M21" s="282">
        <v>-1.54</v>
      </c>
      <c r="N21" s="249"/>
      <c r="O21" s="283"/>
      <c r="P21" s="279"/>
    </row>
    <row r="22" spans="1:16" s="284" customFormat="1">
      <c r="A22" s="279"/>
      <c r="B22" s="249"/>
      <c r="C22" s="249"/>
      <c r="D22" s="249"/>
      <c r="E22" s="249"/>
      <c r="F22" s="249"/>
      <c r="G22" s="1128" t="s">
        <v>484</v>
      </c>
      <c r="H22" s="1129"/>
      <c r="I22" s="1129"/>
      <c r="J22" s="1130"/>
      <c r="K22" s="285">
        <v>100.8</v>
      </c>
      <c r="L22" s="286">
        <v>100</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4280920</v>
      </c>
      <c r="L32" s="294">
        <v>26340</v>
      </c>
      <c r="M32" s="295">
        <v>32245</v>
      </c>
      <c r="N32" s="296">
        <v>-18.3</v>
      </c>
    </row>
    <row r="33" spans="1:16" ht="13.5" customHeight="1">
      <c r="A33" s="248"/>
      <c r="B33" s="244"/>
      <c r="C33" s="244"/>
      <c r="D33" s="244"/>
      <c r="E33" s="244"/>
      <c r="F33" s="244"/>
      <c r="G33" s="1119" t="s">
        <v>489</v>
      </c>
      <c r="H33" s="1120"/>
      <c r="I33" s="1120"/>
      <c r="J33" s="1121"/>
      <c r="K33" s="294" t="s">
        <v>474</v>
      </c>
      <c r="L33" s="294" t="s">
        <v>474</v>
      </c>
      <c r="M33" s="295">
        <v>4</v>
      </c>
      <c r="N33" s="296" t="s">
        <v>474</v>
      </c>
    </row>
    <row r="34" spans="1:16" ht="27" customHeight="1">
      <c r="A34" s="248"/>
      <c r="B34" s="244"/>
      <c r="C34" s="244"/>
      <c r="D34" s="244"/>
      <c r="E34" s="244"/>
      <c r="F34" s="244"/>
      <c r="G34" s="1119" t="s">
        <v>490</v>
      </c>
      <c r="H34" s="1120"/>
      <c r="I34" s="1120"/>
      <c r="J34" s="1121"/>
      <c r="K34" s="294" t="s">
        <v>474</v>
      </c>
      <c r="L34" s="294" t="s">
        <v>474</v>
      </c>
      <c r="M34" s="295">
        <v>33</v>
      </c>
      <c r="N34" s="296" t="s">
        <v>474</v>
      </c>
    </row>
    <row r="35" spans="1:16" ht="27" customHeight="1">
      <c r="A35" s="248"/>
      <c r="B35" s="244"/>
      <c r="C35" s="244"/>
      <c r="D35" s="244"/>
      <c r="E35" s="244"/>
      <c r="F35" s="244"/>
      <c r="G35" s="1119" t="s">
        <v>491</v>
      </c>
      <c r="H35" s="1120"/>
      <c r="I35" s="1120"/>
      <c r="J35" s="1121"/>
      <c r="K35" s="294">
        <v>775669</v>
      </c>
      <c r="L35" s="294">
        <v>4773</v>
      </c>
      <c r="M35" s="295">
        <v>8277</v>
      </c>
      <c r="N35" s="296">
        <v>-42.3</v>
      </c>
    </row>
    <row r="36" spans="1:16" ht="27" customHeight="1">
      <c r="A36" s="248"/>
      <c r="B36" s="244"/>
      <c r="C36" s="244"/>
      <c r="D36" s="244"/>
      <c r="E36" s="244"/>
      <c r="F36" s="244"/>
      <c r="G36" s="1119" t="s">
        <v>492</v>
      </c>
      <c r="H36" s="1120"/>
      <c r="I36" s="1120"/>
      <c r="J36" s="1121"/>
      <c r="K36" s="294">
        <v>37085</v>
      </c>
      <c r="L36" s="294">
        <v>228</v>
      </c>
      <c r="M36" s="295">
        <v>932</v>
      </c>
      <c r="N36" s="296">
        <v>-75.5</v>
      </c>
    </row>
    <row r="37" spans="1:16" ht="13.5" customHeight="1">
      <c r="A37" s="248"/>
      <c r="B37" s="244"/>
      <c r="C37" s="244"/>
      <c r="D37" s="244"/>
      <c r="E37" s="244"/>
      <c r="F37" s="244"/>
      <c r="G37" s="1119" t="s">
        <v>493</v>
      </c>
      <c r="H37" s="1120"/>
      <c r="I37" s="1120"/>
      <c r="J37" s="1121"/>
      <c r="K37" s="294">
        <v>66353</v>
      </c>
      <c r="L37" s="294">
        <v>408</v>
      </c>
      <c r="M37" s="295">
        <v>1529</v>
      </c>
      <c r="N37" s="296">
        <v>-73.3</v>
      </c>
    </row>
    <row r="38" spans="1:16" ht="27" customHeight="1">
      <c r="A38" s="248"/>
      <c r="B38" s="244"/>
      <c r="C38" s="244"/>
      <c r="D38" s="244"/>
      <c r="E38" s="244"/>
      <c r="F38" s="244"/>
      <c r="G38" s="1122" t="s">
        <v>494</v>
      </c>
      <c r="H38" s="1123"/>
      <c r="I38" s="1123"/>
      <c r="J38" s="1124"/>
      <c r="K38" s="297" t="s">
        <v>474</v>
      </c>
      <c r="L38" s="297" t="s">
        <v>474</v>
      </c>
      <c r="M38" s="298">
        <v>3</v>
      </c>
      <c r="N38" s="299" t="s">
        <v>474</v>
      </c>
      <c r="O38" s="293"/>
    </row>
    <row r="39" spans="1:16">
      <c r="A39" s="248"/>
      <c r="B39" s="244"/>
      <c r="C39" s="244"/>
      <c r="D39" s="244"/>
      <c r="E39" s="244"/>
      <c r="F39" s="244"/>
      <c r="G39" s="1122" t="s">
        <v>495</v>
      </c>
      <c r="H39" s="1123"/>
      <c r="I39" s="1123"/>
      <c r="J39" s="1124"/>
      <c r="K39" s="300">
        <v>-944051</v>
      </c>
      <c r="L39" s="300">
        <v>-5809</v>
      </c>
      <c r="M39" s="301">
        <v>-7647</v>
      </c>
      <c r="N39" s="302">
        <v>-24</v>
      </c>
      <c r="O39" s="293"/>
    </row>
    <row r="40" spans="1:16" ht="27" customHeight="1">
      <c r="A40" s="248"/>
      <c r="B40" s="244"/>
      <c r="C40" s="244"/>
      <c r="D40" s="244"/>
      <c r="E40" s="244"/>
      <c r="F40" s="244"/>
      <c r="G40" s="1119" t="s">
        <v>496</v>
      </c>
      <c r="H40" s="1120"/>
      <c r="I40" s="1120"/>
      <c r="J40" s="1121"/>
      <c r="K40" s="300">
        <v>-3045877</v>
      </c>
      <c r="L40" s="300">
        <v>-18741</v>
      </c>
      <c r="M40" s="301">
        <v>-26081</v>
      </c>
      <c r="N40" s="302">
        <v>-28.1</v>
      </c>
      <c r="O40" s="293"/>
    </row>
    <row r="41" spans="1:16">
      <c r="A41" s="248"/>
      <c r="B41" s="244"/>
      <c r="C41" s="244"/>
      <c r="D41" s="244"/>
      <c r="E41" s="244"/>
      <c r="F41" s="244"/>
      <c r="G41" s="1125" t="s">
        <v>279</v>
      </c>
      <c r="H41" s="1126"/>
      <c r="I41" s="1126"/>
      <c r="J41" s="1127"/>
      <c r="K41" s="294">
        <v>1170099</v>
      </c>
      <c r="L41" s="300">
        <v>7199</v>
      </c>
      <c r="M41" s="301">
        <v>9295</v>
      </c>
      <c r="N41" s="302">
        <v>-22.5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4923488</v>
      </c>
      <c r="J51" s="320">
        <v>31430</v>
      </c>
      <c r="K51" s="321">
        <v>32.799999999999997</v>
      </c>
      <c r="L51" s="322">
        <v>38349</v>
      </c>
      <c r="M51" s="323">
        <v>6.9</v>
      </c>
      <c r="N51" s="324">
        <v>25.9</v>
      </c>
    </row>
    <row r="52" spans="1:14">
      <c r="A52" s="248"/>
      <c r="B52" s="244"/>
      <c r="C52" s="244"/>
      <c r="D52" s="244"/>
      <c r="E52" s="244"/>
      <c r="F52" s="244"/>
      <c r="G52" s="325"/>
      <c r="H52" s="326" t="s">
        <v>507</v>
      </c>
      <c r="I52" s="327">
        <v>3983140</v>
      </c>
      <c r="J52" s="328">
        <v>25427</v>
      </c>
      <c r="K52" s="329">
        <v>41.2</v>
      </c>
      <c r="L52" s="330">
        <v>22585</v>
      </c>
      <c r="M52" s="331">
        <v>6.2</v>
      </c>
      <c r="N52" s="332">
        <v>35</v>
      </c>
    </row>
    <row r="53" spans="1:14">
      <c r="A53" s="248"/>
      <c r="B53" s="244"/>
      <c r="C53" s="244"/>
      <c r="D53" s="244"/>
      <c r="E53" s="244"/>
      <c r="F53" s="244"/>
      <c r="G53" s="310" t="s">
        <v>508</v>
      </c>
      <c r="H53" s="311"/>
      <c r="I53" s="319">
        <v>4190252</v>
      </c>
      <c r="J53" s="320">
        <v>26492</v>
      </c>
      <c r="K53" s="321">
        <v>-15.7</v>
      </c>
      <c r="L53" s="322">
        <v>37688</v>
      </c>
      <c r="M53" s="323">
        <v>-1.7</v>
      </c>
      <c r="N53" s="324">
        <v>-14</v>
      </c>
    </row>
    <row r="54" spans="1:14">
      <c r="A54" s="248"/>
      <c r="B54" s="244"/>
      <c r="C54" s="244"/>
      <c r="D54" s="244"/>
      <c r="E54" s="244"/>
      <c r="F54" s="244"/>
      <c r="G54" s="325"/>
      <c r="H54" s="326" t="s">
        <v>507</v>
      </c>
      <c r="I54" s="327">
        <v>2872341</v>
      </c>
      <c r="J54" s="328">
        <v>18160</v>
      </c>
      <c r="K54" s="329">
        <v>-28.6</v>
      </c>
      <c r="L54" s="330">
        <v>22661</v>
      </c>
      <c r="M54" s="331">
        <v>0.3</v>
      </c>
      <c r="N54" s="332">
        <v>-28.9</v>
      </c>
    </row>
    <row r="55" spans="1:14">
      <c r="A55" s="248"/>
      <c r="B55" s="244"/>
      <c r="C55" s="244"/>
      <c r="D55" s="244"/>
      <c r="E55" s="244"/>
      <c r="F55" s="244"/>
      <c r="G55" s="310" t="s">
        <v>509</v>
      </c>
      <c r="H55" s="311"/>
      <c r="I55" s="319">
        <v>5097908</v>
      </c>
      <c r="J55" s="320">
        <v>32058</v>
      </c>
      <c r="K55" s="321">
        <v>21</v>
      </c>
      <c r="L55" s="322">
        <v>38606</v>
      </c>
      <c r="M55" s="323">
        <v>2.4</v>
      </c>
      <c r="N55" s="324">
        <v>18.600000000000001</v>
      </c>
    </row>
    <row r="56" spans="1:14">
      <c r="A56" s="248"/>
      <c r="B56" s="244"/>
      <c r="C56" s="244"/>
      <c r="D56" s="244"/>
      <c r="E56" s="244"/>
      <c r="F56" s="244"/>
      <c r="G56" s="325"/>
      <c r="H56" s="326" t="s">
        <v>507</v>
      </c>
      <c r="I56" s="327">
        <v>4295789</v>
      </c>
      <c r="J56" s="328">
        <v>27014</v>
      </c>
      <c r="K56" s="329">
        <v>48.8</v>
      </c>
      <c r="L56" s="330">
        <v>22435</v>
      </c>
      <c r="M56" s="331">
        <v>-1</v>
      </c>
      <c r="N56" s="332">
        <v>49.8</v>
      </c>
    </row>
    <row r="57" spans="1:14">
      <c r="A57" s="248"/>
      <c r="B57" s="244"/>
      <c r="C57" s="244"/>
      <c r="D57" s="244"/>
      <c r="E57" s="244"/>
      <c r="F57" s="244"/>
      <c r="G57" s="310" t="s">
        <v>510</v>
      </c>
      <c r="H57" s="311"/>
      <c r="I57" s="319">
        <v>5050152</v>
      </c>
      <c r="J57" s="320">
        <v>31167</v>
      </c>
      <c r="K57" s="321">
        <v>-2.8</v>
      </c>
      <c r="L57" s="322">
        <v>39425</v>
      </c>
      <c r="M57" s="323">
        <v>2.1</v>
      </c>
      <c r="N57" s="324">
        <v>-4.9000000000000004</v>
      </c>
    </row>
    <row r="58" spans="1:14">
      <c r="A58" s="248"/>
      <c r="B58" s="244"/>
      <c r="C58" s="244"/>
      <c r="D58" s="244"/>
      <c r="E58" s="244"/>
      <c r="F58" s="244"/>
      <c r="G58" s="325"/>
      <c r="H58" s="326" t="s">
        <v>507</v>
      </c>
      <c r="I58" s="327">
        <v>4157522</v>
      </c>
      <c r="J58" s="328">
        <v>25658</v>
      </c>
      <c r="K58" s="329">
        <v>-5</v>
      </c>
      <c r="L58" s="330">
        <v>22414</v>
      </c>
      <c r="M58" s="331">
        <v>-0.1</v>
      </c>
      <c r="N58" s="332">
        <v>-4.9000000000000004</v>
      </c>
    </row>
    <row r="59" spans="1:14">
      <c r="A59" s="248"/>
      <c r="B59" s="244"/>
      <c r="C59" s="244"/>
      <c r="D59" s="244"/>
      <c r="E59" s="244"/>
      <c r="F59" s="244"/>
      <c r="G59" s="310" t="s">
        <v>511</v>
      </c>
      <c r="H59" s="311"/>
      <c r="I59" s="319">
        <v>7699149</v>
      </c>
      <c r="J59" s="320">
        <v>47372</v>
      </c>
      <c r="K59" s="321">
        <v>52</v>
      </c>
      <c r="L59" s="322">
        <v>43141</v>
      </c>
      <c r="M59" s="323">
        <v>9.4</v>
      </c>
      <c r="N59" s="324">
        <v>42.6</v>
      </c>
    </row>
    <row r="60" spans="1:14">
      <c r="A60" s="248"/>
      <c r="B60" s="244"/>
      <c r="C60" s="244"/>
      <c r="D60" s="244"/>
      <c r="E60" s="244"/>
      <c r="F60" s="244"/>
      <c r="G60" s="325"/>
      <c r="H60" s="326" t="s">
        <v>507</v>
      </c>
      <c r="I60" s="333">
        <v>4534958</v>
      </c>
      <c r="J60" s="328">
        <v>27903</v>
      </c>
      <c r="K60" s="329">
        <v>8.6999999999999993</v>
      </c>
      <c r="L60" s="330">
        <v>21887</v>
      </c>
      <c r="M60" s="331">
        <v>-2.4</v>
      </c>
      <c r="N60" s="332">
        <v>11.1</v>
      </c>
    </row>
    <row r="61" spans="1:14">
      <c r="A61" s="248"/>
      <c r="B61" s="244"/>
      <c r="C61" s="244"/>
      <c r="D61" s="244"/>
      <c r="E61" s="244"/>
      <c r="F61" s="244"/>
      <c r="G61" s="310" t="s">
        <v>512</v>
      </c>
      <c r="H61" s="334"/>
      <c r="I61" s="335">
        <v>5392190</v>
      </c>
      <c r="J61" s="336">
        <v>33704</v>
      </c>
      <c r="K61" s="337">
        <v>17.5</v>
      </c>
      <c r="L61" s="338">
        <v>39442</v>
      </c>
      <c r="M61" s="339">
        <v>3.8</v>
      </c>
      <c r="N61" s="324">
        <v>13.7</v>
      </c>
    </row>
    <row r="62" spans="1:14">
      <c r="A62" s="248"/>
      <c r="B62" s="244"/>
      <c r="C62" s="244"/>
      <c r="D62" s="244"/>
      <c r="E62" s="244"/>
      <c r="F62" s="244"/>
      <c r="G62" s="325"/>
      <c r="H62" s="326" t="s">
        <v>507</v>
      </c>
      <c r="I62" s="327">
        <v>3968750</v>
      </c>
      <c r="J62" s="328">
        <v>24832</v>
      </c>
      <c r="K62" s="329">
        <v>13</v>
      </c>
      <c r="L62" s="330">
        <v>22396</v>
      </c>
      <c r="M62" s="331">
        <v>0.6</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Y34" sqref="BY34:CM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4.12</v>
      </c>
      <c r="G47" s="12">
        <v>10.57</v>
      </c>
      <c r="H47" s="12">
        <v>11.52</v>
      </c>
      <c r="I47" s="12">
        <v>11.24</v>
      </c>
      <c r="J47" s="13">
        <v>8.85</v>
      </c>
    </row>
    <row r="48" spans="2:10" ht="57.75" customHeight="1">
      <c r="B48" s="14"/>
      <c r="C48" s="1139" t="s">
        <v>4</v>
      </c>
      <c r="D48" s="1139"/>
      <c r="E48" s="1140"/>
      <c r="F48" s="15">
        <v>4.2300000000000004</v>
      </c>
      <c r="G48" s="16">
        <v>4.17</v>
      </c>
      <c r="H48" s="16">
        <v>4.8899999999999997</v>
      </c>
      <c r="I48" s="16">
        <v>5.12</v>
      </c>
      <c r="J48" s="17">
        <v>5.68</v>
      </c>
    </row>
    <row r="49" spans="2:10" ht="57.75" customHeight="1" thickBot="1">
      <c r="B49" s="18"/>
      <c r="C49" s="1141" t="s">
        <v>5</v>
      </c>
      <c r="D49" s="1141"/>
      <c r="E49" s="1142"/>
      <c r="F49" s="19">
        <v>0.13</v>
      </c>
      <c r="G49" s="20">
        <v>6.64</v>
      </c>
      <c r="H49" s="20">
        <v>2.06</v>
      </c>
      <c r="I49" s="20">
        <v>0.08</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BY34" sqref="BY34:CM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7.75</v>
      </c>
      <c r="G34" s="33">
        <v>8.33</v>
      </c>
      <c r="H34" s="33">
        <v>7.98</v>
      </c>
      <c r="I34" s="33">
        <v>9.4</v>
      </c>
      <c r="J34" s="34">
        <v>9.52</v>
      </c>
      <c r="K34" s="22"/>
      <c r="L34" s="22"/>
      <c r="M34" s="22"/>
      <c r="N34" s="22"/>
      <c r="O34" s="22"/>
      <c r="P34" s="22"/>
    </row>
    <row r="35" spans="1:16" ht="39" customHeight="1">
      <c r="A35" s="22"/>
      <c r="B35" s="35"/>
      <c r="C35" s="1143" t="s">
        <v>521</v>
      </c>
      <c r="D35" s="1144"/>
      <c r="E35" s="1145"/>
      <c r="F35" s="36">
        <v>3.37</v>
      </c>
      <c r="G35" s="37">
        <v>3.86</v>
      </c>
      <c r="H35" s="37">
        <v>4.55</v>
      </c>
      <c r="I35" s="37">
        <v>4.5199999999999996</v>
      </c>
      <c r="J35" s="38">
        <v>4.6500000000000004</v>
      </c>
      <c r="K35" s="22"/>
      <c r="L35" s="22"/>
      <c r="M35" s="22"/>
      <c r="N35" s="22"/>
      <c r="O35" s="22"/>
      <c r="P35" s="22"/>
    </row>
    <row r="36" spans="1:16" ht="39" customHeight="1">
      <c r="A36" s="22"/>
      <c r="B36" s="35"/>
      <c r="C36" s="1143" t="s">
        <v>522</v>
      </c>
      <c r="D36" s="1144"/>
      <c r="E36" s="1145"/>
      <c r="F36" s="36">
        <v>4.34</v>
      </c>
      <c r="G36" s="37">
        <v>2.79</v>
      </c>
      <c r="H36" s="37">
        <v>4.07</v>
      </c>
      <c r="I36" s="37">
        <v>1.76</v>
      </c>
      <c r="J36" s="38">
        <v>3.35</v>
      </c>
      <c r="K36" s="22"/>
      <c r="L36" s="22"/>
      <c r="M36" s="22"/>
      <c r="N36" s="22"/>
      <c r="O36" s="22"/>
      <c r="P36" s="22"/>
    </row>
    <row r="37" spans="1:16" ht="39" customHeight="1">
      <c r="A37" s="22"/>
      <c r="B37" s="35"/>
      <c r="C37" s="1143" t="s">
        <v>523</v>
      </c>
      <c r="D37" s="1144"/>
      <c r="E37" s="1145"/>
      <c r="F37" s="36">
        <v>0.85</v>
      </c>
      <c r="G37" s="37">
        <v>0.31</v>
      </c>
      <c r="H37" s="37">
        <v>0.33</v>
      </c>
      <c r="I37" s="37">
        <v>0.59</v>
      </c>
      <c r="J37" s="38">
        <v>0.96</v>
      </c>
      <c r="K37" s="22"/>
      <c r="L37" s="22"/>
      <c r="M37" s="22"/>
      <c r="N37" s="22"/>
      <c r="O37" s="22"/>
      <c r="P37" s="22"/>
    </row>
    <row r="38" spans="1:16" ht="39" customHeight="1">
      <c r="A38" s="22"/>
      <c r="B38" s="35"/>
      <c r="C38" s="1143" t="s">
        <v>524</v>
      </c>
      <c r="D38" s="1144"/>
      <c r="E38" s="1145"/>
      <c r="F38" s="36">
        <v>0.5</v>
      </c>
      <c r="G38" s="37">
        <v>0.35</v>
      </c>
      <c r="H38" s="37">
        <v>0.73</v>
      </c>
      <c r="I38" s="37">
        <v>0.7</v>
      </c>
      <c r="J38" s="38">
        <v>0.65</v>
      </c>
      <c r="K38" s="22"/>
      <c r="L38" s="22"/>
      <c r="M38" s="22"/>
      <c r="N38" s="22"/>
      <c r="O38" s="22"/>
      <c r="P38" s="22"/>
    </row>
    <row r="39" spans="1:16" ht="39" customHeight="1">
      <c r="A39" s="22"/>
      <c r="B39" s="35"/>
      <c r="C39" s="1143" t="s">
        <v>525</v>
      </c>
      <c r="D39" s="1144"/>
      <c r="E39" s="1145"/>
      <c r="F39" s="36">
        <v>0.53</v>
      </c>
      <c r="G39" s="37">
        <v>0.64</v>
      </c>
      <c r="H39" s="37">
        <v>0.41</v>
      </c>
      <c r="I39" s="37">
        <v>0.57999999999999996</v>
      </c>
      <c r="J39" s="38">
        <v>0.56000000000000005</v>
      </c>
      <c r="K39" s="22"/>
      <c r="L39" s="22"/>
      <c r="M39" s="22"/>
      <c r="N39" s="22"/>
      <c r="O39" s="22"/>
      <c r="P39" s="22"/>
    </row>
    <row r="40" spans="1:16" ht="39" customHeight="1">
      <c r="A40" s="22"/>
      <c r="B40" s="35"/>
      <c r="C40" s="1143" t="s">
        <v>526</v>
      </c>
      <c r="D40" s="1144"/>
      <c r="E40" s="1145"/>
      <c r="F40" s="36">
        <v>0.09</v>
      </c>
      <c r="G40" s="37">
        <v>7.0000000000000007E-2</v>
      </c>
      <c r="H40" s="37">
        <v>0.09</v>
      </c>
      <c r="I40" s="37">
        <v>0.1</v>
      </c>
      <c r="J40" s="38">
        <v>0.1</v>
      </c>
      <c r="K40" s="22"/>
      <c r="L40" s="22"/>
      <c r="M40" s="22"/>
      <c r="N40" s="22"/>
      <c r="O40" s="22"/>
      <c r="P40" s="22"/>
    </row>
    <row r="41" spans="1:16" ht="39" customHeight="1">
      <c r="A41" s="22"/>
      <c r="B41" s="35"/>
      <c r="C41" s="1143" t="s">
        <v>527</v>
      </c>
      <c r="D41" s="1144"/>
      <c r="E41" s="1145"/>
      <c r="F41" s="36">
        <v>0.01</v>
      </c>
      <c r="G41" s="37">
        <v>0</v>
      </c>
      <c r="H41" s="37">
        <v>0.01</v>
      </c>
      <c r="I41" s="37">
        <v>0.01</v>
      </c>
      <c r="J41" s="38">
        <v>0.06</v>
      </c>
      <c r="K41" s="22"/>
      <c r="L41" s="22"/>
      <c r="M41" s="22"/>
      <c r="N41" s="22"/>
      <c r="O41" s="22"/>
      <c r="P41" s="22"/>
    </row>
    <row r="42" spans="1:16" ht="39" customHeight="1">
      <c r="A42" s="22"/>
      <c r="B42" s="39"/>
      <c r="C42" s="1143" t="s">
        <v>528</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529</v>
      </c>
      <c r="D43" s="1147"/>
      <c r="E43" s="1148"/>
      <c r="F43" s="41">
        <v>0.02</v>
      </c>
      <c r="G43" s="42">
        <v>0.01</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BY34" sqref="BY34:CM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3900</v>
      </c>
      <c r="L45" s="60">
        <v>4001</v>
      </c>
      <c r="M45" s="60">
        <v>4052</v>
      </c>
      <c r="N45" s="60">
        <v>4011</v>
      </c>
      <c r="O45" s="61">
        <v>4281</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1406</v>
      </c>
      <c r="L48" s="64">
        <v>1092</v>
      </c>
      <c r="M48" s="64">
        <v>1220</v>
      </c>
      <c r="N48" s="64">
        <v>1026</v>
      </c>
      <c r="O48" s="65">
        <v>776</v>
      </c>
      <c r="P48" s="48"/>
      <c r="Q48" s="48"/>
      <c r="R48" s="48"/>
      <c r="S48" s="48"/>
      <c r="T48" s="48"/>
      <c r="U48" s="48"/>
    </row>
    <row r="49" spans="1:21" ht="30.75" customHeight="1">
      <c r="A49" s="48"/>
      <c r="B49" s="1161"/>
      <c r="C49" s="1162"/>
      <c r="D49" s="62"/>
      <c r="E49" s="1153" t="s">
        <v>16</v>
      </c>
      <c r="F49" s="1153"/>
      <c r="G49" s="1153"/>
      <c r="H49" s="1153"/>
      <c r="I49" s="1153"/>
      <c r="J49" s="1154"/>
      <c r="K49" s="63">
        <v>288</v>
      </c>
      <c r="L49" s="64">
        <v>164</v>
      </c>
      <c r="M49" s="64">
        <v>150</v>
      </c>
      <c r="N49" s="64">
        <v>99</v>
      </c>
      <c r="O49" s="65">
        <v>37</v>
      </c>
      <c r="P49" s="48"/>
      <c r="Q49" s="48"/>
      <c r="R49" s="48"/>
      <c r="S49" s="48"/>
      <c r="T49" s="48"/>
      <c r="U49" s="48"/>
    </row>
    <row r="50" spans="1:21" ht="30.75" customHeight="1">
      <c r="A50" s="48"/>
      <c r="B50" s="1161"/>
      <c r="C50" s="1162"/>
      <c r="D50" s="62"/>
      <c r="E50" s="1153" t="s">
        <v>17</v>
      </c>
      <c r="F50" s="1153"/>
      <c r="G50" s="1153"/>
      <c r="H50" s="1153"/>
      <c r="I50" s="1153"/>
      <c r="J50" s="1154"/>
      <c r="K50" s="63">
        <v>609</v>
      </c>
      <c r="L50" s="64">
        <v>90</v>
      </c>
      <c r="M50" s="64">
        <v>89</v>
      </c>
      <c r="N50" s="64">
        <v>113</v>
      </c>
      <c r="O50" s="65">
        <v>66</v>
      </c>
      <c r="P50" s="48"/>
      <c r="Q50" s="48"/>
      <c r="R50" s="48"/>
      <c r="S50" s="48"/>
      <c r="T50" s="48"/>
      <c r="U50" s="48"/>
    </row>
    <row r="51" spans="1:21" ht="30.75" customHeight="1">
      <c r="A51" s="48"/>
      <c r="B51" s="1163"/>
      <c r="C51" s="1164"/>
      <c r="D51" s="66"/>
      <c r="E51" s="1153" t="s">
        <v>18</v>
      </c>
      <c r="F51" s="1153"/>
      <c r="G51" s="1153"/>
      <c r="H51" s="1153"/>
      <c r="I51" s="1153"/>
      <c r="J51" s="1154"/>
      <c r="K51" s="63">
        <v>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3953</v>
      </c>
      <c r="L52" s="64">
        <v>4136</v>
      </c>
      <c r="M52" s="64">
        <v>4215</v>
      </c>
      <c r="N52" s="64">
        <v>4057</v>
      </c>
      <c r="O52" s="65">
        <v>3989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2254</v>
      </c>
      <c r="L53" s="69">
        <v>1211</v>
      </c>
      <c r="M53" s="69">
        <v>1296</v>
      </c>
      <c r="N53" s="69">
        <v>1192</v>
      </c>
      <c r="O53" s="70">
        <v>1171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2015-04-21T00:51:48Z</cp:lastPrinted>
  <dcterms:created xsi:type="dcterms:W3CDTF">2015-02-17T06:24:05Z</dcterms:created>
  <dcterms:modified xsi:type="dcterms:W3CDTF">2015-04-22T02:39:24Z</dcterms:modified>
</cp:coreProperties>
</file>