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CR102" i="11"/>
  <c r="AP88" i="11"/>
  <c r="AF88" i="11"/>
  <c r="AU63" i="11"/>
  <c r="AP63" i="11"/>
  <c r="AP23" i="11"/>
  <c r="AA23" i="11"/>
  <c r="V23" i="11"/>
  <c r="Q23" i="11"/>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C35" i="9"/>
  <c r="CO34" i="9"/>
  <c r="BW34" i="9"/>
  <c r="BW35" i="9" s="1"/>
  <c r="BW36" i="9" s="1"/>
  <c r="BW37" i="9" s="1"/>
  <c r="BW38" i="9" s="1"/>
  <c r="BW39" i="9" s="1"/>
  <c r="BW40" i="9" s="1"/>
  <c r="BW41" i="9" s="1"/>
  <c r="C34" i="9"/>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<sst xmlns="http://schemas.openxmlformats.org/spreadsheetml/2006/main" count="1013" uniqueCount="543">
  <si>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</si>
  <si>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</si>
  <si>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</si>
  <si>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</si>
  <si>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</si>
  <si>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</si>
  <si>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</si>
  <si>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</si>
  <si>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</si>
  <si>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</si>
  <si>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</si>
  <si>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</si>
  <si>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</si>
  <si>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</si>
  <si>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</si>
  <si>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</si>
  <si>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</si>
  <si>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</si>
  <si>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</si>
  <si>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</si>
  <si>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</si>
  <si>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</si>
  <si>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</si>
  <si>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</si>
  <si>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</si>
  <si>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</si>
  <si>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</si>
  <si>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</si>
  <si>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</si>
  <si>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</si>
  <si>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</si>
  <si>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</si>
  <si>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</si>
  <si>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</si>
  <si>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</si>
  <si>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</si>
  <si>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</si>
  <si>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</si>
  <si>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</si>
  <si>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</si>
  <si>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</si>
  <si>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</si>
  <si>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</si>
  <si>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</si>
  <si>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</si>
  <si>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</si>
  <si>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</si>
  <si>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</si>
  <si>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</si>
  <si>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</si>
  <si>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</si>
  <si>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</si>
  <si>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</si>
  <si>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</si>
  <si>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</si>
  <si>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</si>
  <si>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</si>
  <si>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</si>
  <si>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</si>
  <si>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</si>
  <si>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</si>
  <si>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</si>
  <si>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</si>
  <si>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</si>
  <si>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</si>
  <si>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</si>
  <si>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</si>
  <si>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</si>
  <si>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</si>
  <si>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</si>
  <si>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</si>
  <si>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</si>
  <si>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</si>
  <si>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</si>
  <si>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</si>
  <si>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</si>
  <si>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</si>
  <si>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</si>
  <si>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</si>
  <si>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</si>
  <si>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</si>
  <si>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東松山市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</si>
  <si>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</si>
  <si>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</si>
  <si>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</si>
  <si>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</si>
  <si>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</si>
  <si>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</si>
  <si>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</si>
  <si>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</si>
  <si>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</si>
  <si>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</si>
  <si>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</si>
  <si>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</si>
  <si>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</si>
  <si>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</si>
  <si>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</si>
  <si>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</si>
  <si>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</si>
  <si>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</si>
  <si>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</si>
  <si>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</si>
  <si>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</si>
  <si>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</si>
  <si>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</si>
  <si>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</si>
  <si>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</si>
  <si>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</si>
  <si>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</si>
  <si>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</si>
  <si>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</si>
  <si>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</si>
  <si>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</si>
  <si>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</si>
  <si>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</si>
  <si>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</si>
  <si>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</si>
  <si>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</si>
  <si>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</si>
  <si>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</si>
  <si>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</si>
  <si>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</si>
  <si>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</si>
  <si>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</si>
  <si>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</si>
  <si>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</si>
  <si>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</si>
  <si>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</si>
  <si>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</si>
  <si>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</si>
  <si>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</si>
  <si>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</si>
  <si>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</si>
  <si>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</si>
  <si>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</si>
  <si>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</si>
  <si>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</si>
  <si>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</si>
  <si>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</si>
  <si>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</si>
  <si>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</si>
  <si>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</si>
  <si>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</si>
  <si>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</si>
  <si>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</si>
  <si>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</si>
  <si>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</si>
  <si>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</si>
  <si>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</si>
  <si>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</si>
  <si>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</si>
  <si>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</si>
  <si>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</si>
  <si>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</si>
  <si>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</si>
  <si>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</si>
  <si>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</si>
  <si>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</si>
  <si>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</si>
  <si>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</si>
  <si>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</si>
  <si>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</si>
  <si>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</si>
  <si>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</si>
  <si>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</si>
  <si>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</si>
  <si>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</si>
  <si>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</si>
  <si>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</si>
  <si>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</si>
  <si>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</si>
  <si>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</si>
  <si>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</si>
  <si>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</si>
  <si>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</si>
  <si>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</si>
  <si>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</si>
  <si>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</si>
  <si>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</si>
  <si>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</si>
  <si>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</si>
  <si>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</si>
  <si>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</si>
  <si>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</si>
  <si>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</si>
  <si>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</si>
  <si>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</si>
  <si>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</si>
  <si>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</si>
  <si>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</si>
  <si>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</si>
  <si>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</si>
  <si>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</si>
  <si>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</si>
  <si>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埼玉県東松山市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</si>
  <si>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</si>
  <si>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</si>
  <si>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</si>
  <si>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</si>
  <si>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</si>
  <si>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</si>
  <si>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</si>
  <si>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</si>
  <si>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</si>
  <si>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</si>
  <si>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</si>
  <si>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</si>
  <si>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</si>
  <si>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</si>
  <si>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</si>
  <si>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</si>
  <si>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</si>
  <si>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</si>
  <si>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</si>
  <si>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</si>
  <si>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</si>
  <si>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</si>
  <si>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</si>
  <si>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</si>
  <si>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</si>
  <si>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</si>
  <si>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</si>
  <si>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</si>
  <si>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</si>
  <si>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</si>
  <si>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</si>
  <si>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</si>
  <si>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</si>
  <si>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</si>
  <si>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</si>
  <si>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</si>
  <si>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</si>
  <si>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</si>
  <si>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</si>
  <si>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</si>
  <si>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</si>
  <si>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</si>
  <si>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</si>
  <si>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</si>
  <si>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</si>
  <si>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</si>
  <si>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</si>
  <si>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</si>
  <si>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</si>
  <si>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</si>
  <si>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</si>
  <si>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</si>
  <si>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</si>
  <si>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</si>
  <si>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</si>
  <si>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</si>
  <si>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</si>
  <si>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</si>
  <si>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</si>
  <si>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</si>
  <si>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</si>
  <si>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</si>
  <si>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</si>
  <si>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</si>
  <si>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</si>
  <si>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</si>
  <si>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</si>
  <si>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</si>
  <si>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</si>
  <si>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</si>
  <si>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</si>
  <si>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</si>
  <si>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</si>
  <si>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</si>
  <si>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</si>
  <si>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</si>
  <si>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</si>
  <si>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</si>
  <si>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</si>
  <si>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</si>
  <si>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</si>
  <si>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</si>
  <si>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</si>
  <si>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</si>
  <si>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</si>
  <si>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</si>
  <si>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</si>
  <si>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</si>
  <si>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</si>
  <si>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</si>
  <si>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</si>
  <si>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</si>
  <si>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</si>
  <si>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</si>
  <si>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</si>
  <si>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</si>
  <si>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</si>
  <si>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</si>
  <si>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</si>
  <si>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</si>
  <si>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</si>
  <si>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</si>
  <si>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</si>
  <si>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</si>
  <si>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</si>
  <si>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</si>
  <si>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</si>
  <si>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</si>
  <si>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</si>
  <si>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</si>
  <si>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</si>
  <si>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</si>
  <si>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</si>
  <si>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</si>
  <si>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</si>
  <si>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</si>
  <si>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</si>
  <si>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</si>
  <si>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</si>
  <si>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</si>
  <si>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宅地造成</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</si>
  <si>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</si>
  <si>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</si>
  <si>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</si>
  <si>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</si>
  <si>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</si>
  <si>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</si>
  <si>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</si>
  <si>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</si>
  <si>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</si>
  <si>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</si>
  <si>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</si>
  <si>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</si>
  <si>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</si>
  <si>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</si>
  <si>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</si>
  <si>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</si>
  <si>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</si>
  <si>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</si>
  <si>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</si>
  <si>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</si>
  <si>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</si>
  <si>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</si>
  <si>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</si>
  <si>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</si>
  <si>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</si>
  <si>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</si>
  <si>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</si>
  <si>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埼玉県東松山市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</si>
  <si>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</si>
  <si>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</si>
  <si>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</si>
  <si>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</si>
  <si>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</si>
  <si>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</si>
  <si>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</si>
  <si>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</si>
  <si>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</si>
  <si>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</si>
  <si>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</si>
  <si>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</si>
  <si>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</si>
  <si>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</si>
  <si>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</si>
  <si>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</si>
  <si>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</si>
  <si>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</si>
  <si>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</si>
  <si>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</si>
  <si>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</si>
  <si>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</si>
  <si>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</si>
  <si>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</si>
  <si>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</si>
  <si>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</si>
  <si>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</si>
  <si>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</si>
  <si>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</si>
  <si>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</si>
  <si>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</si>
  <si>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</si>
  <si>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</si>
  <si>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</si>
  <si>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</si>
  <si>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</si>
  <si>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</si>
  <si>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</si>
  <si>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</si>
  <si>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下水道事業特別会計</t>
    <phoneticPr fontId="5"/>
  </si>
  <si>
    <t>法非適用企業</t>
    <phoneticPr fontId="5"/>
  </si>
  <si>
    <t>高坂駅東口第一土地区画整理事業特別会計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</si>
  <si>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</si>
  <si>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</si>
  <si>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</si>
  <si>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</si>
  <si>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</si>
  <si>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</si>
  <si>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</si>
  <si>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</si>
  <si>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</si>
  <si>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</si>
  <si>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</si>
  <si>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</si>
  <si>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</si>
  <si>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</si>
  <si>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</si>
  <si>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</si>
  <si>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</si>
  <si>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</si>
  <si>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</si>
  <si>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</si>
  <si>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</si>
  <si>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</si>
  <si>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</si>
  <si>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</si>
  <si>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</si>
  <si>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</si>
  <si>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</si>
  <si>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</si>
  <si>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</si>
  <si>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</si>
  <si>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</si>
  <si>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</si>
  <si>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</si>
  <si>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</si>
  <si>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</si>
  <si>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</si>
  <si>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</si>
  <si>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</si>
  <si>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</si>
  <si>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</si>
  <si>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</si>
  <si>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</si>
  <si>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</si>
  <si>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</si>
  <si>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</si>
  <si>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</si>
  <si>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</si>
  <si>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</si>
  <si>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</si>
  <si>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</si>
  <si>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</si>
  <si>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</si>
  <si>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</si>
  <si>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</si>
  <si>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</si>
  <si>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</si>
  <si>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</si>
  <si>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</si>
  <si>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</si>
  <si>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</si>
  <si>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</si>
  <si>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</si>
  <si>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</si>
  <si>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</si>
  <si>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</si>
  <si>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</si>
  <si>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</si>
  <si>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</si>
  <si>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</si>
  <si>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</si>
  <si>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</si>
  <si>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</si>
  <si>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</si>
  <si>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</si>
  <si>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</si>
  <si>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</si>
  <si>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</si>
  <si>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</si>
  <si>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</si>
  <si>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</si>
  <si>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</si>
  <si>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</si>
  <si>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</si>
  <si>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</si>
  <si>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</si>
  <si>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</si>
  <si>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</si>
  <si>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</si>
  <si>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</si>
  <si>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</si>
  <si>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</si>
  <si>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</si>
  <si>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</si>
  <si>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</si>
  <si>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</si>
  <si>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</si>
  <si>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</si>
  <si>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</si>
  <si>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</si>
  <si>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</si>
  <si>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</si>
  <si>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</si>
  <si>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</si>
  <si>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</si>
  <si>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</si>
  <si>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</si>
  <si>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</si>
  <si>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</si>
  <si>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</si>
  <si>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</si>
  <si>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</si>
  <si>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</si>
  <si>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</si>
  <si>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</si>
  <si>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</si>
  <si>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</si>
  <si>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</si>
  <si>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</si>
  <si>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</si>
  <si>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</si>
  <si>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</si>
  <si>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</si>
  <si>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</si>
  <si>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</si>
  <si>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</si>
  <si>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</si>
  <si>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</si>
  <si>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</si>
  <si>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</si>
  <si>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</si>
  <si>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</si>
  <si>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</si>
  <si>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</si>
  <si>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0.49</t>
  </si>
  <si>
    <t>水道事業会計</t>
  </si>
  <si>
    <t>病院事業会計</t>
  </si>
  <si>
    <t>一般会計</t>
  </si>
  <si>
    <t>国民健康保険特別会計</t>
  </si>
  <si>
    <t>介護保険特別会計</t>
  </si>
  <si>
    <t>下水道事業特別会計</t>
  </si>
  <si>
    <t>高坂駅東口第一土地区画整理事業特別会計</t>
  </si>
  <si>
    <t>後期高齢者医療特別会計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</si>
  <si>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</si>
  <si>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</si>
  <si>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5"/>
  </si>
  <si>
    <t>埼玉県市町村総合事務組合</t>
    <rPh sb="0" eb="3">
      <t>サイタマケン</t>
    </rPh>
    <rPh sb="3" eb="6">
      <t>シチョウソン</t>
    </rPh>
    <rPh sb="6" eb="8">
      <t>ソウゴウ</t>
    </rPh>
    <rPh sb="8" eb="10">
      <t>ジム</t>
    </rPh>
    <rPh sb="10" eb="12">
      <t>クミアイ</t>
    </rPh>
    <phoneticPr fontId="5"/>
  </si>
  <si>
    <t>彩の国さいたま人づくり広域連合</t>
    <rPh sb="0" eb="1">
      <t>サイ</t>
    </rPh>
    <rPh sb="2" eb="3">
      <t>クニ</t>
    </rPh>
    <rPh sb="7" eb="8">
      <t>ヒト</t>
    </rPh>
    <rPh sb="11" eb="13">
      <t>コウイキ</t>
    </rPh>
    <rPh sb="13" eb="15">
      <t>レンゴウ</t>
    </rPh>
    <phoneticPr fontId="5"/>
  </si>
  <si>
    <t>埼玉県都市競艇組合</t>
    <rPh sb="0" eb="3">
      <t>サイタマケン</t>
    </rPh>
    <rPh sb="3" eb="5">
      <t>トシ</t>
    </rPh>
    <rPh sb="5" eb="7">
      <t>キョウテイ</t>
    </rPh>
    <rPh sb="7" eb="9">
      <t>クミアイ</t>
    </rPh>
    <phoneticPr fontId="5"/>
  </si>
  <si>
    <t>比企広域市町村圏組合</t>
    <rPh sb="0" eb="2">
      <t>ヒキ</t>
    </rPh>
    <rPh sb="2" eb="4">
      <t>コウイキ</t>
    </rPh>
    <rPh sb="4" eb="7">
      <t>シチョウソン</t>
    </rPh>
    <rPh sb="7" eb="8">
      <t>ケン</t>
    </rPh>
    <rPh sb="8" eb="10">
      <t>クミアイ</t>
    </rPh>
    <phoneticPr fontId="5"/>
  </si>
  <si>
    <t>-</t>
    <phoneticPr fontId="2"/>
  </si>
  <si>
    <t>-</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</si>
  <si>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</si>
  <si>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</si>
  <si>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</si>
  <si>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東松山文化まちづくり公社</t>
    <rPh sb="0" eb="3">
      <t>ヒガシマツヤマ</t>
    </rPh>
    <rPh sb="3" eb="5">
      <t>ブンカ</t>
    </rPh>
    <rPh sb="10" eb="12">
      <t>コウシャ</t>
    </rPh>
    <phoneticPr fontId="2"/>
  </si>
  <si>
    <t>東松山市農業公社</t>
    <rPh sb="0" eb="4">
      <t>ヒガシマツヤマシ</t>
    </rPh>
    <rPh sb="4" eb="6">
      <t>ノウギョウ</t>
    </rPh>
    <rPh sb="6" eb="8">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</si>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</sst>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47847</c:v>
                </c:pt>
                <c:pt idx="1">
                  <c:v>44162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49578</c:v>
                </c:pt>
                <c:pt idx="1">
                  <c:v>32334</c:v>
                </c:pt>
                <c:pt idx="2">
                  <c:v>35412</c:v>
                </c:pt>
                <c:pt idx="3">
                  <c:v>38281</c:v>
                </c:pt>
                <c:pt idx="4">
                  <c:v>46218</c:v>
                </c:pt>
              </c:numCache>
            </c:numRef>
          </c:val>
          <c:smooth val="0"/>
        </c:ser>
        <c:dLbls>
          <c:showLegendKey val="0"/>
          <c:showVal val="0"/>
          <c:showCatName val="0"/>
          <c:showSerName val="0"/>
          <c:showPercent val="0"/>
          <c:showBubbleSize val="0"/>
        </c:dLbls>
        <c:marker val="1"/>
        <c:smooth val="0"/>
        <c:axId val="140013952"/>
        <c:axId val="140015872"/>
      </c:lineChart>
      <c:catAx>
        <c:axId val="140013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015872"/>
        <c:crosses val="autoZero"/>
        <c:auto val="1"/>
        <c:lblAlgn val="ctr"/>
        <c:lblOffset val="100"/>
        <c:tickLblSkip val="1"/>
        <c:tickMarkSkip val="1"/>
        <c:noMultiLvlLbl val="0"/>
      </c:catAx>
      <c:valAx>
        <c:axId val="1400158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013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5.57</c:v>
                </c:pt>
                <c:pt idx="1">
                  <c:v>7.17</c:v>
                </c:pt>
                <c:pt idx="2">
                  <c:v>6.26</c:v>
                </c:pt>
                <c:pt idx="3">
                  <c:v>7.02</c:v>
                </c:pt>
                <c:pt idx="4">
                  <c:v>7.48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10.8</c:v>
                </c:pt>
                <c:pt idx="1">
                  <c:v>12.45</c:v>
                </c:pt>
                <c:pt idx="2">
                  <c:v>12.92</c:v>
                </c:pt>
                <c:pt idx="3">
                  <c:v>13.54</c:v>
                </c:pt>
                <c:pt idx="4">
                  <c:v>13.11</c:v>
                </c:pt>
              </c:numCache>
            </c:numRef>
          </c:val>
        </c:ser>
        <c:dLbls>
          <c:showLegendKey val="0"/>
          <c:showVal val="0"/>
          <c:showCatName val="0"/>
          <c:showSerName val="0"/>
          <c:showPercent val="0"/>
          <c:showBubbleSize val="0"/>
        </c:dLbls>
        <c:gapWidth val="250"/>
        <c:overlap val="100"/>
        <c:axId val="146226176"/>
        <c:axId val="146908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2.08</c:v>
                </c:pt>
                <c:pt idx="1">
                  <c:v>3.52</c:v>
                </c:pt>
                <c:pt idx="2">
                  <c:v>-0.49</c:v>
                </c:pt>
                <c:pt idx="3">
                  <c:v>1.1100000000000001</c:v>
                </c:pt>
                <c:pt idx="4">
                  <c:v>0.23</c:v>
                </c:pt>
              </c:numCache>
            </c:numRef>
          </c:val>
          <c:smooth val="0"/>
        </c:ser>
        <c:dLbls>
          <c:showLegendKey val="0"/>
          <c:showVal val="0"/>
          <c:showCatName val="0"/>
          <c:showSerName val="0"/>
          <c:showPercent val="0"/>
          <c:showBubbleSize val="0"/>
        </c:dLbls>
        <c:marker val="1"/>
        <c:smooth val="0"/>
        <c:axId val="146226176"/>
        <c:axId val="146908288"/>
      </c:lineChart>
      <c:catAx>
        <c:axId val="14622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908288"/>
        <c:crosses val="autoZero"/>
        <c:auto val="1"/>
        <c:lblAlgn val="ctr"/>
        <c:lblOffset val="100"/>
        <c:tickLblSkip val="1"/>
        <c:tickMarkSkip val="1"/>
        <c:noMultiLvlLbl val="0"/>
      </c:catAx>
      <c:valAx>
        <c:axId val="146908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22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0.08</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0.04</c:v>
                </c:pt>
                <c:pt idx="4">
                  <c:v>#N/A</c:v>
                </c:pt>
                <c:pt idx="5">
                  <c:v>0.03</c:v>
                </c:pt>
                <c:pt idx="6">
                  <c:v>#N/A</c:v>
                </c:pt>
                <c:pt idx="7">
                  <c:v>0.03</c:v>
                </c:pt>
                <c:pt idx="8">
                  <c:v>#N/A</c:v>
                </c:pt>
                <c:pt idx="9">
                  <c:v>0.02</c:v>
                </c:pt>
              </c:numCache>
            </c:numRef>
          </c:val>
        </c:ser>
        <c:ser>
          <c:idx val="3"/>
          <c:order val="3"/>
          <c:tx>
            <c:strRef>
              <c:f>データシート!$A$30</c:f>
              <c:strCache>
                <c:ptCount val="1"/>
                <c:pt idx="0">
                  <c:v>高坂駅東口第一土地区画整理事業特別会計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1.39</c:v>
                </c:pt>
                <c:pt idx="2">
                  <c:v>#N/A</c:v>
                </c:pt>
                <c:pt idx="3">
                  <c:v>0.9</c:v>
                </c:pt>
                <c:pt idx="4">
                  <c:v>#N/A</c:v>
                </c:pt>
                <c:pt idx="5">
                  <c:v>0.65</c:v>
                </c:pt>
                <c:pt idx="6">
                  <c:v>#N/A</c:v>
                </c:pt>
                <c:pt idx="7">
                  <c:v>0.57999999999999996</c:v>
                </c:pt>
                <c:pt idx="8">
                  <c:v>#N/A</c:v>
                </c:pt>
                <c:pt idx="9">
                  <c:v>0.56000000000000005</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0.92</c:v>
                </c:pt>
                <c:pt idx="2">
                  <c:v>#N/A</c:v>
                </c:pt>
                <c:pt idx="3">
                  <c:v>1.1000000000000001</c:v>
                </c:pt>
                <c:pt idx="4">
                  <c:v>#N/A</c:v>
                </c:pt>
                <c:pt idx="5">
                  <c:v>0.84</c:v>
                </c:pt>
                <c:pt idx="6">
                  <c:v>#N/A</c:v>
                </c:pt>
                <c:pt idx="7">
                  <c:v>0.78</c:v>
                </c:pt>
                <c:pt idx="8">
                  <c:v>#N/A</c:v>
                </c:pt>
                <c:pt idx="9">
                  <c:v>0.77</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c:v>
                </c:pt>
                <c:pt idx="2">
                  <c:v>#N/A</c:v>
                </c:pt>
                <c:pt idx="3">
                  <c:v>0.74</c:v>
                </c:pt>
                <c:pt idx="4">
                  <c:v>#N/A</c:v>
                </c:pt>
                <c:pt idx="5">
                  <c:v>1.04</c:v>
                </c:pt>
                <c:pt idx="6">
                  <c:v>#N/A</c:v>
                </c:pt>
                <c:pt idx="7">
                  <c:v>1.1399999999999999</c:v>
                </c:pt>
                <c:pt idx="8">
                  <c:v>#N/A</c:v>
                </c:pt>
                <c:pt idx="9">
                  <c:v>1.44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1.1499999999999999</c:v>
                </c:pt>
                <c:pt idx="2">
                  <c:v>#N/A</c:v>
                </c:pt>
                <c:pt idx="3">
                  <c:v>3.2</c:v>
                </c:pt>
                <c:pt idx="4">
                  <c:v>#N/A</c:v>
                </c:pt>
                <c:pt idx="5">
                  <c:v>3.19</c:v>
                </c:pt>
                <c:pt idx="6">
                  <c:v>#N/A</c:v>
                </c:pt>
                <c:pt idx="7">
                  <c:v>5.01</c:v>
                </c:pt>
                <c:pt idx="8">
                  <c:v>#N/A</c:v>
                </c:pt>
                <c:pt idx="9">
                  <c:v>2.98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5.57</c:v>
                </c:pt>
                <c:pt idx="2">
                  <c:v>#N/A</c:v>
                </c:pt>
                <c:pt idx="3">
                  <c:v>7.17</c:v>
                </c:pt>
                <c:pt idx="4">
                  <c:v>#N/A</c:v>
                </c:pt>
                <c:pt idx="5">
                  <c:v>6.62</c:v>
                </c:pt>
                <c:pt idx="6">
                  <c:v>#N/A</c:v>
                </c:pt>
                <c:pt idx="7">
                  <c:v>7.02</c:v>
                </c:pt>
                <c:pt idx="8">
                  <c:v>#N/A</c:v>
                </c:pt>
                <c:pt idx="9">
                  <c:v>7.48</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9.66</c:v>
                </c:pt>
                <c:pt idx="2">
                  <c:v>#N/A</c:v>
                </c:pt>
                <c:pt idx="3">
                  <c:v>10.93</c:v>
                </c:pt>
                <c:pt idx="4">
                  <c:v>#N/A</c:v>
                </c:pt>
                <c:pt idx="5">
                  <c:v>9.1999999999999993</c:v>
                </c:pt>
                <c:pt idx="6">
                  <c:v>#N/A</c:v>
                </c:pt>
                <c:pt idx="7">
                  <c:v>8.14</c:v>
                </c:pt>
                <c:pt idx="8">
                  <c:v>#N/A</c:v>
                </c:pt>
                <c:pt idx="9">
                  <c:v>8.2799999999999994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13.43</c:v>
                </c:pt>
                <c:pt idx="2">
                  <c:v>#N/A</c:v>
                </c:pt>
                <c:pt idx="3">
                  <c:v>16.23</c:v>
                </c:pt>
                <c:pt idx="4">
                  <c:v>#N/A</c:v>
                </c:pt>
                <c:pt idx="5">
                  <c:v>16.5</c:v>
                </c:pt>
                <c:pt idx="6">
                  <c:v>#N/A</c:v>
                </c:pt>
                <c:pt idx="7">
                  <c:v>18.55</c:v>
                </c:pt>
                <c:pt idx="8">
                  <c:v>#N/A</c:v>
                </c:pt>
                <c:pt idx="9">
                  <c:v>19.43</c:v>
                </c:pt>
              </c:numCache>
            </c:numRef>
          </c:val>
        </c:ser>
        <c:dLbls>
          <c:showLegendKey val="0"/>
          <c:showVal val="0"/>
          <c:showCatName val="0"/>
          <c:showSerName val="0"/>
          <c:showPercent val="0"/>
          <c:showBubbleSize val="0"/>
        </c:dLbls>
        <c:gapWidth val="150"/>
        <c:overlap val="100"/>
        <c:axId val="147174528"/>
        <c:axId val="147176064"/>
      </c:barChart>
      <c:catAx>
        <c:axId val="14717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176064"/>
        <c:crosses val="autoZero"/>
        <c:auto val="1"/>
        <c:lblAlgn val="ctr"/>
        <c:lblOffset val="100"/>
        <c:tickLblSkip val="1"/>
        <c:tickMarkSkip val="1"/>
        <c:noMultiLvlLbl val="0"/>
      </c:catAx>
      <c:valAx>
        <c:axId val="147176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174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2106</c:v>
                </c:pt>
                <c:pt idx="5">
                  <c:v>2009</c:v>
                </c:pt>
                <c:pt idx="8">
                  <c:v>2055</c:v>
                </c:pt>
                <c:pt idx="11">
                  <c:v>2067</c:v>
                </c:pt>
                <c:pt idx="14">
                  <c:v>2176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45</c:v>
                </c:pt>
                <c:pt idx="3">
                  <c:v>64</c:v>
                </c:pt>
                <c:pt idx="6">
                  <c:v>70</c:v>
                </c:pt>
                <c:pt idx="9">
                  <c:v>67</c:v>
                </c:pt>
                <c:pt idx="12">
                  <c:v>81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420</c:v>
                </c:pt>
                <c:pt idx="3">
                  <c:v>396</c:v>
                </c:pt>
                <c:pt idx="6">
                  <c:v>454</c:v>
                </c:pt>
                <c:pt idx="9">
                  <c:v>337</c:v>
                </c:pt>
                <c:pt idx="12">
                  <c:v>388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17</c:v>
                </c:pt>
                <c:pt idx="3">
                  <c:v>17</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2336</c:v>
                </c:pt>
                <c:pt idx="3">
                  <c:v>2328</c:v>
                </c:pt>
                <c:pt idx="6">
                  <c:v>2256</c:v>
                </c:pt>
                <c:pt idx="9">
                  <c:v>2190</c:v>
                </c:pt>
                <c:pt idx="12">
                  <c:v>2181</c:v>
                </c:pt>
              </c:numCache>
            </c:numRef>
          </c:val>
        </c:ser>
        <c:dLbls>
          <c:showLegendKey val="0"/>
          <c:showVal val="0"/>
          <c:showCatName val="0"/>
          <c:showSerName val="0"/>
          <c:showPercent val="0"/>
          <c:showBubbleSize val="0"/>
        </c:dLbls>
        <c:gapWidth val="100"/>
        <c:overlap val="100"/>
        <c:axId val="147596032"/>
        <c:axId val="147597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712</c:v>
                </c:pt>
                <c:pt idx="2">
                  <c:v>#N/A</c:v>
                </c:pt>
                <c:pt idx="3">
                  <c:v>#N/A</c:v>
                </c:pt>
                <c:pt idx="4">
                  <c:v>796</c:v>
                </c:pt>
                <c:pt idx="5">
                  <c:v>#N/A</c:v>
                </c:pt>
                <c:pt idx="6">
                  <c:v>#N/A</c:v>
                </c:pt>
                <c:pt idx="7">
                  <c:v>725</c:v>
                </c:pt>
                <c:pt idx="8">
                  <c:v>#N/A</c:v>
                </c:pt>
                <c:pt idx="9">
                  <c:v>#N/A</c:v>
                </c:pt>
                <c:pt idx="10">
                  <c:v>527</c:v>
                </c:pt>
                <c:pt idx="11">
                  <c:v>#N/A</c:v>
                </c:pt>
                <c:pt idx="12">
                  <c:v>#N/A</c:v>
                </c:pt>
                <c:pt idx="13">
                  <c:v>474</c:v>
                </c:pt>
                <c:pt idx="14">
                  <c:v>#N/A</c:v>
                </c:pt>
              </c:numCache>
            </c:numRef>
          </c:val>
          <c:smooth val="0"/>
        </c:ser>
        <c:dLbls>
          <c:showLegendKey val="0"/>
          <c:showVal val="0"/>
          <c:showCatName val="0"/>
          <c:showSerName val="0"/>
          <c:showPercent val="0"/>
          <c:showBubbleSize val="0"/>
        </c:dLbls>
        <c:marker val="1"/>
        <c:smooth val="0"/>
        <c:axId val="147596032"/>
        <c:axId val="147597952"/>
      </c:lineChart>
      <c:catAx>
        <c:axId val="14759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597952"/>
        <c:crosses val="autoZero"/>
        <c:auto val="1"/>
        <c:lblAlgn val="ctr"/>
        <c:lblOffset val="100"/>
        <c:tickLblSkip val="1"/>
        <c:tickMarkSkip val="1"/>
        <c:noMultiLvlLbl val="0"/>
      </c:catAx>
      <c:valAx>
        <c:axId val="14759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59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17920</c:v>
                </c:pt>
                <c:pt idx="5">
                  <c:v>18889</c:v>
                </c:pt>
                <c:pt idx="8">
                  <c:v>19234</c:v>
                </c:pt>
                <c:pt idx="11">
                  <c:v>20247</c:v>
                </c:pt>
                <c:pt idx="14">
                  <c:v>20621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3970</c:v>
                </c:pt>
                <c:pt idx="5">
                  <c:v>3643</c:v>
                </c:pt>
                <c:pt idx="8">
                  <c:v>3026</c:v>
                </c:pt>
                <c:pt idx="11">
                  <c:v>2821</c:v>
                </c:pt>
                <c:pt idx="14">
                  <c:v>2853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6723</c:v>
                </c:pt>
                <c:pt idx="5">
                  <c:v>6941</c:v>
                </c:pt>
                <c:pt idx="8">
                  <c:v>6984</c:v>
                </c:pt>
                <c:pt idx="11">
                  <c:v>7404</c:v>
                </c:pt>
                <c:pt idx="14">
                  <c:v>7106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4512</c:v>
                </c:pt>
                <c:pt idx="3">
                  <c:v>4369</c:v>
                </c:pt>
                <c:pt idx="6">
                  <c:v>4295</c:v>
                </c:pt>
                <c:pt idx="9">
                  <c:v>4119</c:v>
                </c:pt>
                <c:pt idx="12">
                  <c:v>3898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422</c:v>
                </c:pt>
                <c:pt idx="3">
                  <c:v>395</c:v>
                </c:pt>
                <c:pt idx="6">
                  <c:v>397</c:v>
                </c:pt>
                <c:pt idx="9">
                  <c:v>474</c:v>
                </c:pt>
                <c:pt idx="12">
                  <c:v>522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3618</c:v>
                </c:pt>
                <c:pt idx="3">
                  <c:v>3387</c:v>
                </c:pt>
                <c:pt idx="6">
                  <c:v>3607</c:v>
                </c:pt>
                <c:pt idx="9">
                  <c:v>3692</c:v>
                </c:pt>
                <c:pt idx="12">
                  <c:v>3691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22879</c:v>
                </c:pt>
                <c:pt idx="3">
                  <c:v>22872</c:v>
                </c:pt>
                <c:pt idx="6">
                  <c:v>23289</c:v>
                </c:pt>
                <c:pt idx="9">
                  <c:v>23978</c:v>
                </c:pt>
                <c:pt idx="12">
                  <c:v>24761</c:v>
                </c:pt>
              </c:numCache>
            </c:numRef>
          </c:val>
        </c:ser>
        <c:dLbls>
          <c:showLegendKey val="0"/>
          <c:showVal val="0"/>
          <c:showCatName val="0"/>
          <c:showSerName val="0"/>
          <c:showPercent val="0"/>
          <c:showBubbleSize val="0"/>
        </c:dLbls>
        <c:gapWidth val="100"/>
        <c:overlap val="100"/>
        <c:axId val="148765312"/>
        <c:axId val="148775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2818</c:v>
                </c:pt>
                <c:pt idx="2">
                  <c:v>#N/A</c:v>
                </c:pt>
                <c:pt idx="3">
                  <c:v>#N/A</c:v>
                </c:pt>
                <c:pt idx="4">
                  <c:v>1549</c:v>
                </c:pt>
                <c:pt idx="5">
                  <c:v>#N/A</c:v>
                </c:pt>
                <c:pt idx="6">
                  <c:v>#N/A</c:v>
                </c:pt>
                <c:pt idx="7">
                  <c:v>2344</c:v>
                </c:pt>
                <c:pt idx="8">
                  <c:v>#N/A</c:v>
                </c:pt>
                <c:pt idx="9">
                  <c:v>#N/A</c:v>
                </c:pt>
                <c:pt idx="10">
                  <c:v>1791</c:v>
                </c:pt>
                <c:pt idx="11">
                  <c:v>#N/A</c:v>
                </c:pt>
                <c:pt idx="12">
                  <c:v>#N/A</c:v>
                </c:pt>
                <c:pt idx="13">
                  <c:v>2291</c:v>
                </c:pt>
                <c:pt idx="14">
                  <c:v>#N/A</c:v>
                </c:pt>
              </c:numCache>
            </c:numRef>
          </c:val>
          <c:smooth val="0"/>
        </c:ser>
        <c:dLbls>
          <c:showLegendKey val="0"/>
          <c:showVal val="0"/>
          <c:showCatName val="0"/>
          <c:showSerName val="0"/>
          <c:showPercent val="0"/>
          <c:showBubbleSize val="0"/>
        </c:dLbls>
        <c:marker val="1"/>
        <c:smooth val="0"/>
        <c:axId val="148765312"/>
        <c:axId val="148775680"/>
      </c:lineChart>
      <c:catAx>
        <c:axId val="14876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775680"/>
        <c:crosses val="autoZero"/>
        <c:auto val="1"/>
        <c:lblAlgn val="ctr"/>
        <c:lblOffset val="100"/>
        <c:tickLblSkip val="1"/>
        <c:tickMarkSkip val="1"/>
        <c:noMultiLvlLbl val="0"/>
      </c:catAx>
      <c:valAx>
        <c:axId val="148775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76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埼玉県東松山市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89,349
87,892
65.33
29,785,963
27,825,738
1,225,152
16,374,236
23,940,042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景気低迷の影響により、個人市民税や法人市民税の落ち込みが見られるものの、投資的経費の抑制など、歳出の見直しを図るとともに、税の収納率向上に努めるなどして、ここ数年の傾向と同様に類似団体内平均値を上回ってい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138642</xdr:rowOff>
    </xdr:from>
    <xdr:to>
      <xdr:col>7</xdr:col>
      <xdr:colOff>152400</xdr:colOff>
      <xdr:row>37</xdr:row>
      <xdr:rowOff>158750</xdr:rowOff>
    </xdr:to>
    <xdr:cxnSp macro="">
      <xdr:nvCxnSpPr>
        <xdr:cNvPr id="68" name="直線コネクタ 67"/>
        <xdr:cNvCxnSpPr/>
      </xdr:nvCxnSpPr>
      <xdr:spPr>
        <a:xfrm flipV="1">
          <a:off x="4114800" y="64822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118533</xdr:rowOff>
    </xdr:from>
    <xdr:to>
      <xdr:col>6</xdr:col>
      <xdr:colOff>0</xdr:colOff>
      <xdr:row>37</xdr:row>
      <xdr:rowOff>158750</xdr:rowOff>
    </xdr:to>
    <xdr:cxnSp macro="">
      <xdr:nvCxnSpPr>
        <xdr:cNvPr id="71" name="直線コネクタ 70"/>
        <xdr:cNvCxnSpPr/>
      </xdr:nvCxnSpPr>
      <xdr:spPr>
        <a:xfrm>
          <a:off x="3225800" y="64621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78317</xdr:rowOff>
    </xdr:from>
    <xdr:to>
      <xdr:col>4</xdr:col>
      <xdr:colOff>482600</xdr:colOff>
      <xdr:row>37</xdr:row>
      <xdr:rowOff>118533</xdr:rowOff>
    </xdr:to>
    <xdr:cxnSp macro="">
      <xdr:nvCxnSpPr>
        <xdr:cNvPr id="74" name="直線コネクタ 73"/>
        <xdr:cNvCxnSpPr/>
      </xdr:nvCxnSpPr>
      <xdr:spPr>
        <a:xfrm>
          <a:off x="2336800" y="64219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149225</xdr:rowOff>
    </xdr:from>
    <xdr:to>
      <xdr:col>3</xdr:col>
      <xdr:colOff>279400</xdr:colOff>
      <xdr:row>37</xdr:row>
      <xdr:rowOff>78317</xdr:rowOff>
    </xdr:to>
    <xdr:cxnSp macro="">
      <xdr:nvCxnSpPr>
        <xdr:cNvPr id="77" name="直線コネクタ 76"/>
        <xdr:cNvCxnSpPr/>
      </xdr:nvCxnSpPr>
      <xdr:spPr>
        <a:xfrm>
          <a:off x="1447800" y="63214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107950</xdr:rowOff>
    </xdr:from>
    <xdr:to>
      <xdr:col>3</xdr:col>
      <xdr:colOff>330200</xdr:colOff>
      <xdr:row>38</xdr:row>
      <xdr:rowOff>38100</xdr:rowOff>
    </xdr:to>
    <xdr:sp macro="" textlink="">
      <xdr:nvSpPr>
        <xdr:cNvPr id="78" name="フローチャート : 判断 77"/>
        <xdr:cNvSpPr/>
      </xdr:nvSpPr>
      <xdr:spPr>
        <a:xfrm>
          <a:off x="2286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22877</xdr:rowOff>
    </xdr:from>
    <xdr:ext cx="762000" cy="259045"/>
    <xdr:sp macro="" textlink="">
      <xdr:nvSpPr>
        <xdr:cNvPr id="79" name="テキスト ボックス 78"/>
        <xdr:cNvSpPr txBox="1"/>
      </xdr:nvSpPr>
      <xdr:spPr>
        <a:xfrm>
          <a:off x="1955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36</xdr:row>
      <xdr:rowOff>158750</xdr:rowOff>
    </xdr:from>
    <xdr:to>
      <xdr:col>2</xdr:col>
      <xdr:colOff>127000</xdr:colOff>
      <xdr:row>37</xdr:row>
      <xdr:rowOff>88900</xdr:rowOff>
    </xdr:to>
    <xdr:sp macro="" textlink="">
      <xdr:nvSpPr>
        <xdr:cNvPr id="80" name="フローチャート : 判断 79"/>
        <xdr:cNvSpPr/>
      </xdr:nvSpPr>
      <xdr:spPr>
        <a:xfrm>
          <a:off x="1397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73677</xdr:rowOff>
    </xdr:from>
    <xdr:ext cx="762000" cy="259045"/>
    <xdr:sp macro="" textlink="">
      <xdr:nvSpPr>
        <xdr:cNvPr id="81" name="テキスト ボックス 80"/>
        <xdr:cNvSpPr txBox="1"/>
      </xdr:nvSpPr>
      <xdr:spPr>
        <a:xfrm>
          <a:off x="1066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87842</xdr:rowOff>
    </xdr:from>
    <xdr:to>
      <xdr:col>7</xdr:col>
      <xdr:colOff>203200</xdr:colOff>
      <xdr:row>38</xdr:row>
      <xdr:rowOff>17991</xdr:rowOff>
    </xdr:to>
    <xdr:sp macro="" textlink="">
      <xdr:nvSpPr>
        <xdr:cNvPr id="87" name="円/楕円 86"/>
        <xdr:cNvSpPr/>
      </xdr:nvSpPr>
      <xdr:spPr>
        <a:xfrm>
          <a:off x="49022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104369</xdr:rowOff>
    </xdr:from>
    <xdr:ext cx="762000" cy="259045"/>
    <xdr:sp macro="" textlink="">
      <xdr:nvSpPr>
        <xdr:cNvPr id="88" name="財政力該当値テキスト"/>
        <xdr:cNvSpPr txBox="1"/>
      </xdr:nvSpPr>
      <xdr:spPr>
        <a:xfrm>
          <a:off x="5041900" y="627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107950</xdr:rowOff>
    </xdr:from>
    <xdr:to>
      <xdr:col>6</xdr:col>
      <xdr:colOff>50800</xdr:colOff>
      <xdr:row>38</xdr:row>
      <xdr:rowOff>38100</xdr:rowOff>
    </xdr:to>
    <xdr:sp macro="" textlink="">
      <xdr:nvSpPr>
        <xdr:cNvPr id="89" name="円/楕円 88"/>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48277</xdr:rowOff>
    </xdr:from>
    <xdr:ext cx="736600" cy="259045"/>
    <xdr:sp macro="" textlink="">
      <xdr:nvSpPr>
        <xdr:cNvPr id="90" name="テキスト ボックス 89"/>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67733</xdr:rowOff>
    </xdr:from>
    <xdr:to>
      <xdr:col>4</xdr:col>
      <xdr:colOff>533400</xdr:colOff>
      <xdr:row>37</xdr:row>
      <xdr:rowOff>169334</xdr:rowOff>
    </xdr:to>
    <xdr:sp macro="" textlink="">
      <xdr:nvSpPr>
        <xdr:cNvPr id="91" name="円/楕円 90"/>
        <xdr:cNvSpPr/>
      </xdr:nvSpPr>
      <xdr:spPr>
        <a:xfrm>
          <a:off x="3175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8060</xdr:rowOff>
    </xdr:from>
    <xdr:ext cx="762000" cy="259045"/>
    <xdr:sp macro="" textlink="">
      <xdr:nvSpPr>
        <xdr:cNvPr id="92" name="テキスト ボックス 91"/>
        <xdr:cNvSpPr txBox="1"/>
      </xdr:nvSpPr>
      <xdr:spPr>
        <a:xfrm>
          <a:off x="2844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27517</xdr:rowOff>
    </xdr:from>
    <xdr:to>
      <xdr:col>3</xdr:col>
      <xdr:colOff>330200</xdr:colOff>
      <xdr:row>37</xdr:row>
      <xdr:rowOff>129117</xdr:rowOff>
    </xdr:to>
    <xdr:sp macro="" textlink="">
      <xdr:nvSpPr>
        <xdr:cNvPr id="93" name="円/楕円 92"/>
        <xdr:cNvSpPr/>
      </xdr:nvSpPr>
      <xdr:spPr>
        <a:xfrm>
          <a:off x="2286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139294</xdr:rowOff>
    </xdr:from>
    <xdr:ext cx="762000" cy="259045"/>
    <xdr:sp macro="" textlink="">
      <xdr:nvSpPr>
        <xdr:cNvPr id="94" name="テキスト ボックス 93"/>
        <xdr:cNvSpPr txBox="1"/>
      </xdr:nvSpPr>
      <xdr:spPr>
        <a:xfrm>
          <a:off x="1955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98425</xdr:rowOff>
    </xdr:from>
    <xdr:to>
      <xdr:col>2</xdr:col>
      <xdr:colOff>127000</xdr:colOff>
      <xdr:row>37</xdr:row>
      <xdr:rowOff>28575</xdr:rowOff>
    </xdr:to>
    <xdr:sp macro="" textlink="">
      <xdr:nvSpPr>
        <xdr:cNvPr id="95" name="円/楕円 94"/>
        <xdr:cNvSpPr/>
      </xdr:nvSpPr>
      <xdr:spPr>
        <a:xfrm>
          <a:off x="1397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38752</xdr:rowOff>
    </xdr:from>
    <xdr:ext cx="762000" cy="259045"/>
    <xdr:sp macro="" textlink="">
      <xdr:nvSpPr>
        <xdr:cNvPr id="96" name="テキスト ボックス 95"/>
        <xdr:cNvSpPr txBox="1"/>
      </xdr:nvSpPr>
      <xdr:spPr>
        <a:xfrm>
          <a:off x="1066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少子高齢化や</a:t>
          </a:r>
          <a:r>
            <a:rPr lang="ja-JP" altLang="ja-JP" sz="1300" b="0" i="0" baseline="0">
              <a:solidFill>
                <a:schemeClr val="dk1"/>
              </a:solidFill>
              <a:effectLst/>
              <a:latin typeface="+mn-lt"/>
              <a:ea typeface="+mn-ea"/>
              <a:cs typeface="+mn-cs"/>
            </a:rPr>
            <a:t>景気の低迷</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雇用情勢の悪化等の影響により、扶助費の金額が増加している</a:t>
          </a:r>
          <a:r>
            <a:rPr lang="ja-JP" altLang="en-US" sz="1300" b="0" i="0" baseline="0">
              <a:solidFill>
                <a:schemeClr val="dk1"/>
              </a:solidFill>
              <a:effectLst/>
              <a:latin typeface="+mn-lt"/>
              <a:ea typeface="+mn-ea"/>
              <a:cs typeface="+mn-cs"/>
            </a:rPr>
            <a:t>。職員の定数管理を行うこと等により人件費は減少しているものの、公債費も増加しているため、</a:t>
          </a:r>
          <a:r>
            <a:rPr lang="ja-JP" altLang="ja-JP" sz="1300" b="0" i="0" baseline="0">
              <a:solidFill>
                <a:schemeClr val="dk1"/>
              </a:solidFill>
              <a:effectLst/>
              <a:latin typeface="+mn-lt"/>
              <a:ea typeface="+mn-ea"/>
              <a:cs typeface="+mn-cs"/>
            </a:rPr>
            <a:t>経常収支比率は対前年比</a:t>
          </a:r>
          <a:r>
            <a:rPr lang="ja-JP" altLang="en-US" sz="1300" b="0" i="0" baseline="0">
              <a:solidFill>
                <a:schemeClr val="dk1"/>
              </a:solidFill>
              <a:effectLst/>
              <a:latin typeface="+mn-lt"/>
              <a:ea typeface="+mn-ea"/>
              <a:cs typeface="+mn-cs"/>
            </a:rPr>
            <a:t>１．９</a:t>
          </a:r>
          <a:r>
            <a:rPr lang="ja-JP" altLang="ja-JP" sz="1300" b="0" i="0" baseline="0">
              <a:solidFill>
                <a:schemeClr val="dk1"/>
              </a:solidFill>
              <a:effectLst/>
              <a:latin typeface="+mn-lt"/>
              <a:ea typeface="+mn-ea"/>
              <a:cs typeface="+mn-cs"/>
            </a:rPr>
            <a:t>ポイント増加し、ほぼ類似団体内平均値と同様の数値となっている。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80645</xdr:rowOff>
    </xdr:from>
    <xdr:to>
      <xdr:col>7</xdr:col>
      <xdr:colOff>152400</xdr:colOff>
      <xdr:row>62</xdr:row>
      <xdr:rowOff>157056</xdr:rowOff>
    </xdr:to>
    <xdr:cxnSp macro="">
      <xdr:nvCxnSpPr>
        <xdr:cNvPr id="131" name="直線コネクタ 130"/>
        <xdr:cNvCxnSpPr/>
      </xdr:nvCxnSpPr>
      <xdr:spPr>
        <a:xfrm>
          <a:off x="4114800" y="10710545"/>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80645</xdr:rowOff>
    </xdr:from>
    <xdr:to>
      <xdr:col>6</xdr:col>
      <xdr:colOff>0</xdr:colOff>
      <xdr:row>63</xdr:row>
      <xdr:rowOff>1694</xdr:rowOff>
    </xdr:to>
    <xdr:cxnSp macro="">
      <xdr:nvCxnSpPr>
        <xdr:cNvPr id="134" name="直線コネクタ 133"/>
        <xdr:cNvCxnSpPr/>
      </xdr:nvCxnSpPr>
      <xdr:spPr>
        <a:xfrm flipV="1">
          <a:off x="3225800" y="10710545"/>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212</xdr:rowOff>
    </xdr:from>
    <xdr:to>
      <xdr:col>4</xdr:col>
      <xdr:colOff>482600</xdr:colOff>
      <xdr:row>63</xdr:row>
      <xdr:rowOff>1694</xdr:rowOff>
    </xdr:to>
    <xdr:cxnSp macro="">
      <xdr:nvCxnSpPr>
        <xdr:cNvPr id="137" name="直線コネクタ 136"/>
        <xdr:cNvCxnSpPr/>
      </xdr:nvCxnSpPr>
      <xdr:spPr>
        <a:xfrm>
          <a:off x="2336800" y="10630112"/>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212</xdr:rowOff>
    </xdr:from>
    <xdr:to>
      <xdr:col>3</xdr:col>
      <xdr:colOff>279400</xdr:colOff>
      <xdr:row>63</xdr:row>
      <xdr:rowOff>53975</xdr:rowOff>
    </xdr:to>
    <xdr:cxnSp macro="">
      <xdr:nvCxnSpPr>
        <xdr:cNvPr id="140" name="直線コネクタ 139"/>
        <xdr:cNvCxnSpPr/>
      </xdr:nvCxnSpPr>
      <xdr:spPr>
        <a:xfrm flipV="1">
          <a:off x="1447800" y="10630112"/>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70062</xdr:rowOff>
    </xdr:from>
    <xdr:to>
      <xdr:col>3</xdr:col>
      <xdr:colOff>330200</xdr:colOff>
      <xdr:row>63</xdr:row>
      <xdr:rowOff>212</xdr:rowOff>
    </xdr:to>
    <xdr:sp macro="" textlink="">
      <xdr:nvSpPr>
        <xdr:cNvPr id="141" name="フローチャート : 判断 140"/>
        <xdr:cNvSpPr/>
      </xdr:nvSpPr>
      <xdr:spPr>
        <a:xfrm>
          <a:off x="2286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156439</xdr:rowOff>
    </xdr:from>
    <xdr:ext cx="762000" cy="259045"/>
    <xdr:sp macro="" textlink="">
      <xdr:nvSpPr>
        <xdr:cNvPr id="142" name="テキスト ボックス 141"/>
        <xdr:cNvSpPr txBox="1"/>
      </xdr:nvSpPr>
      <xdr:spPr>
        <a:xfrm>
          <a:off x="1955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3" name="フローチャート : 判断 142"/>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4" name="テキスト ボックス 143"/>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50" name="円/楕円 149"/>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78333</xdr:rowOff>
    </xdr:from>
    <xdr:ext cx="762000" cy="259045"/>
    <xdr:sp macro="" textlink="">
      <xdr:nvSpPr>
        <xdr:cNvPr id="151" name="財政構造の弾力性該当値テキスト"/>
        <xdr:cNvSpPr txBox="1"/>
      </xdr:nvSpPr>
      <xdr:spPr>
        <a:xfrm>
          <a:off x="5041900" y="10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29845</xdr:rowOff>
    </xdr:from>
    <xdr:to>
      <xdr:col>6</xdr:col>
      <xdr:colOff>50800</xdr:colOff>
      <xdr:row>62</xdr:row>
      <xdr:rowOff>131445</xdr:rowOff>
    </xdr:to>
    <xdr:sp macro="" textlink="">
      <xdr:nvSpPr>
        <xdr:cNvPr id="152" name="円/楕円 151"/>
        <xdr:cNvSpPr/>
      </xdr:nvSpPr>
      <xdr:spPr>
        <a:xfrm>
          <a:off x="4064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141622</xdr:rowOff>
    </xdr:from>
    <xdr:ext cx="736600" cy="259045"/>
    <xdr:sp macro="" textlink="">
      <xdr:nvSpPr>
        <xdr:cNvPr id="153" name="テキスト ボックス 152"/>
        <xdr:cNvSpPr txBox="1"/>
      </xdr:nvSpPr>
      <xdr:spPr>
        <a:xfrm>
          <a:off x="3733800" y="1042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122344</xdr:rowOff>
    </xdr:from>
    <xdr:to>
      <xdr:col>4</xdr:col>
      <xdr:colOff>533400</xdr:colOff>
      <xdr:row>63</xdr:row>
      <xdr:rowOff>52494</xdr:rowOff>
    </xdr:to>
    <xdr:sp macro="" textlink="">
      <xdr:nvSpPr>
        <xdr:cNvPr id="154" name="円/楕円 153"/>
        <xdr:cNvSpPr/>
      </xdr:nvSpPr>
      <xdr:spPr>
        <a:xfrm>
          <a:off x="3175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37271</xdr:rowOff>
    </xdr:from>
    <xdr:ext cx="762000" cy="259045"/>
    <xdr:sp macro="" textlink="">
      <xdr:nvSpPr>
        <xdr:cNvPr id="155" name="テキスト ボックス 154"/>
        <xdr:cNvSpPr txBox="1"/>
      </xdr:nvSpPr>
      <xdr:spPr>
        <a:xfrm>
          <a:off x="2844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120862</xdr:rowOff>
    </xdr:from>
    <xdr:to>
      <xdr:col>3</xdr:col>
      <xdr:colOff>330200</xdr:colOff>
      <xdr:row>62</xdr:row>
      <xdr:rowOff>51012</xdr:rowOff>
    </xdr:to>
    <xdr:sp macro="" textlink="">
      <xdr:nvSpPr>
        <xdr:cNvPr id="156" name="円/楕円 155"/>
        <xdr:cNvSpPr/>
      </xdr:nvSpPr>
      <xdr:spPr>
        <a:xfrm>
          <a:off x="2286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61189</xdr:rowOff>
    </xdr:from>
    <xdr:ext cx="762000" cy="259045"/>
    <xdr:sp macro="" textlink="">
      <xdr:nvSpPr>
        <xdr:cNvPr id="157" name="テキスト ボックス 156"/>
        <xdr:cNvSpPr txBox="1"/>
      </xdr:nvSpPr>
      <xdr:spPr>
        <a:xfrm>
          <a:off x="1955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3175</xdr:rowOff>
    </xdr:from>
    <xdr:to>
      <xdr:col>2</xdr:col>
      <xdr:colOff>127000</xdr:colOff>
      <xdr:row>63</xdr:row>
      <xdr:rowOff>104775</xdr:rowOff>
    </xdr:to>
    <xdr:sp macro="" textlink="">
      <xdr:nvSpPr>
        <xdr:cNvPr id="158" name="円/楕円 157"/>
        <xdr:cNvSpPr/>
      </xdr:nvSpPr>
      <xdr:spPr>
        <a:xfrm>
          <a:off x="1397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89552</xdr:rowOff>
    </xdr:from>
    <xdr:ext cx="762000" cy="259045"/>
    <xdr:sp macro="" textlink="">
      <xdr:nvSpPr>
        <xdr:cNvPr id="159" name="テキスト ボックス 158"/>
        <xdr:cNvSpPr txBox="1"/>
      </xdr:nvSpPr>
      <xdr:spPr>
        <a:xfrm>
          <a:off x="1066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類似団体内平均値を１万円以上下回っている。これは、集中改革プランをはじめとする行政改革が着実に実行されていることを示しているものと考える。今後も引き続き、行政改革を推進し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11263</xdr:rowOff>
    </xdr:from>
    <xdr:to>
      <xdr:col>7</xdr:col>
      <xdr:colOff>152400</xdr:colOff>
      <xdr:row>81</xdr:row>
      <xdr:rowOff>15367</xdr:rowOff>
    </xdr:to>
    <xdr:cxnSp macro="">
      <xdr:nvCxnSpPr>
        <xdr:cNvPr id="195" name="直線コネクタ 194"/>
        <xdr:cNvCxnSpPr/>
      </xdr:nvCxnSpPr>
      <xdr:spPr>
        <a:xfrm flipV="1">
          <a:off x="4114800" y="13898713"/>
          <a:ext cx="8382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167490</xdr:rowOff>
    </xdr:from>
    <xdr:ext cx="762000" cy="259045"/>
    <xdr:sp macro="" textlink="">
      <xdr:nvSpPr>
        <xdr:cNvPr id="196" name="人件費・物件費等の状況平均値テキスト"/>
        <xdr:cNvSpPr txBox="1"/>
      </xdr:nvSpPr>
      <xdr:spPr>
        <a:xfrm>
          <a:off x="5041900" y="13883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15367</xdr:rowOff>
    </xdr:from>
    <xdr:to>
      <xdr:col>6</xdr:col>
      <xdr:colOff>0</xdr:colOff>
      <xdr:row>81</xdr:row>
      <xdr:rowOff>25095</xdr:rowOff>
    </xdr:to>
    <xdr:cxnSp macro="">
      <xdr:nvCxnSpPr>
        <xdr:cNvPr id="198" name="直線コネクタ 197"/>
        <xdr:cNvCxnSpPr/>
      </xdr:nvCxnSpPr>
      <xdr:spPr>
        <a:xfrm flipV="1">
          <a:off x="3225800" y="13902817"/>
          <a:ext cx="8890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15618</xdr:rowOff>
    </xdr:from>
    <xdr:to>
      <xdr:col>4</xdr:col>
      <xdr:colOff>482600</xdr:colOff>
      <xdr:row>81</xdr:row>
      <xdr:rowOff>25095</xdr:rowOff>
    </xdr:to>
    <xdr:cxnSp macro="">
      <xdr:nvCxnSpPr>
        <xdr:cNvPr id="201" name="直線コネクタ 200"/>
        <xdr:cNvCxnSpPr/>
      </xdr:nvCxnSpPr>
      <xdr:spPr>
        <a:xfrm>
          <a:off x="2336800" y="13903068"/>
          <a:ext cx="889000" cy="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13993</xdr:rowOff>
    </xdr:from>
    <xdr:to>
      <xdr:col>3</xdr:col>
      <xdr:colOff>279400</xdr:colOff>
      <xdr:row>81</xdr:row>
      <xdr:rowOff>15618</xdr:rowOff>
    </xdr:to>
    <xdr:cxnSp macro="">
      <xdr:nvCxnSpPr>
        <xdr:cNvPr id="204" name="直線コネクタ 203"/>
        <xdr:cNvCxnSpPr/>
      </xdr:nvCxnSpPr>
      <xdr:spPr>
        <a:xfrm>
          <a:off x="1447800" y="13901443"/>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158634</xdr:rowOff>
    </xdr:from>
    <xdr:to>
      <xdr:col>3</xdr:col>
      <xdr:colOff>330200</xdr:colOff>
      <xdr:row>81</xdr:row>
      <xdr:rowOff>88784</xdr:rowOff>
    </xdr:to>
    <xdr:sp macro="" textlink="">
      <xdr:nvSpPr>
        <xdr:cNvPr id="205" name="フローチャート : 判断 204"/>
        <xdr:cNvSpPr/>
      </xdr:nvSpPr>
      <xdr:spPr>
        <a:xfrm>
          <a:off x="2286000" y="138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73561</xdr:rowOff>
    </xdr:from>
    <xdr:ext cx="762000" cy="259045"/>
    <xdr:sp macro="" textlink="">
      <xdr:nvSpPr>
        <xdr:cNvPr id="206" name="テキスト ボックス 205"/>
        <xdr:cNvSpPr txBox="1"/>
      </xdr:nvSpPr>
      <xdr:spPr>
        <a:xfrm>
          <a:off x="1955800" y="1396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157919</xdr:rowOff>
    </xdr:from>
    <xdr:to>
      <xdr:col>2</xdr:col>
      <xdr:colOff>127000</xdr:colOff>
      <xdr:row>81</xdr:row>
      <xdr:rowOff>88069</xdr:rowOff>
    </xdr:to>
    <xdr:sp macro="" textlink="">
      <xdr:nvSpPr>
        <xdr:cNvPr id="207" name="フローチャート : 判断 206"/>
        <xdr:cNvSpPr/>
      </xdr:nvSpPr>
      <xdr:spPr>
        <a:xfrm>
          <a:off x="1397000" y="1387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72846</xdr:rowOff>
    </xdr:from>
    <xdr:ext cx="762000" cy="259045"/>
    <xdr:sp macro="" textlink="">
      <xdr:nvSpPr>
        <xdr:cNvPr id="208" name="テキスト ボックス 207"/>
        <xdr:cNvSpPr txBox="1"/>
      </xdr:nvSpPr>
      <xdr:spPr>
        <a:xfrm>
          <a:off x="1066800" y="1396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131913</xdr:rowOff>
    </xdr:from>
    <xdr:to>
      <xdr:col>7</xdr:col>
      <xdr:colOff>203200</xdr:colOff>
      <xdr:row>81</xdr:row>
      <xdr:rowOff>62063</xdr:rowOff>
    </xdr:to>
    <xdr:sp macro="" textlink="">
      <xdr:nvSpPr>
        <xdr:cNvPr id="214" name="円/楕円 213"/>
        <xdr:cNvSpPr/>
      </xdr:nvSpPr>
      <xdr:spPr>
        <a:xfrm>
          <a:off x="4902200" y="1384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53190</xdr:rowOff>
    </xdr:from>
    <xdr:ext cx="762000" cy="259045"/>
    <xdr:sp macro="" textlink="">
      <xdr:nvSpPr>
        <xdr:cNvPr id="215" name="人件費・物件費等の状況該当値テキスト"/>
        <xdr:cNvSpPr txBox="1"/>
      </xdr:nvSpPr>
      <xdr:spPr>
        <a:xfrm>
          <a:off x="5041900" y="1376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90,219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136017</xdr:rowOff>
    </xdr:from>
    <xdr:to>
      <xdr:col>6</xdr:col>
      <xdr:colOff>50800</xdr:colOff>
      <xdr:row>81</xdr:row>
      <xdr:rowOff>66167</xdr:rowOff>
    </xdr:to>
    <xdr:sp macro="" textlink="">
      <xdr:nvSpPr>
        <xdr:cNvPr id="216" name="円/楕円 215"/>
        <xdr:cNvSpPr/>
      </xdr:nvSpPr>
      <xdr:spPr>
        <a:xfrm>
          <a:off x="4064000" y="1385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76344</xdr:rowOff>
    </xdr:from>
    <xdr:ext cx="736600" cy="259045"/>
    <xdr:sp macro="" textlink="">
      <xdr:nvSpPr>
        <xdr:cNvPr id="217" name="テキスト ボックス 216"/>
        <xdr:cNvSpPr txBox="1"/>
      </xdr:nvSpPr>
      <xdr:spPr>
        <a:xfrm>
          <a:off x="3733800" y="13620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92,600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145745</xdr:rowOff>
    </xdr:from>
    <xdr:to>
      <xdr:col>4</xdr:col>
      <xdr:colOff>533400</xdr:colOff>
      <xdr:row>81</xdr:row>
      <xdr:rowOff>75895</xdr:rowOff>
    </xdr:to>
    <xdr:sp macro="" textlink="">
      <xdr:nvSpPr>
        <xdr:cNvPr id="218" name="円/楕円 217"/>
        <xdr:cNvSpPr/>
      </xdr:nvSpPr>
      <xdr:spPr>
        <a:xfrm>
          <a:off x="3175000" y="1386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86072</xdr:rowOff>
    </xdr:from>
    <xdr:ext cx="762000" cy="259045"/>
    <xdr:sp macro="" textlink="">
      <xdr:nvSpPr>
        <xdr:cNvPr id="219" name="テキスト ボックス 218"/>
        <xdr:cNvSpPr txBox="1"/>
      </xdr:nvSpPr>
      <xdr:spPr>
        <a:xfrm>
          <a:off x="2844800" y="1363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98,244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136268</xdr:rowOff>
    </xdr:from>
    <xdr:to>
      <xdr:col>3</xdr:col>
      <xdr:colOff>330200</xdr:colOff>
      <xdr:row>81</xdr:row>
      <xdr:rowOff>66418</xdr:rowOff>
    </xdr:to>
    <xdr:sp macro="" textlink="">
      <xdr:nvSpPr>
        <xdr:cNvPr id="220" name="円/楕円 219"/>
        <xdr:cNvSpPr/>
      </xdr:nvSpPr>
      <xdr:spPr>
        <a:xfrm>
          <a:off x="2286000" y="1385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76595</xdr:rowOff>
    </xdr:from>
    <xdr:ext cx="762000" cy="259045"/>
    <xdr:sp macro="" textlink="">
      <xdr:nvSpPr>
        <xdr:cNvPr id="221" name="テキスト ボックス 220"/>
        <xdr:cNvSpPr txBox="1"/>
      </xdr:nvSpPr>
      <xdr:spPr>
        <a:xfrm>
          <a:off x="1955800" y="1362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92,745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134643</xdr:rowOff>
    </xdr:from>
    <xdr:to>
      <xdr:col>2</xdr:col>
      <xdr:colOff>127000</xdr:colOff>
      <xdr:row>81</xdr:row>
      <xdr:rowOff>64793</xdr:rowOff>
    </xdr:to>
    <xdr:sp macro="" textlink="">
      <xdr:nvSpPr>
        <xdr:cNvPr id="222" name="円/楕円 221"/>
        <xdr:cNvSpPr/>
      </xdr:nvSpPr>
      <xdr:spPr>
        <a:xfrm>
          <a:off x="1397000" y="138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74970</xdr:rowOff>
    </xdr:from>
    <xdr:ext cx="762000" cy="259045"/>
    <xdr:sp macro="" textlink="">
      <xdr:nvSpPr>
        <xdr:cNvPr id="223" name="テキスト ボックス 222"/>
        <xdr:cNvSpPr txBox="1"/>
      </xdr:nvSpPr>
      <xdr:spPr>
        <a:xfrm>
          <a:off x="1066800" y="1361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の時限的な給与削減措置にあわせ、平成２５年度より必要な措置を講じたため大きく減少し、国の指数である１００を下回っている。ここ数年は類似団体内平均値とほぼ同様の数値となっており、今後も更なる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76381</xdr:rowOff>
    </xdr:from>
    <xdr:to>
      <xdr:col>24</xdr:col>
      <xdr:colOff>558800</xdr:colOff>
      <xdr:row>88</xdr:row>
      <xdr:rowOff>89626</xdr:rowOff>
    </xdr:to>
    <xdr:cxnSp macro="">
      <xdr:nvCxnSpPr>
        <xdr:cNvPr id="254" name="直線コネクタ 253"/>
        <xdr:cNvCxnSpPr/>
      </xdr:nvCxnSpPr>
      <xdr:spPr>
        <a:xfrm flipV="1">
          <a:off x="17018000" y="13963831"/>
          <a:ext cx="0" cy="1213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61703</xdr:rowOff>
    </xdr:from>
    <xdr:ext cx="762000" cy="259045"/>
    <xdr:sp macro="" textlink="">
      <xdr:nvSpPr>
        <xdr:cNvPr id="255" name="給与水準   （国との比較）最小値テキスト"/>
        <xdr:cNvSpPr txBox="1"/>
      </xdr:nvSpPr>
      <xdr:spPr>
        <a:xfrm>
          <a:off x="17106900" y="1514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88</xdr:row>
      <xdr:rowOff>89626</xdr:rowOff>
    </xdr:from>
    <xdr:to>
      <xdr:col>24</xdr:col>
      <xdr:colOff>647700</xdr:colOff>
      <xdr:row>88</xdr:row>
      <xdr:rowOff>89626</xdr:rowOff>
    </xdr:to>
    <xdr:cxnSp macro="">
      <xdr:nvCxnSpPr>
        <xdr:cNvPr id="256" name="直線コネクタ 255"/>
        <xdr:cNvCxnSpPr/>
      </xdr:nvCxnSpPr>
      <xdr:spPr>
        <a:xfrm>
          <a:off x="16929100" y="1517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162758</xdr:rowOff>
    </xdr:from>
    <xdr:ext cx="762000" cy="259045"/>
    <xdr:sp macro="" textlink="">
      <xdr:nvSpPr>
        <xdr:cNvPr id="257" name="給与水準   （国との比較）最大値テキスト"/>
        <xdr:cNvSpPr txBox="1"/>
      </xdr:nvSpPr>
      <xdr:spPr>
        <a:xfrm>
          <a:off x="17106900" y="137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76381</xdr:rowOff>
    </xdr:from>
    <xdr:to>
      <xdr:col>24</xdr:col>
      <xdr:colOff>647700</xdr:colOff>
      <xdr:row>81</xdr:row>
      <xdr:rowOff>76381</xdr:rowOff>
    </xdr:to>
    <xdr:cxnSp macro="">
      <xdr:nvCxnSpPr>
        <xdr:cNvPr id="258" name="直線コネクタ 257"/>
        <xdr:cNvCxnSpPr/>
      </xdr:nvCxnSpPr>
      <xdr:spPr>
        <a:xfrm>
          <a:off x="16929100" y="1396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88</xdr:row>
      <xdr:rowOff>130992</xdr:rowOff>
    </xdr:to>
    <xdr:cxnSp macro="">
      <xdr:nvCxnSpPr>
        <xdr:cNvPr id="259" name="直線コネクタ 258"/>
        <xdr:cNvCxnSpPr/>
      </xdr:nvCxnSpPr>
      <xdr:spPr>
        <a:xfrm flipV="1">
          <a:off x="16179800" y="14749780"/>
          <a:ext cx="838200" cy="46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60"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61" name="フローチャート : 判断 260"/>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130992</xdr:rowOff>
    </xdr:from>
    <xdr:to>
      <xdr:col>23</xdr:col>
      <xdr:colOff>406400</xdr:colOff>
      <xdr:row>88</xdr:row>
      <xdr:rowOff>158569</xdr:rowOff>
    </xdr:to>
    <xdr:cxnSp macro="">
      <xdr:nvCxnSpPr>
        <xdr:cNvPr id="262" name="直線コネクタ 261"/>
        <xdr:cNvCxnSpPr/>
      </xdr:nvCxnSpPr>
      <xdr:spPr>
        <a:xfrm flipV="1">
          <a:off x="15290800" y="1521859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52614</xdr:rowOff>
    </xdr:from>
    <xdr:to>
      <xdr:col>23</xdr:col>
      <xdr:colOff>457200</xdr:colOff>
      <xdr:row>88</xdr:row>
      <xdr:rowOff>154214</xdr:rowOff>
    </xdr:to>
    <xdr:sp macro="" textlink="">
      <xdr:nvSpPr>
        <xdr:cNvPr id="263" name="フローチャート : 判断 262"/>
        <xdr:cNvSpPr/>
      </xdr:nvSpPr>
      <xdr:spPr>
        <a:xfrm>
          <a:off x="16129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164391</xdr:rowOff>
    </xdr:from>
    <xdr:ext cx="736600" cy="259045"/>
    <xdr:sp macro="" textlink="">
      <xdr:nvSpPr>
        <xdr:cNvPr id="264" name="テキスト ボックス 263"/>
        <xdr:cNvSpPr txBox="1"/>
      </xdr:nvSpPr>
      <xdr:spPr>
        <a:xfrm>
          <a:off x="15798800" y="1490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17962</xdr:rowOff>
    </xdr:from>
    <xdr:to>
      <xdr:col>22</xdr:col>
      <xdr:colOff>203200</xdr:colOff>
      <xdr:row>88</xdr:row>
      <xdr:rowOff>158569</xdr:rowOff>
    </xdr:to>
    <xdr:cxnSp macro="">
      <xdr:nvCxnSpPr>
        <xdr:cNvPr id="265" name="直線コネクタ 264"/>
        <xdr:cNvCxnSpPr/>
      </xdr:nvCxnSpPr>
      <xdr:spPr>
        <a:xfrm>
          <a:off x="14401800" y="14591212"/>
          <a:ext cx="889000" cy="65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6" name="フローチャート : 判断 265"/>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7" name="テキスト ボックス 266"/>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17962</xdr:rowOff>
    </xdr:from>
    <xdr:to>
      <xdr:col>21</xdr:col>
      <xdr:colOff>0</xdr:colOff>
      <xdr:row>85</xdr:row>
      <xdr:rowOff>155848</xdr:rowOff>
    </xdr:to>
    <xdr:cxnSp macro="">
      <xdr:nvCxnSpPr>
        <xdr:cNvPr id="268" name="直線コネクタ 267"/>
        <xdr:cNvCxnSpPr/>
      </xdr:nvCxnSpPr>
      <xdr:spPr>
        <a:xfrm flipV="1">
          <a:off x="13512800" y="1459121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15421</xdr:rowOff>
    </xdr:from>
    <xdr:to>
      <xdr:col>21</xdr:col>
      <xdr:colOff>50800</xdr:colOff>
      <xdr:row>85</xdr:row>
      <xdr:rowOff>117021</xdr:rowOff>
    </xdr:to>
    <xdr:sp macro="" textlink="">
      <xdr:nvSpPr>
        <xdr:cNvPr id="269" name="フローチャート : 判断 268"/>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101798</xdr:rowOff>
    </xdr:from>
    <xdr:ext cx="762000" cy="259045"/>
    <xdr:sp macro="" textlink="">
      <xdr:nvSpPr>
        <xdr:cNvPr id="270" name="テキスト ボックス 269"/>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8527</xdr:rowOff>
    </xdr:from>
    <xdr:to>
      <xdr:col>19</xdr:col>
      <xdr:colOff>533400</xdr:colOff>
      <xdr:row>85</xdr:row>
      <xdr:rowOff>110127</xdr:rowOff>
    </xdr:to>
    <xdr:sp macro="" textlink="">
      <xdr:nvSpPr>
        <xdr:cNvPr id="271" name="フローチャート : 判断 270"/>
        <xdr:cNvSpPr/>
      </xdr:nvSpPr>
      <xdr:spPr>
        <a:xfrm>
          <a:off x="134620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120304</xdr:rowOff>
    </xdr:from>
    <xdr:ext cx="762000" cy="259045"/>
    <xdr:sp macro="" textlink="">
      <xdr:nvSpPr>
        <xdr:cNvPr id="272" name="テキスト ボックス 271"/>
        <xdr:cNvSpPr txBox="1"/>
      </xdr:nvSpPr>
      <xdr:spPr>
        <a:xfrm>
          <a:off x="13131800" y="143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8" name="円/楕円 277"/>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97807</xdr:rowOff>
    </xdr:from>
    <xdr:ext cx="762000" cy="259045"/>
    <xdr:sp macro="" textlink="">
      <xdr:nvSpPr>
        <xdr:cNvPr id="279" name="給与水準   （国との比較）該当値テキスト"/>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80192</xdr:rowOff>
    </xdr:from>
    <xdr:to>
      <xdr:col>23</xdr:col>
      <xdr:colOff>457200</xdr:colOff>
      <xdr:row>89</xdr:row>
      <xdr:rowOff>10342</xdr:rowOff>
    </xdr:to>
    <xdr:sp macro="" textlink="">
      <xdr:nvSpPr>
        <xdr:cNvPr id="280" name="円/楕円 279"/>
        <xdr:cNvSpPr/>
      </xdr:nvSpPr>
      <xdr:spPr>
        <a:xfrm>
          <a:off x="16129000" y="15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166569</xdr:rowOff>
    </xdr:from>
    <xdr:ext cx="736600" cy="259045"/>
    <xdr:sp macro="" textlink="">
      <xdr:nvSpPr>
        <xdr:cNvPr id="281" name="テキスト ボックス 280"/>
        <xdr:cNvSpPr txBox="1"/>
      </xdr:nvSpPr>
      <xdr:spPr>
        <a:xfrm>
          <a:off x="15798800" y="1525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107769</xdr:rowOff>
    </xdr:from>
    <xdr:to>
      <xdr:col>22</xdr:col>
      <xdr:colOff>254000</xdr:colOff>
      <xdr:row>89</xdr:row>
      <xdr:rowOff>37919</xdr:rowOff>
    </xdr:to>
    <xdr:sp macro="" textlink="">
      <xdr:nvSpPr>
        <xdr:cNvPr id="282" name="円/楕円 281"/>
        <xdr:cNvSpPr/>
      </xdr:nvSpPr>
      <xdr:spPr>
        <a:xfrm>
          <a:off x="15240000" y="151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22696</xdr:rowOff>
    </xdr:from>
    <xdr:ext cx="762000" cy="259045"/>
    <xdr:sp macro="" textlink="">
      <xdr:nvSpPr>
        <xdr:cNvPr id="283" name="テキスト ボックス 282"/>
        <xdr:cNvSpPr txBox="1"/>
      </xdr:nvSpPr>
      <xdr:spPr>
        <a:xfrm>
          <a:off x="14909800" y="1528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138612</xdr:rowOff>
    </xdr:from>
    <xdr:to>
      <xdr:col>21</xdr:col>
      <xdr:colOff>50800</xdr:colOff>
      <xdr:row>85</xdr:row>
      <xdr:rowOff>68762</xdr:rowOff>
    </xdr:to>
    <xdr:sp macro="" textlink="">
      <xdr:nvSpPr>
        <xdr:cNvPr id="284" name="円/楕円 283"/>
        <xdr:cNvSpPr/>
      </xdr:nvSpPr>
      <xdr:spPr>
        <a:xfrm>
          <a:off x="14351000" y="145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78939</xdr:rowOff>
    </xdr:from>
    <xdr:ext cx="762000" cy="259045"/>
    <xdr:sp macro="" textlink="">
      <xdr:nvSpPr>
        <xdr:cNvPr id="285" name="テキスト ボックス 284"/>
        <xdr:cNvSpPr txBox="1"/>
      </xdr:nvSpPr>
      <xdr:spPr>
        <a:xfrm>
          <a:off x="14020800" y="1430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105048</xdr:rowOff>
    </xdr:from>
    <xdr:to>
      <xdr:col>19</xdr:col>
      <xdr:colOff>533400</xdr:colOff>
      <xdr:row>86</xdr:row>
      <xdr:rowOff>35198</xdr:rowOff>
    </xdr:to>
    <xdr:sp macro="" textlink="">
      <xdr:nvSpPr>
        <xdr:cNvPr id="286" name="円/楕円 285"/>
        <xdr:cNvSpPr/>
      </xdr:nvSpPr>
      <xdr:spPr>
        <a:xfrm>
          <a:off x="13462000" y="1467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19975</xdr:rowOff>
    </xdr:from>
    <xdr:ext cx="762000" cy="259045"/>
    <xdr:sp macro="" textlink="">
      <xdr:nvSpPr>
        <xdr:cNvPr id="287" name="テキスト ボックス 286"/>
        <xdr:cNvSpPr txBox="1"/>
      </xdr:nvSpPr>
      <xdr:spPr>
        <a:xfrm>
          <a:off x="13131800" y="1476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集中改革プラン等に基づき、指定管理者への移行をはじめとした民間委託の推進など、徹底した行政改革を推し進めた結果、これまでと同様に類似団体内平均値より１．０人以上低い数値を示している。今後も引き続き行政改革を進めていく。</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9" name="直線コネクタ 318"/>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20"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21" name="直線コネクタ 320"/>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2"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3" name="直線コネクタ 322"/>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76200</xdr:rowOff>
    </xdr:from>
    <xdr:to>
      <xdr:col>24</xdr:col>
      <xdr:colOff>558800</xdr:colOff>
      <xdr:row>59</xdr:row>
      <xdr:rowOff>86541</xdr:rowOff>
    </xdr:to>
    <xdr:cxnSp macro="">
      <xdr:nvCxnSpPr>
        <xdr:cNvPr id="324" name="直線コネクタ 323"/>
        <xdr:cNvCxnSpPr/>
      </xdr:nvCxnSpPr>
      <xdr:spPr>
        <a:xfrm>
          <a:off x="16179800" y="1019175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5"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6" name="フローチャート : 判断 325"/>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76200</xdr:rowOff>
    </xdr:from>
    <xdr:to>
      <xdr:col>23</xdr:col>
      <xdr:colOff>406400</xdr:colOff>
      <xdr:row>59</xdr:row>
      <xdr:rowOff>93435</xdr:rowOff>
    </xdr:to>
    <xdr:cxnSp macro="">
      <xdr:nvCxnSpPr>
        <xdr:cNvPr id="327" name="直線コネクタ 326"/>
        <xdr:cNvCxnSpPr/>
      </xdr:nvCxnSpPr>
      <xdr:spPr>
        <a:xfrm flipV="1">
          <a:off x="15290800" y="101917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8" name="フローチャート : 判断 327"/>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9" name="テキスト ボックス 328"/>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93435</xdr:rowOff>
    </xdr:from>
    <xdr:to>
      <xdr:col>22</xdr:col>
      <xdr:colOff>203200</xdr:colOff>
      <xdr:row>59</xdr:row>
      <xdr:rowOff>100330</xdr:rowOff>
    </xdr:to>
    <xdr:cxnSp macro="">
      <xdr:nvCxnSpPr>
        <xdr:cNvPr id="330" name="直線コネクタ 329"/>
        <xdr:cNvCxnSpPr/>
      </xdr:nvCxnSpPr>
      <xdr:spPr>
        <a:xfrm flipV="1">
          <a:off x="14401800" y="1020898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31" name="フローチャート : 判断 330"/>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2" name="テキスト ボックス 331"/>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94585</xdr:rowOff>
    </xdr:from>
    <xdr:to>
      <xdr:col>21</xdr:col>
      <xdr:colOff>0</xdr:colOff>
      <xdr:row>59</xdr:row>
      <xdr:rowOff>100330</xdr:rowOff>
    </xdr:to>
    <xdr:cxnSp macro="">
      <xdr:nvCxnSpPr>
        <xdr:cNvPr id="333" name="直線コネクタ 332"/>
        <xdr:cNvCxnSpPr/>
      </xdr:nvCxnSpPr>
      <xdr:spPr>
        <a:xfrm>
          <a:off x="13512800" y="10210135"/>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34351</xdr:rowOff>
    </xdr:from>
    <xdr:to>
      <xdr:col>21</xdr:col>
      <xdr:colOff>50800</xdr:colOff>
      <xdr:row>60</xdr:row>
      <xdr:rowOff>135951</xdr:rowOff>
    </xdr:to>
    <xdr:sp macro="" textlink="">
      <xdr:nvSpPr>
        <xdr:cNvPr id="334" name="フローチャート : 判断 333"/>
        <xdr:cNvSpPr/>
      </xdr:nvSpPr>
      <xdr:spPr>
        <a:xfrm>
          <a:off x="14351000" y="103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120728</xdr:rowOff>
    </xdr:from>
    <xdr:ext cx="762000" cy="259045"/>
    <xdr:sp macro="" textlink="">
      <xdr:nvSpPr>
        <xdr:cNvPr id="335" name="テキスト ボックス 334"/>
        <xdr:cNvSpPr txBox="1"/>
      </xdr:nvSpPr>
      <xdr:spPr>
        <a:xfrm>
          <a:off x="14020800" y="1040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6" name="フローチャート : 判断 335"/>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7" name="テキスト ボックス 336"/>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35741</xdr:rowOff>
    </xdr:from>
    <xdr:to>
      <xdr:col>24</xdr:col>
      <xdr:colOff>609600</xdr:colOff>
      <xdr:row>59</xdr:row>
      <xdr:rowOff>137341</xdr:rowOff>
    </xdr:to>
    <xdr:sp macro="" textlink="">
      <xdr:nvSpPr>
        <xdr:cNvPr id="343" name="円/楕円 342"/>
        <xdr:cNvSpPr/>
      </xdr:nvSpPr>
      <xdr:spPr>
        <a:xfrm>
          <a:off x="169672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52268</xdr:rowOff>
    </xdr:from>
    <xdr:ext cx="762000" cy="259045"/>
    <xdr:sp macro="" textlink="">
      <xdr:nvSpPr>
        <xdr:cNvPr id="344" name="定員管理の状況該当値テキスト"/>
        <xdr:cNvSpPr txBox="1"/>
      </xdr:nvSpPr>
      <xdr:spPr>
        <a:xfrm>
          <a:off x="17106900" y="999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25400</xdr:rowOff>
    </xdr:from>
    <xdr:to>
      <xdr:col>23</xdr:col>
      <xdr:colOff>457200</xdr:colOff>
      <xdr:row>59</xdr:row>
      <xdr:rowOff>127000</xdr:rowOff>
    </xdr:to>
    <xdr:sp macro="" textlink="">
      <xdr:nvSpPr>
        <xdr:cNvPr id="345" name="円/楕円 344"/>
        <xdr:cNvSpPr/>
      </xdr:nvSpPr>
      <xdr:spPr>
        <a:xfrm>
          <a:off x="16129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137177</xdr:rowOff>
    </xdr:from>
    <xdr:ext cx="736600" cy="259045"/>
    <xdr:sp macro="" textlink="">
      <xdr:nvSpPr>
        <xdr:cNvPr id="346" name="テキスト ボックス 345"/>
        <xdr:cNvSpPr txBox="1"/>
      </xdr:nvSpPr>
      <xdr:spPr>
        <a:xfrm>
          <a:off x="15798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42635</xdr:rowOff>
    </xdr:from>
    <xdr:to>
      <xdr:col>22</xdr:col>
      <xdr:colOff>254000</xdr:colOff>
      <xdr:row>59</xdr:row>
      <xdr:rowOff>144235</xdr:rowOff>
    </xdr:to>
    <xdr:sp macro="" textlink="">
      <xdr:nvSpPr>
        <xdr:cNvPr id="347" name="円/楕円 346"/>
        <xdr:cNvSpPr/>
      </xdr:nvSpPr>
      <xdr:spPr>
        <a:xfrm>
          <a:off x="15240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154412</xdr:rowOff>
    </xdr:from>
    <xdr:ext cx="762000" cy="259045"/>
    <xdr:sp macro="" textlink="">
      <xdr:nvSpPr>
        <xdr:cNvPr id="348" name="テキスト ボックス 347"/>
        <xdr:cNvSpPr txBox="1"/>
      </xdr:nvSpPr>
      <xdr:spPr>
        <a:xfrm>
          <a:off x="1490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49530</xdr:rowOff>
    </xdr:from>
    <xdr:to>
      <xdr:col>21</xdr:col>
      <xdr:colOff>50800</xdr:colOff>
      <xdr:row>59</xdr:row>
      <xdr:rowOff>151130</xdr:rowOff>
    </xdr:to>
    <xdr:sp macro="" textlink="">
      <xdr:nvSpPr>
        <xdr:cNvPr id="349" name="円/楕円 348"/>
        <xdr:cNvSpPr/>
      </xdr:nvSpPr>
      <xdr:spPr>
        <a:xfrm>
          <a:off x="1435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161307</xdr:rowOff>
    </xdr:from>
    <xdr:ext cx="762000" cy="259045"/>
    <xdr:sp macro="" textlink="">
      <xdr:nvSpPr>
        <xdr:cNvPr id="350" name="テキスト ボックス 349"/>
        <xdr:cNvSpPr txBox="1"/>
      </xdr:nvSpPr>
      <xdr:spPr>
        <a:xfrm>
          <a:off x="14020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43785</xdr:rowOff>
    </xdr:from>
    <xdr:to>
      <xdr:col>19</xdr:col>
      <xdr:colOff>533400</xdr:colOff>
      <xdr:row>59</xdr:row>
      <xdr:rowOff>145385</xdr:rowOff>
    </xdr:to>
    <xdr:sp macro="" textlink="">
      <xdr:nvSpPr>
        <xdr:cNvPr id="351" name="円/楕円 350"/>
        <xdr:cNvSpPr/>
      </xdr:nvSpPr>
      <xdr:spPr>
        <a:xfrm>
          <a:off x="13462000" y="101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155562</xdr:rowOff>
    </xdr:from>
    <xdr:ext cx="762000" cy="259045"/>
    <xdr:sp macro="" textlink="">
      <xdr:nvSpPr>
        <xdr:cNvPr id="352" name="テキスト ボックス 351"/>
        <xdr:cNvSpPr txBox="1"/>
      </xdr:nvSpPr>
      <xdr:spPr>
        <a:xfrm>
          <a:off x="13131800" y="992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4" name="テキスト ボックス 353"/>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5" name="テキスト ボックス 354"/>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該比率算定式に係る分子中の元利償還金の額が減額となっていることから、前年度に比して０．８ポイント減少し、当該比率算定が開始された平成１７年度から依然として、類似団体内平均値を大きく下回ってい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7" name="直線コネクタ 376"/>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80"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81" name="直線コネクタ 380"/>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101918</xdr:rowOff>
    </xdr:from>
    <xdr:to>
      <xdr:col>24</xdr:col>
      <xdr:colOff>558800</xdr:colOff>
      <xdr:row>38</xdr:row>
      <xdr:rowOff>150178</xdr:rowOff>
    </xdr:to>
    <xdr:cxnSp macro="">
      <xdr:nvCxnSpPr>
        <xdr:cNvPr id="382" name="直線コネクタ 381"/>
        <xdr:cNvCxnSpPr/>
      </xdr:nvCxnSpPr>
      <xdr:spPr>
        <a:xfrm flipV="1">
          <a:off x="16179800" y="661701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4" name="フローチャート :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150178</xdr:rowOff>
    </xdr:from>
    <xdr:to>
      <xdr:col>23</xdr:col>
      <xdr:colOff>406400</xdr:colOff>
      <xdr:row>39</xdr:row>
      <xdr:rowOff>2857</xdr:rowOff>
    </xdr:to>
    <xdr:cxnSp macro="">
      <xdr:nvCxnSpPr>
        <xdr:cNvPr id="385" name="直線コネクタ 384"/>
        <xdr:cNvCxnSpPr/>
      </xdr:nvCxnSpPr>
      <xdr:spPr>
        <a:xfrm flipV="1">
          <a:off x="15290800" y="666527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6" name="フローチャート : 判断 385"/>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7" name="テキスト ボックス 386"/>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2857</xdr:rowOff>
    </xdr:from>
    <xdr:to>
      <xdr:col>22</xdr:col>
      <xdr:colOff>203200</xdr:colOff>
      <xdr:row>39</xdr:row>
      <xdr:rowOff>33020</xdr:rowOff>
    </xdr:to>
    <xdr:cxnSp macro="">
      <xdr:nvCxnSpPr>
        <xdr:cNvPr id="388" name="直線コネクタ 387"/>
        <xdr:cNvCxnSpPr/>
      </xdr:nvCxnSpPr>
      <xdr:spPr>
        <a:xfrm flipV="1">
          <a:off x="14401800" y="668940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9" name="フローチャート : 判断 388"/>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90" name="テキスト ボックス 389"/>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33020</xdr:rowOff>
    </xdr:from>
    <xdr:to>
      <xdr:col>21</xdr:col>
      <xdr:colOff>0</xdr:colOff>
      <xdr:row>39</xdr:row>
      <xdr:rowOff>63182</xdr:rowOff>
    </xdr:to>
    <xdr:cxnSp macro="">
      <xdr:nvCxnSpPr>
        <xdr:cNvPr id="391" name="直線コネクタ 390"/>
        <xdr:cNvCxnSpPr/>
      </xdr:nvCxnSpPr>
      <xdr:spPr>
        <a:xfrm flipV="1">
          <a:off x="13512800" y="671957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82232</xdr:rowOff>
    </xdr:from>
    <xdr:to>
      <xdr:col>21</xdr:col>
      <xdr:colOff>50800</xdr:colOff>
      <xdr:row>41</xdr:row>
      <xdr:rowOff>12382</xdr:rowOff>
    </xdr:to>
    <xdr:sp macro="" textlink="">
      <xdr:nvSpPr>
        <xdr:cNvPr id="392" name="フローチャート : 判断 391"/>
        <xdr:cNvSpPr/>
      </xdr:nvSpPr>
      <xdr:spPr>
        <a:xfrm>
          <a:off x="14351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168609</xdr:rowOff>
    </xdr:from>
    <xdr:ext cx="762000" cy="259045"/>
    <xdr:sp macro="" textlink="">
      <xdr:nvSpPr>
        <xdr:cNvPr id="393" name="テキスト ボックス 392"/>
        <xdr:cNvSpPr txBox="1"/>
      </xdr:nvSpPr>
      <xdr:spPr>
        <a:xfrm>
          <a:off x="14020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394" name="フローチャート : 判断 393"/>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15257</xdr:rowOff>
    </xdr:from>
    <xdr:ext cx="762000" cy="259045"/>
    <xdr:sp macro="" textlink="">
      <xdr:nvSpPr>
        <xdr:cNvPr id="395" name="テキスト ボックス 394"/>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51118</xdr:rowOff>
    </xdr:from>
    <xdr:to>
      <xdr:col>24</xdr:col>
      <xdr:colOff>609600</xdr:colOff>
      <xdr:row>38</xdr:row>
      <xdr:rowOff>152718</xdr:rowOff>
    </xdr:to>
    <xdr:sp macro="" textlink="">
      <xdr:nvSpPr>
        <xdr:cNvPr id="401" name="円/楕円 400"/>
        <xdr:cNvSpPr/>
      </xdr:nvSpPr>
      <xdr:spPr>
        <a:xfrm>
          <a:off x="16967200" y="65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67644</xdr:rowOff>
    </xdr:from>
    <xdr:ext cx="762000" cy="259045"/>
    <xdr:sp macro="" textlink="">
      <xdr:nvSpPr>
        <xdr:cNvPr id="402" name="公債費負担の状況該当値テキスト"/>
        <xdr:cNvSpPr txBox="1"/>
      </xdr:nvSpPr>
      <xdr:spPr>
        <a:xfrm>
          <a:off x="17106900" y="641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99378</xdr:rowOff>
    </xdr:from>
    <xdr:to>
      <xdr:col>23</xdr:col>
      <xdr:colOff>457200</xdr:colOff>
      <xdr:row>39</xdr:row>
      <xdr:rowOff>29528</xdr:rowOff>
    </xdr:to>
    <xdr:sp macro="" textlink="">
      <xdr:nvSpPr>
        <xdr:cNvPr id="403" name="円/楕円 402"/>
        <xdr:cNvSpPr/>
      </xdr:nvSpPr>
      <xdr:spPr>
        <a:xfrm>
          <a:off x="16129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39705</xdr:rowOff>
    </xdr:from>
    <xdr:ext cx="736600" cy="259045"/>
    <xdr:sp macro="" textlink="">
      <xdr:nvSpPr>
        <xdr:cNvPr id="404" name="テキスト ボックス 403"/>
        <xdr:cNvSpPr txBox="1"/>
      </xdr:nvSpPr>
      <xdr:spPr>
        <a:xfrm>
          <a:off x="15798800" y="6383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123507</xdr:rowOff>
    </xdr:from>
    <xdr:to>
      <xdr:col>22</xdr:col>
      <xdr:colOff>254000</xdr:colOff>
      <xdr:row>39</xdr:row>
      <xdr:rowOff>53657</xdr:rowOff>
    </xdr:to>
    <xdr:sp macro="" textlink="">
      <xdr:nvSpPr>
        <xdr:cNvPr id="405" name="円/楕円 404"/>
        <xdr:cNvSpPr/>
      </xdr:nvSpPr>
      <xdr:spPr>
        <a:xfrm>
          <a:off x="152400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63835</xdr:rowOff>
    </xdr:from>
    <xdr:ext cx="762000" cy="259045"/>
    <xdr:sp macro="" textlink="">
      <xdr:nvSpPr>
        <xdr:cNvPr id="406" name="テキスト ボックス 405"/>
        <xdr:cNvSpPr txBox="1"/>
      </xdr:nvSpPr>
      <xdr:spPr>
        <a:xfrm>
          <a:off x="14909800" y="64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153670</xdr:rowOff>
    </xdr:from>
    <xdr:to>
      <xdr:col>21</xdr:col>
      <xdr:colOff>50800</xdr:colOff>
      <xdr:row>39</xdr:row>
      <xdr:rowOff>83820</xdr:rowOff>
    </xdr:to>
    <xdr:sp macro="" textlink="">
      <xdr:nvSpPr>
        <xdr:cNvPr id="407" name="円/楕円 406"/>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93997</xdr:rowOff>
    </xdr:from>
    <xdr:ext cx="762000" cy="259045"/>
    <xdr:sp macro="" textlink="">
      <xdr:nvSpPr>
        <xdr:cNvPr id="408" name="テキスト ボックス 407"/>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12382</xdr:rowOff>
    </xdr:from>
    <xdr:to>
      <xdr:col>19</xdr:col>
      <xdr:colOff>533400</xdr:colOff>
      <xdr:row>39</xdr:row>
      <xdr:rowOff>113982</xdr:rowOff>
    </xdr:to>
    <xdr:sp macro="" textlink="">
      <xdr:nvSpPr>
        <xdr:cNvPr id="409" name="円/楕円 408"/>
        <xdr:cNvSpPr/>
      </xdr:nvSpPr>
      <xdr:spPr>
        <a:xfrm>
          <a:off x="134620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124159</xdr:rowOff>
    </xdr:from>
    <xdr:ext cx="762000" cy="259045"/>
    <xdr:sp macro="" textlink="">
      <xdr:nvSpPr>
        <xdr:cNvPr id="410" name="テキスト ボックス 409"/>
        <xdr:cNvSpPr txBox="1"/>
      </xdr:nvSpPr>
      <xdr:spPr>
        <a:xfrm>
          <a:off x="13131800" y="64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財政調整基金をはじめとして、継続的に基金を積み立て、交付税措置のある地方債の借り入れを徹底するなど、常に後年度を見据えた財政運営に努めており、類似団体内平均値を大きく下回っている。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7" name="直線コネクタ 42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8" name="テキスト ボックス 42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1" name="直線コネクタ 43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2" name="テキスト ボックス 43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5" name="直線コネクタ 434"/>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6"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7" name="直線コネクタ 436"/>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8"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9" name="直線コネクタ 438"/>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74200</xdr:rowOff>
    </xdr:from>
    <xdr:to>
      <xdr:col>24</xdr:col>
      <xdr:colOff>558800</xdr:colOff>
      <xdr:row>15</xdr:row>
      <xdr:rowOff>94107</xdr:rowOff>
    </xdr:to>
    <xdr:cxnSp macro="">
      <xdr:nvCxnSpPr>
        <xdr:cNvPr id="440" name="直線コネクタ 439"/>
        <xdr:cNvCxnSpPr/>
      </xdr:nvCxnSpPr>
      <xdr:spPr>
        <a:xfrm>
          <a:off x="16179800" y="2645950"/>
          <a:ext cx="8382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41"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2" name="フローチャート : 判断 441"/>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74200</xdr:rowOff>
    </xdr:from>
    <xdr:to>
      <xdr:col>23</xdr:col>
      <xdr:colOff>406400</xdr:colOff>
      <xdr:row>15</xdr:row>
      <xdr:rowOff>97727</xdr:rowOff>
    </xdr:to>
    <xdr:cxnSp macro="">
      <xdr:nvCxnSpPr>
        <xdr:cNvPr id="443" name="直線コネクタ 442"/>
        <xdr:cNvCxnSpPr/>
      </xdr:nvCxnSpPr>
      <xdr:spPr>
        <a:xfrm flipV="1">
          <a:off x="15290800" y="2645950"/>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4" name="フローチャート : 判断 443"/>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5" name="テキスト ボックス 444"/>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64548</xdr:rowOff>
    </xdr:from>
    <xdr:to>
      <xdr:col>22</xdr:col>
      <xdr:colOff>203200</xdr:colOff>
      <xdr:row>15</xdr:row>
      <xdr:rowOff>97727</xdr:rowOff>
    </xdr:to>
    <xdr:cxnSp macro="">
      <xdr:nvCxnSpPr>
        <xdr:cNvPr id="446" name="直線コネクタ 445"/>
        <xdr:cNvCxnSpPr/>
      </xdr:nvCxnSpPr>
      <xdr:spPr>
        <a:xfrm>
          <a:off x="14401800" y="2636298"/>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7" name="フローチャート : 判断 446"/>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8" name="テキスト ボックス 447"/>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64548</xdr:rowOff>
    </xdr:from>
    <xdr:to>
      <xdr:col>21</xdr:col>
      <xdr:colOff>0</xdr:colOff>
      <xdr:row>15</xdr:row>
      <xdr:rowOff>120047</xdr:rowOff>
    </xdr:to>
    <xdr:cxnSp macro="">
      <xdr:nvCxnSpPr>
        <xdr:cNvPr id="449" name="直線コネクタ 448"/>
        <xdr:cNvCxnSpPr/>
      </xdr:nvCxnSpPr>
      <xdr:spPr>
        <a:xfrm flipV="1">
          <a:off x="13512800" y="2636298"/>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20130</xdr:rowOff>
    </xdr:from>
    <xdr:to>
      <xdr:col>21</xdr:col>
      <xdr:colOff>50800</xdr:colOff>
      <xdr:row>17</xdr:row>
      <xdr:rowOff>121730</xdr:rowOff>
    </xdr:to>
    <xdr:sp macro="" textlink="">
      <xdr:nvSpPr>
        <xdr:cNvPr id="450" name="フローチャート : 判断 449"/>
        <xdr:cNvSpPr/>
      </xdr:nvSpPr>
      <xdr:spPr>
        <a:xfrm>
          <a:off x="14351000" y="293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106507</xdr:rowOff>
    </xdr:from>
    <xdr:ext cx="762000" cy="259045"/>
    <xdr:sp macro="" textlink="">
      <xdr:nvSpPr>
        <xdr:cNvPr id="451" name="テキスト ボックス 450"/>
        <xdr:cNvSpPr txBox="1"/>
      </xdr:nvSpPr>
      <xdr:spPr>
        <a:xfrm>
          <a:off x="14020800" y="30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50895</xdr:rowOff>
    </xdr:from>
    <xdr:to>
      <xdr:col>19</xdr:col>
      <xdr:colOff>533400</xdr:colOff>
      <xdr:row>17</xdr:row>
      <xdr:rowOff>152495</xdr:rowOff>
    </xdr:to>
    <xdr:sp macro="" textlink="">
      <xdr:nvSpPr>
        <xdr:cNvPr id="452" name="フローチャート : 判断 451"/>
        <xdr:cNvSpPr/>
      </xdr:nvSpPr>
      <xdr:spPr>
        <a:xfrm>
          <a:off x="13462000" y="29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137272</xdr:rowOff>
    </xdr:from>
    <xdr:ext cx="762000" cy="259045"/>
    <xdr:sp macro="" textlink="">
      <xdr:nvSpPr>
        <xdr:cNvPr id="453" name="テキスト ボックス 452"/>
        <xdr:cNvSpPr txBox="1"/>
      </xdr:nvSpPr>
      <xdr:spPr>
        <a:xfrm>
          <a:off x="13131800" y="3051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43307</xdr:rowOff>
    </xdr:from>
    <xdr:to>
      <xdr:col>24</xdr:col>
      <xdr:colOff>609600</xdr:colOff>
      <xdr:row>15</xdr:row>
      <xdr:rowOff>144907</xdr:rowOff>
    </xdr:to>
    <xdr:sp macro="" textlink="">
      <xdr:nvSpPr>
        <xdr:cNvPr id="459" name="円/楕円 458"/>
        <xdr:cNvSpPr/>
      </xdr:nvSpPr>
      <xdr:spPr>
        <a:xfrm>
          <a:off x="16967200" y="2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136034</xdr:rowOff>
    </xdr:from>
    <xdr:ext cx="762000" cy="259045"/>
    <xdr:sp macro="" textlink="">
      <xdr:nvSpPr>
        <xdr:cNvPr id="460" name="将来負担の状況該当値テキスト"/>
        <xdr:cNvSpPr txBox="1"/>
      </xdr:nvSpPr>
      <xdr:spPr>
        <a:xfrm>
          <a:off x="17106900" y="253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23400</xdr:rowOff>
    </xdr:from>
    <xdr:to>
      <xdr:col>23</xdr:col>
      <xdr:colOff>457200</xdr:colOff>
      <xdr:row>15</xdr:row>
      <xdr:rowOff>125000</xdr:rowOff>
    </xdr:to>
    <xdr:sp macro="" textlink="">
      <xdr:nvSpPr>
        <xdr:cNvPr id="461" name="円/楕円 460"/>
        <xdr:cNvSpPr/>
      </xdr:nvSpPr>
      <xdr:spPr>
        <a:xfrm>
          <a:off x="16129000" y="259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135177</xdr:rowOff>
    </xdr:from>
    <xdr:ext cx="736600" cy="259045"/>
    <xdr:sp macro="" textlink="">
      <xdr:nvSpPr>
        <xdr:cNvPr id="462" name="テキスト ボックス 461"/>
        <xdr:cNvSpPr txBox="1"/>
      </xdr:nvSpPr>
      <xdr:spPr>
        <a:xfrm>
          <a:off x="15798800" y="2364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46927</xdr:rowOff>
    </xdr:from>
    <xdr:to>
      <xdr:col>22</xdr:col>
      <xdr:colOff>254000</xdr:colOff>
      <xdr:row>15</xdr:row>
      <xdr:rowOff>148527</xdr:rowOff>
    </xdr:to>
    <xdr:sp macro="" textlink="">
      <xdr:nvSpPr>
        <xdr:cNvPr id="463" name="円/楕円 462"/>
        <xdr:cNvSpPr/>
      </xdr:nvSpPr>
      <xdr:spPr>
        <a:xfrm>
          <a:off x="15240000" y="261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158704</xdr:rowOff>
    </xdr:from>
    <xdr:ext cx="762000" cy="259045"/>
    <xdr:sp macro="" textlink="">
      <xdr:nvSpPr>
        <xdr:cNvPr id="464" name="テキスト ボックス 463"/>
        <xdr:cNvSpPr txBox="1"/>
      </xdr:nvSpPr>
      <xdr:spPr>
        <a:xfrm>
          <a:off x="14909800" y="238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13748</xdr:rowOff>
    </xdr:from>
    <xdr:to>
      <xdr:col>21</xdr:col>
      <xdr:colOff>50800</xdr:colOff>
      <xdr:row>15</xdr:row>
      <xdr:rowOff>115348</xdr:rowOff>
    </xdr:to>
    <xdr:sp macro="" textlink="">
      <xdr:nvSpPr>
        <xdr:cNvPr id="465" name="円/楕円 464"/>
        <xdr:cNvSpPr/>
      </xdr:nvSpPr>
      <xdr:spPr>
        <a:xfrm>
          <a:off x="14351000" y="258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125525</xdr:rowOff>
    </xdr:from>
    <xdr:ext cx="762000" cy="259045"/>
    <xdr:sp macro="" textlink="">
      <xdr:nvSpPr>
        <xdr:cNvPr id="466" name="テキスト ボックス 465"/>
        <xdr:cNvSpPr txBox="1"/>
      </xdr:nvSpPr>
      <xdr:spPr>
        <a:xfrm>
          <a:off x="14020800" y="235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69247</xdr:rowOff>
    </xdr:from>
    <xdr:to>
      <xdr:col>19</xdr:col>
      <xdr:colOff>533400</xdr:colOff>
      <xdr:row>15</xdr:row>
      <xdr:rowOff>170847</xdr:rowOff>
    </xdr:to>
    <xdr:sp macro="" textlink="">
      <xdr:nvSpPr>
        <xdr:cNvPr id="467" name="円/楕円 466"/>
        <xdr:cNvSpPr/>
      </xdr:nvSpPr>
      <xdr:spPr>
        <a:xfrm>
          <a:off x="13462000" y="26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9574</xdr:rowOff>
    </xdr:from>
    <xdr:ext cx="762000" cy="259045"/>
    <xdr:sp macro="" textlink="">
      <xdr:nvSpPr>
        <xdr:cNvPr id="468" name="テキスト ボックス 467"/>
        <xdr:cNvSpPr txBox="1"/>
      </xdr:nvSpPr>
      <xdr:spPr>
        <a:xfrm>
          <a:off x="13131800" y="240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埼玉県東松山市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89,349
87,892
65.33
29,785,963
27,825,738
1,225,152
16,374,236
23,940,042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集中改革プラン等に基づき、指定管理者への移行をはじめとした民間委託の推進など、徹底した行政改革を推し進めた結果、財政比較分析表における定数管理の状況において、他団体に比して（人口千人当たり）職員数が少なくなっており、類似団体内平均値を下回ってい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43180</xdr:rowOff>
    </xdr:from>
    <xdr:to>
      <xdr:col>7</xdr:col>
      <xdr:colOff>15875</xdr:colOff>
      <xdr:row>36</xdr:row>
      <xdr:rowOff>81280</xdr:rowOff>
    </xdr:to>
    <xdr:cxnSp macro="">
      <xdr:nvCxnSpPr>
        <xdr:cNvPr id="65" name="直線コネクタ 64"/>
        <xdr:cNvCxnSpPr/>
      </xdr:nvCxnSpPr>
      <xdr:spPr>
        <a:xfrm flipV="1">
          <a:off x="3987800" y="6215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157480</xdr:rowOff>
    </xdr:to>
    <xdr:cxnSp macro="">
      <xdr:nvCxnSpPr>
        <xdr:cNvPr id="68" name="直線コネクタ 67"/>
        <xdr:cNvCxnSpPr/>
      </xdr:nvCxnSpPr>
      <xdr:spPr>
        <a:xfrm flipV="1">
          <a:off x="3098800" y="6253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35560</xdr:rowOff>
    </xdr:from>
    <xdr:to>
      <xdr:col>4</xdr:col>
      <xdr:colOff>346075</xdr:colOff>
      <xdr:row>36</xdr:row>
      <xdr:rowOff>157480</xdr:rowOff>
    </xdr:to>
    <xdr:cxnSp macro="">
      <xdr:nvCxnSpPr>
        <xdr:cNvPr id="71" name="直線コネクタ 70"/>
        <xdr:cNvCxnSpPr/>
      </xdr:nvCxnSpPr>
      <xdr:spPr>
        <a:xfrm>
          <a:off x="2209800" y="62077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35560</xdr:rowOff>
    </xdr:from>
    <xdr:to>
      <xdr:col>3</xdr:col>
      <xdr:colOff>142875</xdr:colOff>
      <xdr:row>37</xdr:row>
      <xdr:rowOff>62230</xdr:rowOff>
    </xdr:to>
    <xdr:cxnSp macro="">
      <xdr:nvCxnSpPr>
        <xdr:cNvPr id="74" name="直線コネクタ 73"/>
        <xdr:cNvCxnSpPr/>
      </xdr:nvCxnSpPr>
      <xdr:spPr>
        <a:xfrm flipV="1">
          <a:off x="1320800" y="62077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137160</xdr:rowOff>
    </xdr:from>
    <xdr:to>
      <xdr:col>3</xdr:col>
      <xdr:colOff>193675</xdr:colOff>
      <xdr:row>37</xdr:row>
      <xdr:rowOff>67310</xdr:rowOff>
    </xdr:to>
    <xdr:sp macro="" textlink="">
      <xdr:nvSpPr>
        <xdr:cNvPr id="75" name="フローチャート : 判断 74"/>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52087</xdr:rowOff>
    </xdr:from>
    <xdr:ext cx="762000" cy="259045"/>
    <xdr:sp macro="" textlink="">
      <xdr:nvSpPr>
        <xdr:cNvPr id="76" name="テキスト ボックス 75"/>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7" name="フローチャート : 判断 76"/>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8" name="テキスト ボックス 77"/>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84" name="円/楕円 83"/>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8907</xdr:rowOff>
    </xdr:from>
    <xdr:ext cx="762000" cy="259045"/>
    <xdr:sp macro="" textlink="">
      <xdr:nvSpPr>
        <xdr:cNvPr id="85"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6" name="円/楕円 85"/>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7" name="テキスト ボックス 86"/>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106680</xdr:rowOff>
    </xdr:from>
    <xdr:to>
      <xdr:col>4</xdr:col>
      <xdr:colOff>396875</xdr:colOff>
      <xdr:row>37</xdr:row>
      <xdr:rowOff>36830</xdr:rowOff>
    </xdr:to>
    <xdr:sp macro="" textlink="">
      <xdr:nvSpPr>
        <xdr:cNvPr id="88" name="円/楕円 87"/>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89" name="テキスト ボックス 88"/>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156210</xdr:rowOff>
    </xdr:from>
    <xdr:to>
      <xdr:col>3</xdr:col>
      <xdr:colOff>193675</xdr:colOff>
      <xdr:row>36</xdr:row>
      <xdr:rowOff>86360</xdr:rowOff>
    </xdr:to>
    <xdr:sp macro="" textlink="">
      <xdr:nvSpPr>
        <xdr:cNvPr id="90" name="円/楕円 89"/>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91" name="テキスト ボックス 90"/>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2" name="円/楕円 91"/>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93" name="テキスト ボックス 92"/>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ここ数年、類似団体内平均値を上回る結果となっている。これは、指定管理者への移行など民間委託を積極的に推し進めた結果、委託料が高い割合を占めていることによるものである。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73660</xdr:rowOff>
    </xdr:from>
    <xdr:to>
      <xdr:col>24</xdr:col>
      <xdr:colOff>31750</xdr:colOff>
      <xdr:row>18</xdr:row>
      <xdr:rowOff>165100</xdr:rowOff>
    </xdr:to>
    <xdr:cxnSp macro="">
      <xdr:nvCxnSpPr>
        <xdr:cNvPr id="126" name="直線コネクタ 125"/>
        <xdr:cNvCxnSpPr/>
      </xdr:nvCxnSpPr>
      <xdr:spPr>
        <a:xfrm>
          <a:off x="15671800" y="31597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73660</xdr:rowOff>
    </xdr:from>
    <xdr:to>
      <xdr:col>22</xdr:col>
      <xdr:colOff>565150</xdr:colOff>
      <xdr:row>18</xdr:row>
      <xdr:rowOff>104140</xdr:rowOff>
    </xdr:to>
    <xdr:cxnSp macro="">
      <xdr:nvCxnSpPr>
        <xdr:cNvPr id="129" name="直線コネクタ 128"/>
        <xdr:cNvCxnSpPr/>
      </xdr:nvCxnSpPr>
      <xdr:spPr>
        <a:xfrm flipV="1">
          <a:off x="14782800" y="3159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35560</xdr:rowOff>
    </xdr:from>
    <xdr:to>
      <xdr:col>21</xdr:col>
      <xdr:colOff>361950</xdr:colOff>
      <xdr:row>18</xdr:row>
      <xdr:rowOff>104140</xdr:rowOff>
    </xdr:to>
    <xdr:cxnSp macro="">
      <xdr:nvCxnSpPr>
        <xdr:cNvPr id="132" name="直線コネクタ 131"/>
        <xdr:cNvCxnSpPr/>
      </xdr:nvCxnSpPr>
      <xdr:spPr>
        <a:xfrm>
          <a:off x="13893800" y="3121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35560</xdr:rowOff>
    </xdr:from>
    <xdr:to>
      <xdr:col>20</xdr:col>
      <xdr:colOff>158750</xdr:colOff>
      <xdr:row>18</xdr:row>
      <xdr:rowOff>165100</xdr:rowOff>
    </xdr:to>
    <xdr:cxnSp macro="">
      <xdr:nvCxnSpPr>
        <xdr:cNvPr id="135" name="直線コネクタ 134"/>
        <xdr:cNvCxnSpPr/>
      </xdr:nvCxnSpPr>
      <xdr:spPr>
        <a:xfrm flipV="1">
          <a:off x="13004800" y="31216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3810</xdr:rowOff>
    </xdr:from>
    <xdr:to>
      <xdr:col>20</xdr:col>
      <xdr:colOff>209550</xdr:colOff>
      <xdr:row>17</xdr:row>
      <xdr:rowOff>105410</xdr:rowOff>
    </xdr:to>
    <xdr:sp macro="" textlink="">
      <xdr:nvSpPr>
        <xdr:cNvPr id="136" name="フローチャート : 判断 135"/>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115587</xdr:rowOff>
    </xdr:from>
    <xdr:ext cx="762000" cy="259045"/>
    <xdr:sp macro="" textlink="">
      <xdr:nvSpPr>
        <xdr:cNvPr id="137" name="テキスト ボックス 136"/>
        <xdr:cNvSpPr txBox="1"/>
      </xdr:nvSpPr>
      <xdr:spPr>
        <a:xfrm>
          <a:off x="13512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38" name="フローチャート : 判断 137"/>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130827</xdr:rowOff>
    </xdr:from>
    <xdr:ext cx="762000" cy="259045"/>
    <xdr:sp macro="" textlink="">
      <xdr:nvSpPr>
        <xdr:cNvPr id="139" name="テキスト ボックス 138"/>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114300</xdr:rowOff>
    </xdr:from>
    <xdr:to>
      <xdr:col>24</xdr:col>
      <xdr:colOff>82550</xdr:colOff>
      <xdr:row>19</xdr:row>
      <xdr:rowOff>44450</xdr:rowOff>
    </xdr:to>
    <xdr:sp macro="" textlink="">
      <xdr:nvSpPr>
        <xdr:cNvPr id="145" name="円/楕円 144"/>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86377</xdr:rowOff>
    </xdr:from>
    <xdr:ext cx="762000" cy="259045"/>
    <xdr:sp macro="" textlink="">
      <xdr:nvSpPr>
        <xdr:cNvPr id="146"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22860</xdr:rowOff>
    </xdr:from>
    <xdr:to>
      <xdr:col>22</xdr:col>
      <xdr:colOff>615950</xdr:colOff>
      <xdr:row>18</xdr:row>
      <xdr:rowOff>124460</xdr:rowOff>
    </xdr:to>
    <xdr:sp macro="" textlink="">
      <xdr:nvSpPr>
        <xdr:cNvPr id="147" name="円/楕円 146"/>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109237</xdr:rowOff>
    </xdr:from>
    <xdr:ext cx="736600" cy="259045"/>
    <xdr:sp macro="" textlink="">
      <xdr:nvSpPr>
        <xdr:cNvPr id="148" name="テキスト ボックス 147"/>
        <xdr:cNvSpPr txBox="1"/>
      </xdr:nvSpPr>
      <xdr:spPr>
        <a:xfrm>
          <a:off x="15290800" y="319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53340</xdr:rowOff>
    </xdr:from>
    <xdr:to>
      <xdr:col>21</xdr:col>
      <xdr:colOff>412750</xdr:colOff>
      <xdr:row>18</xdr:row>
      <xdr:rowOff>154940</xdr:rowOff>
    </xdr:to>
    <xdr:sp macro="" textlink="">
      <xdr:nvSpPr>
        <xdr:cNvPr id="149" name="円/楕円 148"/>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139717</xdr:rowOff>
    </xdr:from>
    <xdr:ext cx="762000" cy="259045"/>
    <xdr:sp macro="" textlink="">
      <xdr:nvSpPr>
        <xdr:cNvPr id="150" name="テキスト ボックス 149"/>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156210</xdr:rowOff>
    </xdr:from>
    <xdr:to>
      <xdr:col>20</xdr:col>
      <xdr:colOff>209550</xdr:colOff>
      <xdr:row>18</xdr:row>
      <xdr:rowOff>86360</xdr:rowOff>
    </xdr:to>
    <xdr:sp macro="" textlink="">
      <xdr:nvSpPr>
        <xdr:cNvPr id="151" name="円/楕円 150"/>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71137</xdr:rowOff>
    </xdr:from>
    <xdr:ext cx="762000" cy="259045"/>
    <xdr:sp macro="" textlink="">
      <xdr:nvSpPr>
        <xdr:cNvPr id="152" name="テキスト ボックス 151"/>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114300</xdr:rowOff>
    </xdr:from>
    <xdr:to>
      <xdr:col>19</xdr:col>
      <xdr:colOff>6350</xdr:colOff>
      <xdr:row>19</xdr:row>
      <xdr:rowOff>44450</xdr:rowOff>
    </xdr:to>
    <xdr:sp macro="" textlink="">
      <xdr:nvSpPr>
        <xdr:cNvPr id="153" name="円/楕円 152"/>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29227</xdr:rowOff>
    </xdr:from>
    <xdr:ext cx="762000" cy="259045"/>
    <xdr:sp macro="" textlink="">
      <xdr:nvSpPr>
        <xdr:cNvPr id="154" name="テキスト ボックス 153"/>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類似団体内平均値を上回りかつ上昇している要因は、景気の低迷や雇用情勢悪化の影響を受け、生活保護受給者数の伸びが全国平均より比較してより顕著であることなどが挙げられ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49276</xdr:rowOff>
    </xdr:from>
    <xdr:to>
      <xdr:col>7</xdr:col>
      <xdr:colOff>15875</xdr:colOff>
      <xdr:row>56</xdr:row>
      <xdr:rowOff>131572</xdr:rowOff>
    </xdr:to>
    <xdr:cxnSp macro="">
      <xdr:nvCxnSpPr>
        <xdr:cNvPr id="185" name="直線コネクタ 184"/>
        <xdr:cNvCxnSpPr/>
      </xdr:nvCxnSpPr>
      <xdr:spPr>
        <a:xfrm>
          <a:off x="3987800" y="96504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49276</xdr:rowOff>
    </xdr:to>
    <xdr:cxnSp macro="">
      <xdr:nvCxnSpPr>
        <xdr:cNvPr id="188" name="直線コネクタ 187"/>
        <xdr:cNvCxnSpPr/>
      </xdr:nvCxnSpPr>
      <xdr:spPr>
        <a:xfrm>
          <a:off x="3098800" y="9613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110998</xdr:rowOff>
    </xdr:from>
    <xdr:to>
      <xdr:col>4</xdr:col>
      <xdr:colOff>346075</xdr:colOff>
      <xdr:row>56</xdr:row>
      <xdr:rowOff>12700</xdr:rowOff>
    </xdr:to>
    <xdr:cxnSp macro="">
      <xdr:nvCxnSpPr>
        <xdr:cNvPr id="191" name="直線コネクタ 190"/>
        <xdr:cNvCxnSpPr/>
      </xdr:nvCxnSpPr>
      <xdr:spPr>
        <a:xfrm>
          <a:off x="2209800" y="95407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74422</xdr:rowOff>
    </xdr:from>
    <xdr:to>
      <xdr:col>3</xdr:col>
      <xdr:colOff>142875</xdr:colOff>
      <xdr:row>55</xdr:row>
      <xdr:rowOff>110998</xdr:rowOff>
    </xdr:to>
    <xdr:cxnSp macro="">
      <xdr:nvCxnSpPr>
        <xdr:cNvPr id="194" name="直線コネクタ 193"/>
        <xdr:cNvCxnSpPr/>
      </xdr:nvCxnSpPr>
      <xdr:spPr>
        <a:xfrm>
          <a:off x="1320800" y="9504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78486</xdr:rowOff>
    </xdr:from>
    <xdr:to>
      <xdr:col>3</xdr:col>
      <xdr:colOff>193675</xdr:colOff>
      <xdr:row>56</xdr:row>
      <xdr:rowOff>8636</xdr:rowOff>
    </xdr:to>
    <xdr:sp macro="" textlink="">
      <xdr:nvSpPr>
        <xdr:cNvPr id="195" name="フローチャート : 判断 194"/>
        <xdr:cNvSpPr/>
      </xdr:nvSpPr>
      <xdr:spPr>
        <a:xfrm>
          <a:off x="2159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164863</xdr:rowOff>
    </xdr:from>
    <xdr:ext cx="762000" cy="259045"/>
    <xdr:sp macro="" textlink="">
      <xdr:nvSpPr>
        <xdr:cNvPr id="196" name="テキスト ボックス 195"/>
        <xdr:cNvSpPr txBox="1"/>
      </xdr:nvSpPr>
      <xdr:spPr>
        <a:xfrm>
          <a:off x="18288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23622</xdr:rowOff>
    </xdr:from>
    <xdr:to>
      <xdr:col>1</xdr:col>
      <xdr:colOff>676275</xdr:colOff>
      <xdr:row>55</xdr:row>
      <xdr:rowOff>125222</xdr:rowOff>
    </xdr:to>
    <xdr:sp macro="" textlink="">
      <xdr:nvSpPr>
        <xdr:cNvPr id="197" name="フローチャート : 判断 196"/>
        <xdr:cNvSpPr/>
      </xdr:nvSpPr>
      <xdr:spPr>
        <a:xfrm>
          <a:off x="1270000" y="94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135399</xdr:rowOff>
    </xdr:from>
    <xdr:ext cx="762000" cy="259045"/>
    <xdr:sp macro="" textlink="">
      <xdr:nvSpPr>
        <xdr:cNvPr id="198" name="テキスト ボックス 197"/>
        <xdr:cNvSpPr txBox="1"/>
      </xdr:nvSpPr>
      <xdr:spPr>
        <a:xfrm>
          <a:off x="939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80772</xdr:rowOff>
    </xdr:from>
    <xdr:to>
      <xdr:col>7</xdr:col>
      <xdr:colOff>66675</xdr:colOff>
      <xdr:row>57</xdr:row>
      <xdr:rowOff>10922</xdr:rowOff>
    </xdr:to>
    <xdr:sp macro="" textlink="">
      <xdr:nvSpPr>
        <xdr:cNvPr id="204" name="円/楕円 203"/>
        <xdr:cNvSpPr/>
      </xdr:nvSpPr>
      <xdr:spPr>
        <a:xfrm>
          <a:off x="4775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52849</xdr:rowOff>
    </xdr:from>
    <xdr:ext cx="762000" cy="259045"/>
    <xdr:sp macro="" textlink="">
      <xdr:nvSpPr>
        <xdr:cNvPr id="205" name="扶助費該当値テキスト"/>
        <xdr:cNvSpPr txBox="1"/>
      </xdr:nvSpPr>
      <xdr:spPr>
        <a:xfrm>
          <a:off x="49149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169926</xdr:rowOff>
    </xdr:from>
    <xdr:to>
      <xdr:col>5</xdr:col>
      <xdr:colOff>600075</xdr:colOff>
      <xdr:row>56</xdr:row>
      <xdr:rowOff>100076</xdr:rowOff>
    </xdr:to>
    <xdr:sp macro="" textlink="">
      <xdr:nvSpPr>
        <xdr:cNvPr id="206" name="円/楕円 205"/>
        <xdr:cNvSpPr/>
      </xdr:nvSpPr>
      <xdr:spPr>
        <a:xfrm>
          <a:off x="3937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84853</xdr:rowOff>
    </xdr:from>
    <xdr:ext cx="736600" cy="259045"/>
    <xdr:sp macro="" textlink="">
      <xdr:nvSpPr>
        <xdr:cNvPr id="207" name="テキスト ボックス 206"/>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8" name="円/楕円 207"/>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09" name="テキスト ボックス 208"/>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60198</xdr:rowOff>
    </xdr:from>
    <xdr:to>
      <xdr:col>3</xdr:col>
      <xdr:colOff>193675</xdr:colOff>
      <xdr:row>55</xdr:row>
      <xdr:rowOff>161798</xdr:rowOff>
    </xdr:to>
    <xdr:sp macro="" textlink="">
      <xdr:nvSpPr>
        <xdr:cNvPr id="210" name="円/楕円 209"/>
        <xdr:cNvSpPr/>
      </xdr:nvSpPr>
      <xdr:spPr>
        <a:xfrm>
          <a:off x="2159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525</xdr:rowOff>
    </xdr:from>
    <xdr:ext cx="762000" cy="259045"/>
    <xdr:sp macro="" textlink="">
      <xdr:nvSpPr>
        <xdr:cNvPr id="211" name="テキスト ボックス 210"/>
        <xdr:cNvSpPr txBox="1"/>
      </xdr:nvSpPr>
      <xdr:spPr>
        <a:xfrm>
          <a:off x="1828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23622</xdr:rowOff>
    </xdr:from>
    <xdr:to>
      <xdr:col>1</xdr:col>
      <xdr:colOff>676275</xdr:colOff>
      <xdr:row>55</xdr:row>
      <xdr:rowOff>125222</xdr:rowOff>
    </xdr:to>
    <xdr:sp macro="" textlink="">
      <xdr:nvSpPr>
        <xdr:cNvPr id="212" name="円/楕円 211"/>
        <xdr:cNvSpPr/>
      </xdr:nvSpPr>
      <xdr:spPr>
        <a:xfrm>
          <a:off x="1270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109999</xdr:rowOff>
    </xdr:from>
    <xdr:ext cx="762000" cy="259045"/>
    <xdr:sp macro="" textlink="">
      <xdr:nvSpPr>
        <xdr:cNvPr id="213" name="テキスト ボックス 212"/>
        <xdr:cNvSpPr txBox="1"/>
      </xdr:nvSpPr>
      <xdr:spPr>
        <a:xfrm>
          <a:off x="939800" y="953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ここ数年、類似団体内平均値を下回る結果となっている。今後も経常経費の削減に努め、より効率的な財政運営を図れるよう努めていく。</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43180</xdr:rowOff>
    </xdr:from>
    <xdr:to>
      <xdr:col>24</xdr:col>
      <xdr:colOff>31750</xdr:colOff>
      <xdr:row>56</xdr:row>
      <xdr:rowOff>104140</xdr:rowOff>
    </xdr:to>
    <xdr:cxnSp macro="">
      <xdr:nvCxnSpPr>
        <xdr:cNvPr id="246" name="直線コネクタ 245"/>
        <xdr:cNvCxnSpPr/>
      </xdr:nvCxnSpPr>
      <xdr:spPr>
        <a:xfrm flipV="1">
          <a:off x="15671800" y="96443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104140</xdr:rowOff>
    </xdr:to>
    <xdr:cxnSp macro="">
      <xdr:nvCxnSpPr>
        <xdr:cNvPr id="249" name="直線コネクタ 248"/>
        <xdr:cNvCxnSpPr/>
      </xdr:nvCxnSpPr>
      <xdr:spPr>
        <a:xfrm>
          <a:off x="14782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56</xdr:row>
      <xdr:rowOff>35560</xdr:rowOff>
    </xdr:to>
    <xdr:cxnSp macro="">
      <xdr:nvCxnSpPr>
        <xdr:cNvPr id="252" name="直線コネクタ 251"/>
        <xdr:cNvCxnSpPr/>
      </xdr:nvCxnSpPr>
      <xdr:spPr>
        <a:xfrm>
          <a:off x="13893800" y="9537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107950</xdr:rowOff>
    </xdr:to>
    <xdr:cxnSp macro="">
      <xdr:nvCxnSpPr>
        <xdr:cNvPr id="255" name="直線コネクタ 254"/>
        <xdr:cNvCxnSpPr/>
      </xdr:nvCxnSpPr>
      <xdr:spPr>
        <a:xfrm>
          <a:off x="13004800" y="9522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6" name="フローチャート : 判断 255"/>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7" name="テキスト ボックス 256"/>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58" name="フローチャート : 判断 257"/>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59" name="テキスト ボックス 258"/>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163830</xdr:rowOff>
    </xdr:from>
    <xdr:to>
      <xdr:col>24</xdr:col>
      <xdr:colOff>82550</xdr:colOff>
      <xdr:row>56</xdr:row>
      <xdr:rowOff>93980</xdr:rowOff>
    </xdr:to>
    <xdr:sp macro="" textlink="">
      <xdr:nvSpPr>
        <xdr:cNvPr id="265" name="円/楕円 264"/>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8907</xdr:rowOff>
    </xdr:from>
    <xdr:ext cx="762000" cy="259045"/>
    <xdr:sp macro="" textlink="">
      <xdr:nvSpPr>
        <xdr:cNvPr id="266"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67" name="円/楕円 266"/>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68" name="テキスト ボックス 267"/>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69" name="円/楕円 268"/>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0" name="テキスト ボックス 269"/>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71" name="円/楕円 270"/>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168927</xdr:rowOff>
    </xdr:from>
    <xdr:ext cx="762000" cy="259045"/>
    <xdr:sp macro="" textlink="">
      <xdr:nvSpPr>
        <xdr:cNvPr id="272" name="テキスト ボックス 271"/>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3" name="円/楕円 272"/>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4" name="テキスト ボックス 273"/>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類似団体内平均値を上回る結果となっている。これは、一部事務組合への負担金や病院事業に対する補助金が類似他団体に比して多額になっていることが挙げられる。今後は、補助金の見直し作業を進め、更なる適正化に努めていく。</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108712</xdr:rowOff>
    </xdr:from>
    <xdr:to>
      <xdr:col>24</xdr:col>
      <xdr:colOff>31750</xdr:colOff>
      <xdr:row>36</xdr:row>
      <xdr:rowOff>136144</xdr:rowOff>
    </xdr:to>
    <xdr:cxnSp macro="">
      <xdr:nvCxnSpPr>
        <xdr:cNvPr id="304" name="直線コネクタ 303"/>
        <xdr:cNvCxnSpPr/>
      </xdr:nvCxnSpPr>
      <xdr:spPr>
        <a:xfrm>
          <a:off x="15671800" y="62809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108712</xdr:rowOff>
    </xdr:from>
    <xdr:to>
      <xdr:col>22</xdr:col>
      <xdr:colOff>565150</xdr:colOff>
      <xdr:row>36</xdr:row>
      <xdr:rowOff>149860</xdr:rowOff>
    </xdr:to>
    <xdr:cxnSp macro="">
      <xdr:nvCxnSpPr>
        <xdr:cNvPr id="307" name="直線コネクタ 306"/>
        <xdr:cNvCxnSpPr/>
      </xdr:nvCxnSpPr>
      <xdr:spPr>
        <a:xfrm flipV="1">
          <a:off x="14782800" y="6280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36</xdr:row>
      <xdr:rowOff>149860</xdr:rowOff>
    </xdr:to>
    <xdr:cxnSp macro="">
      <xdr:nvCxnSpPr>
        <xdr:cNvPr id="310" name="直線コネクタ 309"/>
        <xdr:cNvCxnSpPr/>
      </xdr:nvCxnSpPr>
      <xdr:spPr>
        <a:xfrm>
          <a:off x="13893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37</xdr:row>
      <xdr:rowOff>5842</xdr:rowOff>
    </xdr:to>
    <xdr:cxnSp macro="">
      <xdr:nvCxnSpPr>
        <xdr:cNvPr id="313" name="直線コネクタ 312"/>
        <xdr:cNvCxnSpPr/>
      </xdr:nvCxnSpPr>
      <xdr:spPr>
        <a:xfrm flipV="1">
          <a:off x="13004800" y="6317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21336</xdr:rowOff>
    </xdr:from>
    <xdr:to>
      <xdr:col>20</xdr:col>
      <xdr:colOff>209550</xdr:colOff>
      <xdr:row>36</xdr:row>
      <xdr:rowOff>122936</xdr:rowOff>
    </xdr:to>
    <xdr:sp macro="" textlink="">
      <xdr:nvSpPr>
        <xdr:cNvPr id="314" name="フローチャート : 判断 313"/>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15" name="テキスト ボックス 314"/>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6" name="フローチャート : 判断 315"/>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7" name="テキスト ボックス 316"/>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23" name="円/楕円 322"/>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57421</xdr:rowOff>
    </xdr:from>
    <xdr:ext cx="762000" cy="259045"/>
    <xdr:sp macro="" textlink="">
      <xdr:nvSpPr>
        <xdr:cNvPr id="324" name="補助費等該当値テキスト"/>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57912</xdr:rowOff>
    </xdr:from>
    <xdr:to>
      <xdr:col>22</xdr:col>
      <xdr:colOff>615950</xdr:colOff>
      <xdr:row>36</xdr:row>
      <xdr:rowOff>159512</xdr:rowOff>
    </xdr:to>
    <xdr:sp macro="" textlink="">
      <xdr:nvSpPr>
        <xdr:cNvPr id="325" name="円/楕円 324"/>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26" name="テキスト ボックス 325"/>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27" name="円/楕円 326"/>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8" name="テキスト ボックス 327"/>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94488</xdr:rowOff>
    </xdr:from>
    <xdr:to>
      <xdr:col>20</xdr:col>
      <xdr:colOff>209550</xdr:colOff>
      <xdr:row>37</xdr:row>
      <xdr:rowOff>24638</xdr:rowOff>
    </xdr:to>
    <xdr:sp macro="" textlink="">
      <xdr:nvSpPr>
        <xdr:cNvPr id="329" name="円/楕円 328"/>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9415</xdr:rowOff>
    </xdr:from>
    <xdr:ext cx="762000" cy="259045"/>
    <xdr:sp macro="" textlink="">
      <xdr:nvSpPr>
        <xdr:cNvPr id="330" name="テキスト ボックス 329"/>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31" name="円/楕円 330"/>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41419</xdr:rowOff>
    </xdr:from>
    <xdr:ext cx="762000" cy="259045"/>
    <xdr:sp macro="" textlink="">
      <xdr:nvSpPr>
        <xdr:cNvPr id="332" name="テキスト ボックス 331"/>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類似団体内平均値を下回る結果となっている。公債費については、起債対象事業の精査により、できるだけ多額とならないようにしているところであるが、今後も適正な水準となるよう努めていく。</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104139</xdr:rowOff>
    </xdr:from>
    <xdr:to>
      <xdr:col>7</xdr:col>
      <xdr:colOff>15875</xdr:colOff>
      <xdr:row>76</xdr:row>
      <xdr:rowOff>127000</xdr:rowOff>
    </xdr:to>
    <xdr:cxnSp macro="">
      <xdr:nvCxnSpPr>
        <xdr:cNvPr id="362" name="直線コネクタ 361"/>
        <xdr:cNvCxnSpPr/>
      </xdr:nvCxnSpPr>
      <xdr:spPr>
        <a:xfrm>
          <a:off x="3987800" y="131343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104139</xdr:rowOff>
    </xdr:from>
    <xdr:to>
      <xdr:col>5</xdr:col>
      <xdr:colOff>549275</xdr:colOff>
      <xdr:row>76</xdr:row>
      <xdr:rowOff>163576</xdr:rowOff>
    </xdr:to>
    <xdr:cxnSp macro="">
      <xdr:nvCxnSpPr>
        <xdr:cNvPr id="365" name="直線コネクタ 364"/>
        <xdr:cNvCxnSpPr/>
      </xdr:nvCxnSpPr>
      <xdr:spPr>
        <a:xfrm flipV="1">
          <a:off x="3098800" y="131343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163576</xdr:rowOff>
    </xdr:from>
    <xdr:to>
      <xdr:col>4</xdr:col>
      <xdr:colOff>346075</xdr:colOff>
      <xdr:row>77</xdr:row>
      <xdr:rowOff>10413</xdr:rowOff>
    </xdr:to>
    <xdr:cxnSp macro="">
      <xdr:nvCxnSpPr>
        <xdr:cNvPr id="368" name="直線コネクタ 367"/>
        <xdr:cNvCxnSpPr/>
      </xdr:nvCxnSpPr>
      <xdr:spPr>
        <a:xfrm flipV="1">
          <a:off x="2209800" y="131937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10413</xdr:rowOff>
    </xdr:from>
    <xdr:to>
      <xdr:col>3</xdr:col>
      <xdr:colOff>142875</xdr:colOff>
      <xdr:row>77</xdr:row>
      <xdr:rowOff>65278</xdr:rowOff>
    </xdr:to>
    <xdr:cxnSp macro="">
      <xdr:nvCxnSpPr>
        <xdr:cNvPr id="371" name="直線コネクタ 370"/>
        <xdr:cNvCxnSpPr/>
      </xdr:nvCxnSpPr>
      <xdr:spPr>
        <a:xfrm flipV="1">
          <a:off x="1320800" y="132120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64770</xdr:rowOff>
    </xdr:from>
    <xdr:to>
      <xdr:col>3</xdr:col>
      <xdr:colOff>193675</xdr:colOff>
      <xdr:row>77</xdr:row>
      <xdr:rowOff>166370</xdr:rowOff>
    </xdr:to>
    <xdr:sp macro="" textlink="">
      <xdr:nvSpPr>
        <xdr:cNvPr id="372" name="フローチャート : 判断 371"/>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151147</xdr:rowOff>
    </xdr:from>
    <xdr:ext cx="762000" cy="259045"/>
    <xdr:sp macro="" textlink="">
      <xdr:nvSpPr>
        <xdr:cNvPr id="373" name="テキスト ボックス 372"/>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4" name="フローチャート : 判断 373"/>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5" name="テキスト ボックス 374"/>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81" name="円/楕円 380"/>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92727</xdr:rowOff>
    </xdr:from>
    <xdr:ext cx="762000" cy="259045"/>
    <xdr:sp macro="" textlink="">
      <xdr:nvSpPr>
        <xdr:cNvPr id="382"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53339</xdr:rowOff>
    </xdr:from>
    <xdr:to>
      <xdr:col>5</xdr:col>
      <xdr:colOff>600075</xdr:colOff>
      <xdr:row>76</xdr:row>
      <xdr:rowOff>154939</xdr:rowOff>
    </xdr:to>
    <xdr:sp macro="" textlink="">
      <xdr:nvSpPr>
        <xdr:cNvPr id="383" name="円/楕円 382"/>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84" name="テキスト ボックス 383"/>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112776</xdr:rowOff>
    </xdr:from>
    <xdr:to>
      <xdr:col>4</xdr:col>
      <xdr:colOff>396875</xdr:colOff>
      <xdr:row>77</xdr:row>
      <xdr:rowOff>42926</xdr:rowOff>
    </xdr:to>
    <xdr:sp macro="" textlink="">
      <xdr:nvSpPr>
        <xdr:cNvPr id="385" name="円/楕円 384"/>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53103</xdr:rowOff>
    </xdr:from>
    <xdr:ext cx="762000" cy="259045"/>
    <xdr:sp macro="" textlink="">
      <xdr:nvSpPr>
        <xdr:cNvPr id="386" name="テキスト ボックス 385"/>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131063</xdr:rowOff>
    </xdr:from>
    <xdr:to>
      <xdr:col>3</xdr:col>
      <xdr:colOff>193675</xdr:colOff>
      <xdr:row>77</xdr:row>
      <xdr:rowOff>61213</xdr:rowOff>
    </xdr:to>
    <xdr:sp macro="" textlink="">
      <xdr:nvSpPr>
        <xdr:cNvPr id="387" name="円/楕円 386"/>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71391</xdr:rowOff>
    </xdr:from>
    <xdr:ext cx="762000" cy="259045"/>
    <xdr:sp macro="" textlink="">
      <xdr:nvSpPr>
        <xdr:cNvPr id="388" name="テキスト ボックス 387"/>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14478</xdr:rowOff>
    </xdr:from>
    <xdr:to>
      <xdr:col>1</xdr:col>
      <xdr:colOff>676275</xdr:colOff>
      <xdr:row>77</xdr:row>
      <xdr:rowOff>116078</xdr:rowOff>
    </xdr:to>
    <xdr:sp macro="" textlink="">
      <xdr:nvSpPr>
        <xdr:cNvPr id="389" name="円/楕円 388"/>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126255</xdr:rowOff>
    </xdr:from>
    <xdr:ext cx="762000" cy="259045"/>
    <xdr:sp macro="" textlink="">
      <xdr:nvSpPr>
        <xdr:cNvPr id="390" name="テキスト ボックス 389"/>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平成２２年度を除き、類似団体内平均値を上回る結果となっている。物件費や扶助費が前年に比して上昇していることが主な要因であり、今後は適正な水準となるよう努めていく。</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123189</xdr:rowOff>
    </xdr:from>
    <xdr:to>
      <xdr:col>24</xdr:col>
      <xdr:colOff>31750</xdr:colOff>
      <xdr:row>79</xdr:row>
      <xdr:rowOff>5080</xdr:rowOff>
    </xdr:to>
    <xdr:cxnSp macro="">
      <xdr:nvCxnSpPr>
        <xdr:cNvPr id="423" name="直線コネクタ 422"/>
        <xdr:cNvCxnSpPr/>
      </xdr:nvCxnSpPr>
      <xdr:spPr>
        <a:xfrm>
          <a:off x="15671800" y="134962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123189</xdr:rowOff>
    </xdr:from>
    <xdr:to>
      <xdr:col>22</xdr:col>
      <xdr:colOff>565150</xdr:colOff>
      <xdr:row>78</xdr:row>
      <xdr:rowOff>161289</xdr:rowOff>
    </xdr:to>
    <xdr:cxnSp macro="">
      <xdr:nvCxnSpPr>
        <xdr:cNvPr id="426" name="直線コネクタ 425"/>
        <xdr:cNvCxnSpPr/>
      </xdr:nvCxnSpPr>
      <xdr:spPr>
        <a:xfrm flipV="1">
          <a:off x="14782800" y="134962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153670</xdr:rowOff>
    </xdr:from>
    <xdr:to>
      <xdr:col>21</xdr:col>
      <xdr:colOff>361950</xdr:colOff>
      <xdr:row>78</xdr:row>
      <xdr:rowOff>161289</xdr:rowOff>
    </xdr:to>
    <xdr:cxnSp macro="">
      <xdr:nvCxnSpPr>
        <xdr:cNvPr id="429" name="直線コネクタ 428"/>
        <xdr:cNvCxnSpPr/>
      </xdr:nvCxnSpPr>
      <xdr:spPr>
        <a:xfrm>
          <a:off x="13893800" y="13355320"/>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153670</xdr:rowOff>
    </xdr:from>
    <xdr:to>
      <xdr:col>20</xdr:col>
      <xdr:colOff>158750</xdr:colOff>
      <xdr:row>78</xdr:row>
      <xdr:rowOff>149861</xdr:rowOff>
    </xdr:to>
    <xdr:cxnSp macro="">
      <xdr:nvCxnSpPr>
        <xdr:cNvPr id="432" name="直線コネクタ 431"/>
        <xdr:cNvCxnSpPr/>
      </xdr:nvCxnSpPr>
      <xdr:spPr>
        <a:xfrm flipV="1">
          <a:off x="13004800" y="133553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129539</xdr:rowOff>
    </xdr:from>
    <xdr:to>
      <xdr:col>20</xdr:col>
      <xdr:colOff>209550</xdr:colOff>
      <xdr:row>78</xdr:row>
      <xdr:rowOff>59689</xdr:rowOff>
    </xdr:to>
    <xdr:sp macro="" textlink="">
      <xdr:nvSpPr>
        <xdr:cNvPr id="433" name="フローチャート : 判断 432"/>
        <xdr:cNvSpPr/>
      </xdr:nvSpPr>
      <xdr:spPr>
        <a:xfrm>
          <a:off x="13843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44466</xdr:rowOff>
    </xdr:from>
    <xdr:ext cx="762000" cy="259045"/>
    <xdr:sp macro="" textlink="">
      <xdr:nvSpPr>
        <xdr:cNvPr id="434" name="テキスト ボックス 433"/>
        <xdr:cNvSpPr txBox="1"/>
      </xdr:nvSpPr>
      <xdr:spPr>
        <a:xfrm>
          <a:off x="13512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22861</xdr:rowOff>
    </xdr:from>
    <xdr:to>
      <xdr:col>19</xdr:col>
      <xdr:colOff>6350</xdr:colOff>
      <xdr:row>78</xdr:row>
      <xdr:rowOff>124461</xdr:rowOff>
    </xdr:to>
    <xdr:sp macro="" textlink="">
      <xdr:nvSpPr>
        <xdr:cNvPr id="435" name="フローチャート : 判断 434"/>
        <xdr:cNvSpPr/>
      </xdr:nvSpPr>
      <xdr:spPr>
        <a:xfrm>
          <a:off x="12954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134638</xdr:rowOff>
    </xdr:from>
    <xdr:ext cx="762000" cy="259045"/>
    <xdr:sp macro="" textlink="">
      <xdr:nvSpPr>
        <xdr:cNvPr id="436" name="テキスト ボックス 435"/>
        <xdr:cNvSpPr txBox="1"/>
      </xdr:nvSpPr>
      <xdr:spPr>
        <a:xfrm>
          <a:off x="12623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125730</xdr:rowOff>
    </xdr:from>
    <xdr:to>
      <xdr:col>24</xdr:col>
      <xdr:colOff>82550</xdr:colOff>
      <xdr:row>79</xdr:row>
      <xdr:rowOff>55880</xdr:rowOff>
    </xdr:to>
    <xdr:sp macro="" textlink="">
      <xdr:nvSpPr>
        <xdr:cNvPr id="442" name="円/楕円 441"/>
        <xdr:cNvSpPr/>
      </xdr:nvSpPr>
      <xdr:spPr>
        <a:xfrm>
          <a:off x="16459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97807</xdr:rowOff>
    </xdr:from>
    <xdr:ext cx="762000" cy="259045"/>
    <xdr:sp macro="" textlink="">
      <xdr:nvSpPr>
        <xdr:cNvPr id="443" name="公債費以外該当値テキスト"/>
        <xdr:cNvSpPr txBox="1"/>
      </xdr:nvSpPr>
      <xdr:spPr>
        <a:xfrm>
          <a:off x="16598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72389</xdr:rowOff>
    </xdr:from>
    <xdr:to>
      <xdr:col>22</xdr:col>
      <xdr:colOff>615950</xdr:colOff>
      <xdr:row>79</xdr:row>
      <xdr:rowOff>2539</xdr:rowOff>
    </xdr:to>
    <xdr:sp macro="" textlink="">
      <xdr:nvSpPr>
        <xdr:cNvPr id="444" name="円/楕円 443"/>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158766</xdr:rowOff>
    </xdr:from>
    <xdr:ext cx="736600" cy="259045"/>
    <xdr:sp macro="" textlink="">
      <xdr:nvSpPr>
        <xdr:cNvPr id="445" name="テキスト ボックス 444"/>
        <xdr:cNvSpPr txBox="1"/>
      </xdr:nvSpPr>
      <xdr:spPr>
        <a:xfrm>
          <a:off x="15290800" y="1353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110489</xdr:rowOff>
    </xdr:from>
    <xdr:to>
      <xdr:col>21</xdr:col>
      <xdr:colOff>412750</xdr:colOff>
      <xdr:row>79</xdr:row>
      <xdr:rowOff>40639</xdr:rowOff>
    </xdr:to>
    <xdr:sp macro="" textlink="">
      <xdr:nvSpPr>
        <xdr:cNvPr id="446" name="円/楕円 445"/>
        <xdr:cNvSpPr/>
      </xdr:nvSpPr>
      <xdr:spPr>
        <a:xfrm>
          <a:off x="14732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25416</xdr:rowOff>
    </xdr:from>
    <xdr:ext cx="762000" cy="259045"/>
    <xdr:sp macro="" textlink="">
      <xdr:nvSpPr>
        <xdr:cNvPr id="447" name="テキスト ボックス 446"/>
        <xdr:cNvSpPr txBox="1"/>
      </xdr:nvSpPr>
      <xdr:spPr>
        <a:xfrm>
          <a:off x="14401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102870</xdr:rowOff>
    </xdr:from>
    <xdr:to>
      <xdr:col>20</xdr:col>
      <xdr:colOff>209550</xdr:colOff>
      <xdr:row>78</xdr:row>
      <xdr:rowOff>33020</xdr:rowOff>
    </xdr:to>
    <xdr:sp macro="" textlink="">
      <xdr:nvSpPr>
        <xdr:cNvPr id="448" name="円/楕円 447"/>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43197</xdr:rowOff>
    </xdr:from>
    <xdr:ext cx="762000" cy="259045"/>
    <xdr:sp macro="" textlink="">
      <xdr:nvSpPr>
        <xdr:cNvPr id="449" name="テキスト ボックス 448"/>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99061</xdr:rowOff>
    </xdr:from>
    <xdr:to>
      <xdr:col>19</xdr:col>
      <xdr:colOff>6350</xdr:colOff>
      <xdr:row>79</xdr:row>
      <xdr:rowOff>29211</xdr:rowOff>
    </xdr:to>
    <xdr:sp macro="" textlink="">
      <xdr:nvSpPr>
        <xdr:cNvPr id="450" name="円/楕円 449"/>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13988</xdr:rowOff>
    </xdr:from>
    <xdr:ext cx="762000" cy="259045"/>
    <xdr:sp macro="" textlink="">
      <xdr:nvSpPr>
        <xdr:cNvPr id="451" name="テキスト ボックス 450"/>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埼玉県東松山市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49676</xdr:rowOff>
    </xdr:from>
    <xdr:to>
      <xdr:col>4</xdr:col>
      <xdr:colOff>1117600</xdr:colOff>
      <xdr:row>18</xdr:row>
      <xdr:rowOff>74327</xdr:rowOff>
    </xdr:to>
    <xdr:cxnSp macro="">
      <xdr:nvCxnSpPr>
        <xdr:cNvPr id="50" name="直線コネクタ 49"/>
        <xdr:cNvCxnSpPr/>
      </xdr:nvCxnSpPr>
      <xdr:spPr bwMode="auto">
        <a:xfrm>
          <a:off x="5003800" y="3183401"/>
          <a:ext cx="647700" cy="24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146717</xdr:rowOff>
    </xdr:from>
    <xdr:to>
      <xdr:col>4</xdr:col>
      <xdr:colOff>469900</xdr:colOff>
      <xdr:row>18</xdr:row>
      <xdr:rowOff>49676</xdr:rowOff>
    </xdr:to>
    <xdr:cxnSp macro="">
      <xdr:nvCxnSpPr>
        <xdr:cNvPr id="53" name="直線コネクタ 52"/>
        <xdr:cNvCxnSpPr/>
      </xdr:nvCxnSpPr>
      <xdr:spPr bwMode="auto">
        <a:xfrm>
          <a:off x="4305300" y="3108992"/>
          <a:ext cx="698500" cy="74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146717</xdr:rowOff>
    </xdr:from>
    <xdr:to>
      <xdr:col>3</xdr:col>
      <xdr:colOff>904875</xdr:colOff>
      <xdr:row>18</xdr:row>
      <xdr:rowOff>7499</xdr:rowOff>
    </xdr:to>
    <xdr:cxnSp macro="">
      <xdr:nvCxnSpPr>
        <xdr:cNvPr id="56" name="直線コネクタ 55"/>
        <xdr:cNvCxnSpPr/>
      </xdr:nvCxnSpPr>
      <xdr:spPr bwMode="auto">
        <a:xfrm flipV="1">
          <a:off x="3606800" y="3108992"/>
          <a:ext cx="698500" cy="32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162719</xdr:rowOff>
    </xdr:from>
    <xdr:to>
      <xdr:col>3</xdr:col>
      <xdr:colOff>206375</xdr:colOff>
      <xdr:row>18</xdr:row>
      <xdr:rowOff>7499</xdr:rowOff>
    </xdr:to>
    <xdr:cxnSp macro="">
      <xdr:nvCxnSpPr>
        <xdr:cNvPr id="59" name="直線コネクタ 58"/>
        <xdr:cNvCxnSpPr/>
      </xdr:nvCxnSpPr>
      <xdr:spPr bwMode="auto">
        <a:xfrm>
          <a:off x="2908300" y="3124994"/>
          <a:ext cx="698500" cy="16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343</xdr:rowOff>
    </xdr:from>
    <xdr:to>
      <xdr:col>3</xdr:col>
      <xdr:colOff>257175</xdr:colOff>
      <xdr:row>17</xdr:row>
      <xdr:rowOff>101943</xdr:rowOff>
    </xdr:to>
    <xdr:sp macro="" textlink="">
      <xdr:nvSpPr>
        <xdr:cNvPr id="60" name="フローチャート : 判断 59"/>
        <xdr:cNvSpPr/>
      </xdr:nvSpPr>
      <xdr:spPr bwMode="auto">
        <a:xfrm>
          <a:off x="3556000" y="2962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112120</xdr:rowOff>
    </xdr:from>
    <xdr:ext cx="762000" cy="259045"/>
    <xdr:sp macro="" textlink="">
      <xdr:nvSpPr>
        <xdr:cNvPr id="61" name="テキスト ボックス 60"/>
        <xdr:cNvSpPr txBox="1"/>
      </xdr:nvSpPr>
      <xdr:spPr>
        <a:xfrm>
          <a:off x="3225800" y="273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150171</xdr:rowOff>
    </xdr:from>
    <xdr:to>
      <xdr:col>2</xdr:col>
      <xdr:colOff>692150</xdr:colOff>
      <xdr:row>17</xdr:row>
      <xdr:rowOff>80321</xdr:rowOff>
    </xdr:to>
    <xdr:sp macro="" textlink="">
      <xdr:nvSpPr>
        <xdr:cNvPr id="62" name="フローチャート : 判断 61"/>
        <xdr:cNvSpPr/>
      </xdr:nvSpPr>
      <xdr:spPr bwMode="auto">
        <a:xfrm>
          <a:off x="2857500" y="2940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90498</xdr:rowOff>
    </xdr:from>
    <xdr:ext cx="762000" cy="259045"/>
    <xdr:sp macro="" textlink="">
      <xdr:nvSpPr>
        <xdr:cNvPr id="63" name="テキスト ボックス 62"/>
        <xdr:cNvSpPr txBox="1"/>
      </xdr:nvSpPr>
      <xdr:spPr>
        <a:xfrm>
          <a:off x="2527300" y="270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23527</xdr:rowOff>
    </xdr:from>
    <xdr:to>
      <xdr:col>5</xdr:col>
      <xdr:colOff>34925</xdr:colOff>
      <xdr:row>18</xdr:row>
      <xdr:rowOff>125126</xdr:rowOff>
    </xdr:to>
    <xdr:sp macro="" textlink="">
      <xdr:nvSpPr>
        <xdr:cNvPr id="69" name="円/楕円 68"/>
        <xdr:cNvSpPr/>
      </xdr:nvSpPr>
      <xdr:spPr bwMode="auto">
        <a:xfrm>
          <a:off x="5600700" y="315725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167054</xdr:rowOff>
    </xdr:from>
    <xdr:ext cx="762000" cy="259045"/>
    <xdr:sp macro="" textlink="">
      <xdr:nvSpPr>
        <xdr:cNvPr id="70" name="人口1人当たり決算額の推移該当値テキスト130"/>
        <xdr:cNvSpPr txBox="1"/>
      </xdr:nvSpPr>
      <xdr:spPr>
        <a:xfrm>
          <a:off x="5740400" y="312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58,265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170326</xdr:rowOff>
    </xdr:from>
    <xdr:to>
      <xdr:col>4</xdr:col>
      <xdr:colOff>520700</xdr:colOff>
      <xdr:row>18</xdr:row>
      <xdr:rowOff>100476</xdr:rowOff>
    </xdr:to>
    <xdr:sp macro="" textlink="">
      <xdr:nvSpPr>
        <xdr:cNvPr id="71" name="円/楕円 70"/>
        <xdr:cNvSpPr/>
      </xdr:nvSpPr>
      <xdr:spPr bwMode="auto">
        <a:xfrm>
          <a:off x="4953000" y="3132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85253</xdr:rowOff>
    </xdr:from>
    <xdr:ext cx="736600" cy="259045"/>
    <xdr:sp macro="" textlink="">
      <xdr:nvSpPr>
        <xdr:cNvPr id="72" name="テキスト ボックス 71"/>
        <xdr:cNvSpPr txBox="1"/>
      </xdr:nvSpPr>
      <xdr:spPr>
        <a:xfrm>
          <a:off x="4622800" y="3218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59,559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95917</xdr:rowOff>
    </xdr:from>
    <xdr:to>
      <xdr:col>3</xdr:col>
      <xdr:colOff>955675</xdr:colOff>
      <xdr:row>18</xdr:row>
      <xdr:rowOff>26067</xdr:rowOff>
    </xdr:to>
    <xdr:sp macro="" textlink="">
      <xdr:nvSpPr>
        <xdr:cNvPr id="73" name="円/楕円 72"/>
        <xdr:cNvSpPr/>
      </xdr:nvSpPr>
      <xdr:spPr bwMode="auto">
        <a:xfrm>
          <a:off x="4254500" y="3058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10844</xdr:rowOff>
    </xdr:from>
    <xdr:ext cx="762000" cy="259045"/>
    <xdr:sp macro="" textlink="">
      <xdr:nvSpPr>
        <xdr:cNvPr id="74" name="テキスト ボックス 73"/>
        <xdr:cNvSpPr txBox="1"/>
      </xdr:nvSpPr>
      <xdr:spPr>
        <a:xfrm>
          <a:off x="3924300" y="314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63,465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128149</xdr:rowOff>
    </xdr:from>
    <xdr:to>
      <xdr:col>3</xdr:col>
      <xdr:colOff>257175</xdr:colOff>
      <xdr:row>18</xdr:row>
      <xdr:rowOff>58299</xdr:rowOff>
    </xdr:to>
    <xdr:sp macro="" textlink="">
      <xdr:nvSpPr>
        <xdr:cNvPr id="75" name="円/楕円 74"/>
        <xdr:cNvSpPr/>
      </xdr:nvSpPr>
      <xdr:spPr bwMode="auto">
        <a:xfrm>
          <a:off x="3556000" y="309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43076</xdr:rowOff>
    </xdr:from>
    <xdr:ext cx="762000" cy="259045"/>
    <xdr:sp macro="" textlink="">
      <xdr:nvSpPr>
        <xdr:cNvPr id="76" name="テキスト ボックス 75"/>
        <xdr:cNvSpPr txBox="1"/>
      </xdr:nvSpPr>
      <xdr:spPr>
        <a:xfrm>
          <a:off x="3225800" y="317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61,773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111919</xdr:rowOff>
    </xdr:from>
    <xdr:to>
      <xdr:col>2</xdr:col>
      <xdr:colOff>692150</xdr:colOff>
      <xdr:row>18</xdr:row>
      <xdr:rowOff>42069</xdr:rowOff>
    </xdr:to>
    <xdr:sp macro="" textlink="">
      <xdr:nvSpPr>
        <xdr:cNvPr id="77" name="円/楕円 76"/>
        <xdr:cNvSpPr/>
      </xdr:nvSpPr>
      <xdr:spPr bwMode="auto">
        <a:xfrm>
          <a:off x="2857500" y="3074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26846</xdr:rowOff>
    </xdr:from>
    <xdr:ext cx="762000" cy="259045"/>
    <xdr:sp macro="" textlink="">
      <xdr:nvSpPr>
        <xdr:cNvPr id="78" name="テキスト ボックス 77"/>
        <xdr:cNvSpPr txBox="1"/>
      </xdr:nvSpPr>
      <xdr:spPr>
        <a:xfrm>
          <a:off x="2527300" y="316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221297</xdr:rowOff>
    </xdr:from>
    <xdr:to>
      <xdr:col>4</xdr:col>
      <xdr:colOff>1117600</xdr:colOff>
      <xdr:row>37</xdr:row>
      <xdr:rowOff>234488</xdr:rowOff>
    </xdr:to>
    <xdr:cxnSp macro="">
      <xdr:nvCxnSpPr>
        <xdr:cNvPr id="110" name="直線コネクタ 109"/>
        <xdr:cNvCxnSpPr/>
      </xdr:nvCxnSpPr>
      <xdr:spPr bwMode="auto">
        <a:xfrm>
          <a:off x="5003800" y="7345997"/>
          <a:ext cx="647700" cy="13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167462</xdr:rowOff>
    </xdr:from>
    <xdr:to>
      <xdr:col>4</xdr:col>
      <xdr:colOff>469900</xdr:colOff>
      <xdr:row>37</xdr:row>
      <xdr:rowOff>221297</xdr:rowOff>
    </xdr:to>
    <xdr:cxnSp macro="">
      <xdr:nvCxnSpPr>
        <xdr:cNvPr id="113" name="直線コネクタ 112"/>
        <xdr:cNvCxnSpPr/>
      </xdr:nvCxnSpPr>
      <xdr:spPr bwMode="auto">
        <a:xfrm>
          <a:off x="4305300" y="7292162"/>
          <a:ext cx="698500" cy="53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148672</xdr:rowOff>
    </xdr:from>
    <xdr:to>
      <xdr:col>3</xdr:col>
      <xdr:colOff>904875</xdr:colOff>
      <xdr:row>37</xdr:row>
      <xdr:rowOff>167462</xdr:rowOff>
    </xdr:to>
    <xdr:cxnSp macro="">
      <xdr:nvCxnSpPr>
        <xdr:cNvPr id="116" name="直線コネクタ 115"/>
        <xdr:cNvCxnSpPr/>
      </xdr:nvCxnSpPr>
      <xdr:spPr bwMode="auto">
        <a:xfrm>
          <a:off x="3606800" y="7273372"/>
          <a:ext cx="698500" cy="18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148672</xdr:rowOff>
    </xdr:from>
    <xdr:to>
      <xdr:col>3</xdr:col>
      <xdr:colOff>206375</xdr:colOff>
      <xdr:row>37</xdr:row>
      <xdr:rowOff>169954</xdr:rowOff>
    </xdr:to>
    <xdr:cxnSp macro="">
      <xdr:nvCxnSpPr>
        <xdr:cNvPr id="119" name="直線コネクタ 118"/>
        <xdr:cNvCxnSpPr/>
      </xdr:nvCxnSpPr>
      <xdr:spPr bwMode="auto">
        <a:xfrm flipV="1">
          <a:off x="2908300" y="7273372"/>
          <a:ext cx="698500" cy="21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81435</xdr:rowOff>
    </xdr:from>
    <xdr:to>
      <xdr:col>3</xdr:col>
      <xdr:colOff>257175</xdr:colOff>
      <xdr:row>37</xdr:row>
      <xdr:rowOff>11585</xdr:rowOff>
    </xdr:to>
    <xdr:sp macro="" textlink="">
      <xdr:nvSpPr>
        <xdr:cNvPr id="120" name="フローチャート : 判断 119"/>
        <xdr:cNvSpPr/>
      </xdr:nvSpPr>
      <xdr:spPr bwMode="auto">
        <a:xfrm>
          <a:off x="3556000" y="7034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193212</xdr:rowOff>
    </xdr:from>
    <xdr:ext cx="762000" cy="259045"/>
    <xdr:sp macro="" textlink="">
      <xdr:nvSpPr>
        <xdr:cNvPr id="121" name="テキスト ボックス 120"/>
        <xdr:cNvSpPr txBox="1"/>
      </xdr:nvSpPr>
      <xdr:spPr>
        <a:xfrm>
          <a:off x="3225800" y="680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63421</xdr:rowOff>
    </xdr:from>
    <xdr:to>
      <xdr:col>2</xdr:col>
      <xdr:colOff>692150</xdr:colOff>
      <xdr:row>36</xdr:row>
      <xdr:rowOff>165021</xdr:rowOff>
    </xdr:to>
    <xdr:sp macro="" textlink="">
      <xdr:nvSpPr>
        <xdr:cNvPr id="122" name="フローチャート : 判断 121"/>
        <xdr:cNvSpPr/>
      </xdr:nvSpPr>
      <xdr:spPr bwMode="auto">
        <a:xfrm>
          <a:off x="2857500" y="7016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175198</xdr:rowOff>
    </xdr:from>
    <xdr:ext cx="762000" cy="259045"/>
    <xdr:sp macro="" textlink="">
      <xdr:nvSpPr>
        <xdr:cNvPr id="123" name="テキスト ボックス 122"/>
        <xdr:cNvSpPr txBox="1"/>
      </xdr:nvSpPr>
      <xdr:spPr>
        <a:xfrm>
          <a:off x="2527300" y="678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183688</xdr:rowOff>
    </xdr:from>
    <xdr:to>
      <xdr:col>5</xdr:col>
      <xdr:colOff>34925</xdr:colOff>
      <xdr:row>37</xdr:row>
      <xdr:rowOff>285288</xdr:rowOff>
    </xdr:to>
    <xdr:sp macro="" textlink="">
      <xdr:nvSpPr>
        <xdr:cNvPr id="129" name="円/楕円 128"/>
        <xdr:cNvSpPr/>
      </xdr:nvSpPr>
      <xdr:spPr bwMode="auto">
        <a:xfrm>
          <a:off x="5600700" y="7308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155765</xdr:rowOff>
    </xdr:from>
    <xdr:ext cx="762000" cy="259045"/>
    <xdr:sp macro="" textlink="">
      <xdr:nvSpPr>
        <xdr:cNvPr id="130" name="人口1人当たり決算額の推移該当値テキスト445"/>
        <xdr:cNvSpPr txBox="1"/>
      </xdr:nvSpPr>
      <xdr:spPr>
        <a:xfrm>
          <a:off x="5740400" y="728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5,298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170497</xdr:rowOff>
    </xdr:from>
    <xdr:to>
      <xdr:col>4</xdr:col>
      <xdr:colOff>520700</xdr:colOff>
      <xdr:row>37</xdr:row>
      <xdr:rowOff>272097</xdr:rowOff>
    </xdr:to>
    <xdr:sp macro="" textlink="">
      <xdr:nvSpPr>
        <xdr:cNvPr id="131" name="円/楕円 130"/>
        <xdr:cNvSpPr/>
      </xdr:nvSpPr>
      <xdr:spPr bwMode="auto">
        <a:xfrm>
          <a:off x="4953000" y="7295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256874</xdr:rowOff>
    </xdr:from>
    <xdr:ext cx="736600" cy="259045"/>
    <xdr:sp macro="" textlink="">
      <xdr:nvSpPr>
        <xdr:cNvPr id="132" name="テキスト ボックス 131"/>
        <xdr:cNvSpPr txBox="1"/>
      </xdr:nvSpPr>
      <xdr:spPr>
        <a:xfrm>
          <a:off x="4622800" y="7381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116662</xdr:rowOff>
    </xdr:from>
    <xdr:to>
      <xdr:col>3</xdr:col>
      <xdr:colOff>955675</xdr:colOff>
      <xdr:row>37</xdr:row>
      <xdr:rowOff>218262</xdr:rowOff>
    </xdr:to>
    <xdr:sp macro="" textlink="">
      <xdr:nvSpPr>
        <xdr:cNvPr id="133" name="円/楕円 132"/>
        <xdr:cNvSpPr/>
      </xdr:nvSpPr>
      <xdr:spPr bwMode="auto">
        <a:xfrm>
          <a:off x="4254500" y="7241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203039</xdr:rowOff>
    </xdr:from>
    <xdr:ext cx="762000" cy="259045"/>
    <xdr:sp macro="" textlink="">
      <xdr:nvSpPr>
        <xdr:cNvPr id="134" name="テキスト ボックス 133"/>
        <xdr:cNvSpPr txBox="1"/>
      </xdr:nvSpPr>
      <xdr:spPr>
        <a:xfrm>
          <a:off x="3924300" y="73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97872</xdr:rowOff>
    </xdr:from>
    <xdr:to>
      <xdr:col>3</xdr:col>
      <xdr:colOff>257175</xdr:colOff>
      <xdr:row>37</xdr:row>
      <xdr:rowOff>199472</xdr:rowOff>
    </xdr:to>
    <xdr:sp macro="" textlink="">
      <xdr:nvSpPr>
        <xdr:cNvPr id="135" name="円/楕円 134"/>
        <xdr:cNvSpPr/>
      </xdr:nvSpPr>
      <xdr:spPr bwMode="auto">
        <a:xfrm>
          <a:off x="3556000" y="7222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184249</xdr:rowOff>
    </xdr:from>
    <xdr:ext cx="762000" cy="259045"/>
    <xdr:sp macro="" textlink="">
      <xdr:nvSpPr>
        <xdr:cNvPr id="136" name="テキスト ボックス 135"/>
        <xdr:cNvSpPr txBox="1"/>
      </xdr:nvSpPr>
      <xdr:spPr>
        <a:xfrm>
          <a:off x="3225800" y="73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119154</xdr:rowOff>
    </xdr:from>
    <xdr:to>
      <xdr:col>2</xdr:col>
      <xdr:colOff>692150</xdr:colOff>
      <xdr:row>37</xdr:row>
      <xdr:rowOff>220754</xdr:rowOff>
    </xdr:to>
    <xdr:sp macro="" textlink="">
      <xdr:nvSpPr>
        <xdr:cNvPr id="137" name="円/楕円 136"/>
        <xdr:cNvSpPr/>
      </xdr:nvSpPr>
      <xdr:spPr bwMode="auto">
        <a:xfrm>
          <a:off x="2857500" y="7243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205531</xdr:rowOff>
    </xdr:from>
    <xdr:ext cx="762000" cy="259045"/>
    <xdr:sp macro="" textlink="">
      <xdr:nvSpPr>
        <xdr:cNvPr id="138" name="テキスト ボックス 137"/>
        <xdr:cNvSpPr txBox="1"/>
      </xdr:nvSpPr>
      <xdr:spPr>
        <a:xfrm>
          <a:off x="2527300" y="733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埼玉県東松山市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ここ数年は、財政調整基金の積み増しを行っており、平成２５年度においても引き続き２０億円超の残高となっている。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今後についても、財政調整基金の適正な残高を維持するよう努めるとともに、実質収支額の改善に努めていく。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埼玉県東松山市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各連結対象会計における赤字額は皆無であり、全て黒字にて推移している。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今後も、各連結対象会計の黒字化を図るよう努めていく。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埼玉県東松山市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実質公債費比率に係る分子の値は、平成２４年度に比して、減少している。これは、元利償還金が減少する一方で、算入公債費等が増加していることによるものである。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引き続き、実質公債費比率に係る分子の値の減少に努めていく。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埼玉県東松山市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将来負担比率に係る分子の値は、平成２４年度に比して上昇している。</a:t>
          </a:r>
          <a:endParaRPr kumimoji="1" lang="en-US" altLang="ja-JP" sz="1400">
            <a:latin typeface="ＭＳ ゴシック" pitchFamily="49" charset="-128"/>
            <a:ea typeface="ＭＳ ゴシック"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これは、一般会計等に係る地方債の現在高が増加する一方で、充当可能基金が減少したことによるものである。</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将来負担比率については類似団体内平均値や全国平均と比しても少ない値となっているが、今後も地方債現在高の減少等、より適正な将来負担比率となるよう努めていく。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29785963</v>
      </c>
      <c r="BO4" s="349"/>
      <c r="BP4" s="349"/>
      <c r="BQ4" s="349"/>
      <c r="BR4" s="349"/>
      <c r="BS4" s="349"/>
      <c r="BT4" s="349"/>
      <c r="BU4" s="350"/>
      <c r="BV4" s="348">
        <v>28993006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7.5</v>
      </c>
      <c r="CU4" s="355"/>
      <c r="CV4" s="355"/>
      <c r="CW4" s="355"/>
      <c r="CX4" s="355"/>
      <c r="CY4" s="355"/>
      <c r="CZ4" s="355"/>
      <c r="DA4" s="356"/>
      <c r="DB4" s="354">
        <v>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27825738</v>
      </c>
      <c r="BO5" s="386"/>
      <c r="BP5" s="386"/>
      <c r="BQ5" s="386"/>
      <c r="BR5" s="386"/>
      <c r="BS5" s="386"/>
      <c r="BT5" s="386"/>
      <c r="BU5" s="387"/>
      <c r="BV5" s="385">
        <v>27586255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89.8</v>
      </c>
      <c r="CU5" s="383"/>
      <c r="CV5" s="383"/>
      <c r="CW5" s="383"/>
      <c r="CX5" s="383"/>
      <c r="CY5" s="383"/>
      <c r="CZ5" s="383"/>
      <c r="DA5" s="384"/>
      <c r="DB5" s="382">
        <v>87.9</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1960225</v>
      </c>
      <c r="BO6" s="386"/>
      <c r="BP6" s="386"/>
      <c r="BQ6" s="386"/>
      <c r="BR6" s="386"/>
      <c r="BS6" s="386"/>
      <c r="BT6" s="386"/>
      <c r="BU6" s="387"/>
      <c r="BV6" s="385">
        <v>1406751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98.9</v>
      </c>
      <c r="CU6" s="423"/>
      <c r="CV6" s="423"/>
      <c r="CW6" s="423"/>
      <c r="CX6" s="423"/>
      <c r="CY6" s="423"/>
      <c r="CZ6" s="423"/>
      <c r="DA6" s="424"/>
      <c r="DB6" s="422">
        <v>96.2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735073</v>
      </c>
      <c r="BO7" s="386"/>
      <c r="BP7" s="386"/>
      <c r="BQ7" s="386"/>
      <c r="BR7" s="386"/>
      <c r="BS7" s="386"/>
      <c r="BT7" s="386"/>
      <c r="BU7" s="387"/>
      <c r="BV7" s="385">
        <v>268067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16374236</v>
      </c>
      <c r="CU7" s="386"/>
      <c r="CV7" s="386"/>
      <c r="CW7" s="386"/>
      <c r="CX7" s="386"/>
      <c r="CY7" s="386"/>
      <c r="CZ7" s="386"/>
      <c r="DA7" s="387"/>
      <c r="DB7" s="385">
        <v>16220536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1225152</v>
      </c>
      <c r="BO8" s="386"/>
      <c r="BP8" s="386"/>
      <c r="BQ8" s="386"/>
      <c r="BR8" s="386"/>
      <c r="BS8" s="386"/>
      <c r="BT8" s="386"/>
      <c r="BU8" s="387"/>
      <c r="BV8" s="385">
        <v>1138684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0.85</v>
      </c>
      <c r="CU8" s="426"/>
      <c r="CV8" s="426"/>
      <c r="CW8" s="426"/>
      <c r="CX8" s="426"/>
      <c r="CY8" s="426"/>
      <c r="CZ8" s="426"/>
      <c r="DA8" s="427"/>
      <c r="DB8" s="425">
        <v>0.84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90099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86468</v>
      </c>
      <c r="BO9" s="386"/>
      <c r="BP9" s="386"/>
      <c r="BQ9" s="386"/>
      <c r="BR9" s="386"/>
      <c r="BS9" s="386"/>
      <c r="BT9" s="386"/>
      <c r="BU9" s="387"/>
      <c r="BV9" s="385">
        <v>69838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9.8000000000000007</v>
      </c>
      <c r="CU9" s="383"/>
      <c r="CV9" s="383"/>
      <c r="CW9" s="383"/>
      <c r="CX9" s="383"/>
      <c r="CY9" s="383"/>
      <c r="CZ9" s="383"/>
      <c r="DA9" s="384"/>
      <c r="DB9" s="382">
        <v>9.8000000000000007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91302</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980805</v>
      </c>
      <c r="BO10" s="386"/>
      <c r="BP10" s="386"/>
      <c r="BQ10" s="386"/>
      <c r="BR10" s="386"/>
      <c r="BS10" s="386"/>
      <c r="BT10" s="386"/>
      <c r="BU10" s="387"/>
      <c r="BV10" s="385">
        <v>1070798</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89349</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1030000</v>
      </c>
      <c r="BO12" s="386"/>
      <c r="BP12" s="386"/>
      <c r="BQ12" s="386"/>
      <c r="BR12" s="386"/>
      <c r="BS12" s="386"/>
      <c r="BT12" s="386"/>
      <c r="BU12" s="387"/>
      <c r="BV12" s="385">
        <v>960000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87892</v>
      </c>
      <c r="S13" s="467"/>
      <c r="T13" s="467"/>
      <c r="U13" s="467"/>
      <c r="V13" s="468"/>
      <c r="W13" s="401" t="s">
        <v>122</v>
      </c>
      <c r="X13" s="402"/>
      <c r="Y13" s="402"/>
      <c r="Z13" s="402"/>
      <c r="AA13" s="402"/>
      <c r="AB13" s="392"/>
      <c r="AC13" s="436">
        <v>794</v>
      </c>
      <c r="AD13" s="437"/>
      <c r="AE13" s="437"/>
      <c r="AF13" s="437"/>
      <c r="AG13" s="476"/>
      <c r="AH13" s="436">
        <v>1095</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37273</v>
      </c>
      <c r="BO13" s="386"/>
      <c r="BP13" s="386"/>
      <c r="BQ13" s="386"/>
      <c r="BR13" s="386"/>
      <c r="BS13" s="386"/>
      <c r="BT13" s="386"/>
      <c r="BU13" s="387"/>
      <c r="BV13" s="385">
        <v>180636</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3.9</v>
      </c>
      <c r="CU13" s="383"/>
      <c r="CV13" s="383"/>
      <c r="CW13" s="383"/>
      <c r="CX13" s="383"/>
      <c r="CY13" s="383"/>
      <c r="CZ13" s="383"/>
      <c r="DA13" s="384"/>
      <c r="DB13" s="382">
        <v>4.7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89319</v>
      </c>
      <c r="S14" s="467"/>
      <c r="T14" s="467"/>
      <c r="U14" s="467"/>
      <c r="V14" s="468"/>
      <c r="W14" s="375"/>
      <c r="X14" s="376"/>
      <c r="Y14" s="376"/>
      <c r="Z14" s="376"/>
      <c r="AA14" s="376"/>
      <c r="AB14" s="365"/>
      <c r="AC14" s="469">
        <v>1.9</v>
      </c>
      <c r="AD14" s="470"/>
      <c r="AE14" s="470"/>
      <c r="AF14" s="470"/>
      <c r="AG14" s="471"/>
      <c r="AH14" s="469">
        <v>2.5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15.6</v>
      </c>
      <c r="CU14" s="481"/>
      <c r="CV14" s="481"/>
      <c r="CW14" s="481"/>
      <c r="CX14" s="481"/>
      <c r="CY14" s="481"/>
      <c r="CZ14" s="481"/>
      <c r="DA14" s="482"/>
      <c r="DB14" s="480">
        <v>12.3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87841</v>
      </c>
      <c r="S15" s="467"/>
      <c r="T15" s="467"/>
      <c r="U15" s="467"/>
      <c r="V15" s="468"/>
      <c r="W15" s="401" t="s">
        <v>129</v>
      </c>
      <c r="X15" s="402"/>
      <c r="Y15" s="402"/>
      <c r="Z15" s="402"/>
      <c r="AA15" s="402"/>
      <c r="AB15" s="392"/>
      <c r="AC15" s="436">
        <v>12541</v>
      </c>
      <c r="AD15" s="437"/>
      <c r="AE15" s="437"/>
      <c r="AF15" s="437"/>
      <c r="AG15" s="476"/>
      <c r="AH15" s="436">
        <v>14569</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10155968</v>
      </c>
      <c r="BO15" s="349"/>
      <c r="BP15" s="349"/>
      <c r="BQ15" s="349"/>
      <c r="BR15" s="349"/>
      <c r="BS15" s="349"/>
      <c r="BT15" s="349"/>
      <c r="BU15" s="350"/>
      <c r="BV15" s="348">
        <v>10106236</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30.2</v>
      </c>
      <c r="AD16" s="470"/>
      <c r="AE16" s="470"/>
      <c r="AF16" s="470"/>
      <c r="AG16" s="471"/>
      <c r="AH16" s="469">
        <v>32.6</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11855119</v>
      </c>
      <c r="BO16" s="386"/>
      <c r="BP16" s="386"/>
      <c r="BQ16" s="386"/>
      <c r="BR16" s="386"/>
      <c r="BS16" s="386"/>
      <c r="BT16" s="386"/>
      <c r="BU16" s="387"/>
      <c r="BV16" s="385">
        <v>11844247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28151</v>
      </c>
      <c r="AD17" s="437"/>
      <c r="AE17" s="437"/>
      <c r="AF17" s="437"/>
      <c r="AG17" s="476"/>
      <c r="AH17" s="436">
        <v>28024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13142791</v>
      </c>
      <c r="BO17" s="386"/>
      <c r="BP17" s="386"/>
      <c r="BQ17" s="386"/>
      <c r="BR17" s="386"/>
      <c r="BS17" s="386"/>
      <c r="BT17" s="386"/>
      <c r="BU17" s="387"/>
      <c r="BV17" s="385">
        <v>13077869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65.33</v>
      </c>
      <c r="M18" s="498"/>
      <c r="N18" s="498"/>
      <c r="O18" s="498"/>
      <c r="P18" s="498"/>
      <c r="Q18" s="498"/>
      <c r="R18" s="499"/>
      <c r="S18" s="499"/>
      <c r="T18" s="499"/>
      <c r="U18" s="499"/>
      <c r="V18" s="500"/>
      <c r="W18" s="403"/>
      <c r="X18" s="404"/>
      <c r="Y18" s="404"/>
      <c r="Z18" s="404"/>
      <c r="AA18" s="404"/>
      <c r="AB18" s="395"/>
      <c r="AC18" s="501">
        <v>67.900000000000006</v>
      </c>
      <c r="AD18" s="502"/>
      <c r="AE18" s="502"/>
      <c r="AF18" s="502"/>
      <c r="AG18" s="503"/>
      <c r="AH18" s="501">
        <v>62.7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14915144</v>
      </c>
      <c r="BO18" s="386"/>
      <c r="BP18" s="386"/>
      <c r="BQ18" s="386"/>
      <c r="BR18" s="386"/>
      <c r="BS18" s="386"/>
      <c r="BT18" s="386"/>
      <c r="BU18" s="387"/>
      <c r="BV18" s="385">
        <v>14890373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1379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21213655</v>
      </c>
      <c r="BO19" s="386"/>
      <c r="BP19" s="386"/>
      <c r="BQ19" s="386"/>
      <c r="BR19" s="386"/>
      <c r="BS19" s="386"/>
      <c r="BT19" s="386"/>
      <c r="BU19" s="387"/>
      <c r="BV19" s="385">
        <v>20731352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34945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23940042</v>
      </c>
      <c r="BO23" s="386"/>
      <c r="BP23" s="386"/>
      <c r="BQ23" s="386"/>
      <c r="BR23" s="386"/>
      <c r="BS23" s="386"/>
      <c r="BT23" s="386"/>
      <c r="BU23" s="387"/>
      <c r="BV23" s="385">
        <v>23114029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9040</v>
      </c>
      <c r="R24" s="437"/>
      <c r="S24" s="437"/>
      <c r="T24" s="437"/>
      <c r="U24" s="437"/>
      <c r="V24" s="476"/>
      <c r="W24" s="531"/>
      <c r="X24" s="519"/>
      <c r="Y24" s="520"/>
      <c r="Z24" s="435" t="s">
        <v>153</v>
      </c>
      <c r="AA24" s="415"/>
      <c r="AB24" s="415"/>
      <c r="AC24" s="415"/>
      <c r="AD24" s="415"/>
      <c r="AE24" s="415"/>
      <c r="AF24" s="415"/>
      <c r="AG24" s="416"/>
      <c r="AH24" s="436">
        <v>470</v>
      </c>
      <c r="AI24" s="437"/>
      <c r="AJ24" s="437"/>
      <c r="AK24" s="437"/>
      <c r="AL24" s="476"/>
      <c r="AM24" s="436">
        <v>1427860</v>
      </c>
      <c r="AN24" s="437"/>
      <c r="AO24" s="437"/>
      <c r="AP24" s="437"/>
      <c r="AQ24" s="437"/>
      <c r="AR24" s="476"/>
      <c r="AS24" s="436">
        <v>3038</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20689011</v>
      </c>
      <c r="BO24" s="386"/>
      <c r="BP24" s="386"/>
      <c r="BQ24" s="386"/>
      <c r="BR24" s="386"/>
      <c r="BS24" s="386"/>
      <c r="BT24" s="386"/>
      <c r="BU24" s="387"/>
      <c r="BV24" s="385">
        <v>19704029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7470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401051</v>
      </c>
      <c r="BO25" s="349"/>
      <c r="BP25" s="349"/>
      <c r="BQ25" s="349"/>
      <c r="BR25" s="349"/>
      <c r="BS25" s="349"/>
      <c r="BT25" s="349"/>
      <c r="BU25" s="350"/>
      <c r="BV25" s="348">
        <v>1100534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6890</v>
      </c>
      <c r="R26" s="437"/>
      <c r="S26" s="437"/>
      <c r="T26" s="437"/>
      <c r="U26" s="437"/>
      <c r="V26" s="476"/>
      <c r="W26" s="531"/>
      <c r="X26" s="519"/>
      <c r="Y26" s="520"/>
      <c r="Z26" s="435" t="s">
        <v>159</v>
      </c>
      <c r="AA26" s="539"/>
      <c r="AB26" s="539"/>
      <c r="AC26" s="539"/>
      <c r="AD26" s="539"/>
      <c r="AE26" s="539"/>
      <c r="AF26" s="539"/>
      <c r="AG26" s="540"/>
      <c r="AH26" s="436">
        <v>28</v>
      </c>
      <c r="AI26" s="437"/>
      <c r="AJ26" s="437"/>
      <c r="AK26" s="437"/>
      <c r="AL26" s="476"/>
      <c r="AM26" s="436">
        <v>88088</v>
      </c>
      <c r="AN26" s="437"/>
      <c r="AO26" s="437"/>
      <c r="AP26" s="437"/>
      <c r="AQ26" s="437"/>
      <c r="AR26" s="476"/>
      <c r="AS26" s="436">
        <v>3146</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v>70000</v>
      </c>
      <c r="BO26" s="386"/>
      <c r="BP26" s="386"/>
      <c r="BQ26" s="386"/>
      <c r="BR26" s="386"/>
      <c r="BS26" s="386"/>
      <c r="BT26" s="386"/>
      <c r="BU26" s="387"/>
      <c r="BV26" s="385">
        <v>60000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4700</v>
      </c>
      <c r="R27" s="437"/>
      <c r="S27" s="437"/>
      <c r="T27" s="437"/>
      <c r="U27" s="437"/>
      <c r="V27" s="476"/>
      <c r="W27" s="531"/>
      <c r="X27" s="519"/>
      <c r="Y27" s="520"/>
      <c r="Z27" s="435" t="s">
        <v>162</v>
      </c>
      <c r="AA27" s="415"/>
      <c r="AB27" s="415"/>
      <c r="AC27" s="415"/>
      <c r="AD27" s="415"/>
      <c r="AE27" s="415"/>
      <c r="AF27" s="415"/>
      <c r="AG27" s="416"/>
      <c r="AH27" s="436">
        <v>7</v>
      </c>
      <c r="AI27" s="437"/>
      <c r="AJ27" s="437"/>
      <c r="AK27" s="437"/>
      <c r="AL27" s="476"/>
      <c r="AM27" s="436">
        <v>28959</v>
      </c>
      <c r="AN27" s="437"/>
      <c r="AO27" s="437"/>
      <c r="AP27" s="437"/>
      <c r="AQ27" s="437"/>
      <c r="AR27" s="476"/>
      <c r="AS27" s="436">
        <v>4137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402273</v>
      </c>
      <c r="BO27" s="553"/>
      <c r="BP27" s="553"/>
      <c r="BQ27" s="553"/>
      <c r="BR27" s="553"/>
      <c r="BS27" s="553"/>
      <c r="BT27" s="553"/>
      <c r="BU27" s="554"/>
      <c r="BV27" s="552">
        <v>402103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4170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2146941</v>
      </c>
      <c r="BO28" s="349"/>
      <c r="BP28" s="349"/>
      <c r="BQ28" s="349"/>
      <c r="BR28" s="349"/>
      <c r="BS28" s="349"/>
      <c r="BT28" s="349"/>
      <c r="BU28" s="350"/>
      <c r="BV28" s="348">
        <v>2196136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19</v>
      </c>
      <c r="M29" s="437"/>
      <c r="N29" s="437"/>
      <c r="O29" s="437"/>
      <c r="P29" s="476"/>
      <c r="Q29" s="436">
        <v>4020</v>
      </c>
      <c r="R29" s="437"/>
      <c r="S29" s="437"/>
      <c r="T29" s="437"/>
      <c r="U29" s="437"/>
      <c r="V29" s="476"/>
      <c r="W29" s="531"/>
      <c r="X29" s="519"/>
      <c r="Y29" s="520"/>
      <c r="Z29" s="435" t="s">
        <v>169</v>
      </c>
      <c r="AA29" s="415"/>
      <c r="AB29" s="415"/>
      <c r="AC29" s="415"/>
      <c r="AD29" s="415"/>
      <c r="AE29" s="415"/>
      <c r="AF29" s="415"/>
      <c r="AG29" s="416"/>
      <c r="AH29" s="436">
        <v>477</v>
      </c>
      <c r="AI29" s="437"/>
      <c r="AJ29" s="437"/>
      <c r="AK29" s="437"/>
      <c r="AL29" s="476"/>
      <c r="AM29" s="436">
        <v>1456819</v>
      </c>
      <c r="AN29" s="437"/>
      <c r="AO29" s="437"/>
      <c r="AP29" s="437"/>
      <c r="AQ29" s="437"/>
      <c r="AR29" s="476"/>
      <c r="AS29" s="436">
        <v>3054</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655931</v>
      </c>
      <c r="BO29" s="386"/>
      <c r="BP29" s="386"/>
      <c r="BQ29" s="386"/>
      <c r="BR29" s="386"/>
      <c r="BS29" s="386"/>
      <c r="BT29" s="386"/>
      <c r="BU29" s="387"/>
      <c r="BV29" s="385">
        <v>555780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99.6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2961353</v>
      </c>
      <c r="BO30" s="553"/>
      <c r="BP30" s="553"/>
      <c r="BQ30" s="553"/>
      <c r="BR30" s="553"/>
      <c r="BS30" s="553"/>
      <c r="BT30" s="553"/>
      <c r="BU30" s="554"/>
      <c r="BV30" s="552">
        <v>3673485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病院事業会計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埼玉県後期高齢者医療広域連合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東松山文化まちづくり公社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IF('各会計、関係団体の財政状況及び健全化判断比率'!B32="","",'各会計、関係団体の財政状況及び健全化判断比率'!B32)</f>
        <v>水道事業会計</v>
      </c>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高坂駅東口第一土地区画整理事業特別会計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埼玉県後期高齢者医療広域連合</v>
      </c>
      <c r="BZ35" s="565"/>
      <c r="CA35" s="565"/>
      <c r="CB35" s="565"/>
      <c r="CC35" s="565"/>
      <c r="CD35" s="565"/>
      <c r="CE35" s="565"/>
      <c r="CF35" s="565"/>
      <c r="CG35" s="565"/>
      <c r="CH35" s="565"/>
      <c r="CI35" s="565"/>
      <c r="CJ35" s="565"/>
      <c r="CK35" s="565"/>
      <c r="CL35" s="565"/>
      <c r="CM35" s="565"/>
      <c r="CN35" s="165"/>
      <c r="CO35" s="564">
        <f t="shared" ref="CO35:CO43" si="3">IF(CQ35="","",CO34+1)</f>
        <v>18</v>
      </c>
      <c r="CP35" s="564"/>
      <c r="CQ35" s="565" t="str">
        <f>IF('各会計、関係団体の財政状況及び健全化判断比率'!BS8="","",'各会計、関係団体の財政状況及び健全化判断比率'!BS8)</f>
        <v>東松山市農業公社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埼玉県市町村総合事務組合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埼玉県市町村総合事務組合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彩の国さいたま人づくり広域連合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埼玉県都市競艇組合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比企広域市町村圏組合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比企広域市町村圏組合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7" t="s">
        <v>24</v>
      </c>
      <c r="C41" s="1168"/>
      <c r="D41" s="81"/>
      <c r="E41" s="1173" t="s">
        <v>25</v>
      </c>
      <c r="F41" s="1173"/>
      <c r="G41" s="1173"/>
      <c r="H41" s="1174"/>
      <c r="I41" s="82">
        <v>22879</v>
      </c>
      <c r="J41" s="83">
        <v>22872</v>
      </c>
      <c r="K41" s="83">
        <v>23289</v>
      </c>
      <c r="L41" s="83">
        <v>23978</v>
      </c>
      <c r="M41" s="84">
        <v>24761</v>
      </c>
    </row>
    <row r="42" spans="2:13" ht="27.75" customHeight="1">
      <c r="B42" s="1169"/>
      <c r="C42" s="1170"/>
      <c r="D42" s="85"/>
      <c r="E42" s="1175" t="s">
        <v>26</v>
      </c>
      <c r="F42" s="1175"/>
      <c r="G42" s="1175"/>
      <c r="H42" s="1176"/>
      <c r="I42" s="86" t="s">
        <v>475</v>
      </c>
      <c r="J42" s="87" t="s">
        <v>475</v>
      </c>
      <c r="K42" s="87" t="s">
        <v>475</v>
      </c>
      <c r="L42" s="87" t="s">
        <v>475</v>
      </c>
      <c r="M42" s="88" t="s">
        <v>475</v>
      </c>
    </row>
    <row r="43" spans="2:13" ht="27.75" customHeight="1">
      <c r="B43" s="1169"/>
      <c r="C43" s="1170"/>
      <c r="D43" s="85"/>
      <c r="E43" s="1175" t="s">
        <v>27</v>
      </c>
      <c r="F43" s="1175"/>
      <c r="G43" s="1175"/>
      <c r="H43" s="1176"/>
      <c r="I43" s="86">
        <v>3618</v>
      </c>
      <c r="J43" s="87">
        <v>3387</v>
      </c>
      <c r="K43" s="87">
        <v>3607</v>
      </c>
      <c r="L43" s="87">
        <v>3692</v>
      </c>
      <c r="M43" s="88">
        <v>3691</v>
      </c>
    </row>
    <row r="44" spans="2:13" ht="27.75" customHeight="1">
      <c r="B44" s="1169"/>
      <c r="C44" s="1170"/>
      <c r="D44" s="85"/>
      <c r="E44" s="1175" t="s">
        <v>28</v>
      </c>
      <c r="F44" s="1175"/>
      <c r="G44" s="1175"/>
      <c r="H44" s="1176"/>
      <c r="I44" s="86">
        <v>422</v>
      </c>
      <c r="J44" s="87">
        <v>395</v>
      </c>
      <c r="K44" s="87">
        <v>397</v>
      </c>
      <c r="L44" s="87">
        <v>474</v>
      </c>
      <c r="M44" s="88">
        <v>522</v>
      </c>
    </row>
    <row r="45" spans="2:13" ht="27.75" customHeight="1">
      <c r="B45" s="1169"/>
      <c r="C45" s="1170"/>
      <c r="D45" s="85"/>
      <c r="E45" s="1175" t="s">
        <v>29</v>
      </c>
      <c r="F45" s="1175"/>
      <c r="G45" s="1175"/>
      <c r="H45" s="1176"/>
      <c r="I45" s="86">
        <v>4512</v>
      </c>
      <c r="J45" s="87">
        <v>4369</v>
      </c>
      <c r="K45" s="87">
        <v>4295</v>
      </c>
      <c r="L45" s="87">
        <v>4119</v>
      </c>
      <c r="M45" s="88">
        <v>3898</v>
      </c>
    </row>
    <row r="46" spans="2:13" ht="27.75" customHeight="1">
      <c r="B46" s="1169"/>
      <c r="C46" s="1170"/>
      <c r="D46" s="85"/>
      <c r="E46" s="1175" t="s">
        <v>30</v>
      </c>
      <c r="F46" s="1175"/>
      <c r="G46" s="1175"/>
      <c r="H46" s="1176"/>
      <c r="I46" s="86" t="s">
        <v>475</v>
      </c>
      <c r="J46" s="87" t="s">
        <v>475</v>
      </c>
      <c r="K46" s="87" t="s">
        <v>475</v>
      </c>
      <c r="L46" s="87" t="s">
        <v>475</v>
      </c>
      <c r="M46" s="88" t="s">
        <v>475</v>
      </c>
    </row>
    <row r="47" spans="2:13" ht="27.75" customHeight="1">
      <c r="B47" s="1169"/>
      <c r="C47" s="1170"/>
      <c r="D47" s="85"/>
      <c r="E47" s="1175" t="s">
        <v>31</v>
      </c>
      <c r="F47" s="1175"/>
      <c r="G47" s="1175"/>
      <c r="H47" s="1176"/>
      <c r="I47" s="86" t="s">
        <v>475</v>
      </c>
      <c r="J47" s="87" t="s">
        <v>475</v>
      </c>
      <c r="K47" s="87" t="s">
        <v>475</v>
      </c>
      <c r="L47" s="87" t="s">
        <v>475</v>
      </c>
      <c r="M47" s="88" t="s">
        <v>475</v>
      </c>
    </row>
    <row r="48" spans="2:13" ht="27.75" customHeight="1">
      <c r="B48" s="1171"/>
      <c r="C48" s="1172"/>
      <c r="D48" s="85"/>
      <c r="E48" s="1175" t="s">
        <v>32</v>
      </c>
      <c r="F48" s="1175"/>
      <c r="G48" s="1175"/>
      <c r="H48" s="1176"/>
      <c r="I48" s="86" t="s">
        <v>475</v>
      </c>
      <c r="J48" s="87" t="s">
        <v>475</v>
      </c>
      <c r="K48" s="87" t="s">
        <v>475</v>
      </c>
      <c r="L48" s="87" t="s">
        <v>475</v>
      </c>
      <c r="M48" s="88" t="s">
        <v>475</v>
      </c>
    </row>
    <row r="49" spans="2:13" ht="27.75" customHeight="1">
      <c r="B49" s="1177" t="s">
        <v>33</v>
      </c>
      <c r="C49" s="1178"/>
      <c r="D49" s="89"/>
      <c r="E49" s="1175" t="s">
        <v>34</v>
      </c>
      <c r="F49" s="1175"/>
      <c r="G49" s="1175"/>
      <c r="H49" s="1176"/>
      <c r="I49" s="86">
        <v>6723</v>
      </c>
      <c r="J49" s="87">
        <v>6941</v>
      </c>
      <c r="K49" s="87">
        <v>6984</v>
      </c>
      <c r="L49" s="87">
        <v>7404</v>
      </c>
      <c r="M49" s="88">
        <v>7106</v>
      </c>
    </row>
    <row r="50" spans="2:13" ht="27.75" customHeight="1">
      <c r="B50" s="1169"/>
      <c r="C50" s="1170"/>
      <c r="D50" s="85"/>
      <c r="E50" s="1175" t="s">
        <v>35</v>
      </c>
      <c r="F50" s="1175"/>
      <c r="G50" s="1175"/>
      <c r="H50" s="1176"/>
      <c r="I50" s="86">
        <v>3970</v>
      </c>
      <c r="J50" s="87">
        <v>3643</v>
      </c>
      <c r="K50" s="87">
        <v>3026</v>
      </c>
      <c r="L50" s="87">
        <v>2821</v>
      </c>
      <c r="M50" s="88">
        <v>2853</v>
      </c>
    </row>
    <row r="51" spans="2:13" ht="27.75" customHeight="1">
      <c r="B51" s="1171"/>
      <c r="C51" s="1172"/>
      <c r="D51" s="85"/>
      <c r="E51" s="1175" t="s">
        <v>36</v>
      </c>
      <c r="F51" s="1175"/>
      <c r="G51" s="1175"/>
      <c r="H51" s="1176"/>
      <c r="I51" s="86">
        <v>17920</v>
      </c>
      <c r="J51" s="87">
        <v>18889</v>
      </c>
      <c r="K51" s="87">
        <v>19234</v>
      </c>
      <c r="L51" s="87">
        <v>20247</v>
      </c>
      <c r="M51" s="88">
        <v>20621</v>
      </c>
    </row>
    <row r="52" spans="2:13" ht="27.75" customHeight="1" thickBot="1">
      <c r="B52" s="1179" t="s">
        <v>37</v>
      </c>
      <c r="C52" s="1180"/>
      <c r="D52" s="90"/>
      <c r="E52" s="1181" t="s">
        <v>38</v>
      </c>
      <c r="F52" s="1181"/>
      <c r="G52" s="1181"/>
      <c r="H52" s="1182"/>
      <c r="I52" s="91">
        <v>2818</v>
      </c>
      <c r="J52" s="92">
        <v>1549</v>
      </c>
      <c r="K52" s="92">
        <v>2344</v>
      </c>
      <c r="L52" s="92">
        <v>1791</v>
      </c>
      <c r="M52" s="93">
        <v>2291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49578</v>
      </c>
      <c r="E3" s="116"/>
      <c r="F3" s="117">
        <v>47847</v>
      </c>
      <c r="G3" s="118"/>
      <c r="H3" s="119"/>
    </row>
    <row r="4" spans="1:8">
      <c r="A4" s="120"/>
      <c r="B4" s="121"/>
      <c r="C4" s="122"/>
      <c r="D4" s="123">
        <v>23503</v>
      </c>
      <c r="E4" s="124"/>
      <c r="F4" s="125">
        <v>27406</v>
      </c>
      <c r="G4" s="126"/>
      <c r="H4" s="127"/>
    </row>
    <row r="5" spans="1:8">
      <c r="A5" s="108" t="s">
        <v>508</v>
      </c>
      <c r="B5" s="113"/>
      <c r="C5" s="114"/>
      <c r="D5" s="115">
        <v>32334</v>
      </c>
      <c r="E5" s="116"/>
      <c r="F5" s="117">
        <v>44162</v>
      </c>
      <c r="G5" s="118"/>
      <c r="H5" s="119"/>
    </row>
    <row r="6" spans="1:8">
      <c r="A6" s="120"/>
      <c r="B6" s="121"/>
      <c r="C6" s="122"/>
      <c r="D6" s="123">
        <v>20419</v>
      </c>
      <c r="E6" s="124"/>
      <c r="F6" s="125">
        <v>24931</v>
      </c>
      <c r="G6" s="126"/>
      <c r="H6" s="127"/>
    </row>
    <row r="7" spans="1:8">
      <c r="A7" s="108" t="s">
        <v>509</v>
      </c>
      <c r="B7" s="113"/>
      <c r="C7" s="114"/>
      <c r="D7" s="115">
        <v>35412</v>
      </c>
      <c r="E7" s="116"/>
      <c r="F7" s="117">
        <v>47569</v>
      </c>
      <c r="G7" s="118"/>
      <c r="H7" s="119"/>
    </row>
    <row r="8" spans="1:8">
      <c r="A8" s="120"/>
      <c r="B8" s="121"/>
      <c r="C8" s="122"/>
      <c r="D8" s="123">
        <v>18858</v>
      </c>
      <c r="E8" s="124"/>
      <c r="F8" s="125">
        <v>26255</v>
      </c>
      <c r="G8" s="126"/>
      <c r="H8" s="127"/>
    </row>
    <row r="9" spans="1:8">
      <c r="A9" s="108" t="s">
        <v>510</v>
      </c>
      <c r="B9" s="113"/>
      <c r="C9" s="114"/>
      <c r="D9" s="115">
        <v>38281</v>
      </c>
      <c r="E9" s="116"/>
      <c r="F9" s="117">
        <v>50880</v>
      </c>
      <c r="G9" s="118"/>
      <c r="H9" s="119"/>
    </row>
    <row r="10" spans="1:8">
      <c r="A10" s="120"/>
      <c r="B10" s="121"/>
      <c r="C10" s="122"/>
      <c r="D10" s="123">
        <v>21717</v>
      </c>
      <c r="E10" s="124"/>
      <c r="F10" s="125">
        <v>26879</v>
      </c>
      <c r="G10" s="126"/>
      <c r="H10" s="127"/>
    </row>
    <row r="11" spans="1:8">
      <c r="A11" s="108" t="s">
        <v>511</v>
      </c>
      <c r="B11" s="113"/>
      <c r="C11" s="114"/>
      <c r="D11" s="115">
        <v>46218</v>
      </c>
      <c r="E11" s="116"/>
      <c r="F11" s="117">
        <v>63956</v>
      </c>
      <c r="G11" s="118"/>
      <c r="H11" s="119"/>
    </row>
    <row r="12" spans="1:8">
      <c r="A12" s="120"/>
      <c r="B12" s="121"/>
      <c r="C12" s="128"/>
      <c r="D12" s="123">
        <v>17580</v>
      </c>
      <c r="E12" s="124"/>
      <c r="F12" s="125">
        <v>29239</v>
      </c>
      <c r="G12" s="126"/>
      <c r="H12" s="127"/>
    </row>
    <row r="13" spans="1:8">
      <c r="A13" s="108"/>
      <c r="B13" s="113"/>
      <c r="C13" s="129"/>
      <c r="D13" s="130">
        <v>40365</v>
      </c>
      <c r="E13" s="131"/>
      <c r="F13" s="132">
        <v>50883</v>
      </c>
      <c r="G13" s="133"/>
      <c r="H13" s="119"/>
    </row>
    <row r="14" spans="1:8">
      <c r="A14" s="120"/>
      <c r="B14" s="121"/>
      <c r="C14" s="122"/>
      <c r="D14" s="123">
        <v>20415</v>
      </c>
      <c r="E14" s="124"/>
      <c r="F14" s="125">
        <v>26942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5.57</v>
      </c>
      <c r="C19" s="134">
        <f>ROUND(VALUE(SUBSTITUTE(実質収支比率等に係る経年分析!G$48,"▲","-")),2)</f>
        <v>7.17</v>
      </c>
      <c r="D19" s="134">
        <f>ROUND(VALUE(SUBSTITUTE(実質収支比率等に係る経年分析!H$48,"▲","-")),2)</f>
        <v>6.26</v>
      </c>
      <c r="E19" s="134">
        <f>ROUND(VALUE(SUBSTITUTE(実質収支比率等に係る経年分析!I$48,"▲","-")),2)</f>
        <v>7.02</v>
      </c>
      <c r="F19" s="134">
        <f>ROUND(VALUE(SUBSTITUTE(実質収支比率等に係る経年分析!J$48,"▲","-")),2)</f>
        <v>7.48</v>
      </c>
    </row>
    <row r="20" spans="1:11">
      <c r="A20" s="134" t="s">
        <v>43</v>
      </c>
      <c r="B20" s="134">
        <f>ROUND(VALUE(SUBSTITUTE(実質収支比率等に係る経年分析!F$47,"▲","-")),2)</f>
        <v>10.8</v>
      </c>
      <c r="C20" s="134">
        <f>ROUND(VALUE(SUBSTITUTE(実質収支比率等に係る経年分析!G$47,"▲","-")),2)</f>
        <v>12.45</v>
      </c>
      <c r="D20" s="134">
        <f>ROUND(VALUE(SUBSTITUTE(実質収支比率等に係る経年分析!H$47,"▲","-")),2)</f>
        <v>12.92</v>
      </c>
      <c r="E20" s="134">
        <f>ROUND(VALUE(SUBSTITUTE(実質収支比率等に係る経年分析!I$47,"▲","-")),2)</f>
        <v>13.54</v>
      </c>
      <c r="F20" s="134">
        <f>ROUND(VALUE(SUBSTITUTE(実質収支比率等に係る経年分析!J$47,"▲","-")),2)</f>
        <v>13.11</v>
      </c>
    </row>
    <row r="21" spans="1:11">
      <c r="A21" s="134" t="s">
        <v>44</v>
      </c>
      <c r="B21" s="134">
        <f>IF(ISNUMBER(VALUE(SUBSTITUTE(実質収支比率等に係る経年分析!F$49,"▲","-"))),ROUND(VALUE(SUBSTITUTE(実質収支比率等に係る経年分析!F$49,"▲","-")),2),NA())</f>
        <v>2.08</v>
      </c>
      <c r="C21" s="134">
        <f>IF(ISNUMBER(VALUE(SUBSTITUTE(実質収支比率等に係る経年分析!G$49,"▲","-"))),ROUND(VALUE(SUBSTITUTE(実質収支比率等に係る経年分析!G$49,"▲","-")),2),NA())</f>
        <v>3.52</v>
      </c>
      <c r="D21" s="134">
        <f>IF(ISNUMBER(VALUE(SUBSTITUTE(実質収支比率等に係る経年分析!H$49,"▲","-"))),ROUND(VALUE(SUBSTITUTE(実質収支比率等に係る経年分析!H$49,"▲","-")),2),NA())</f>
        <v>-0.49</v>
      </c>
      <c r="E21" s="134">
        <f>IF(ISNUMBER(VALUE(SUBSTITUTE(実質収支比率等に係る経年分析!I$49,"▲","-"))),ROUND(VALUE(SUBSTITUTE(実質収支比率等に係る経年分析!I$49,"▲","-")),2),NA())</f>
        <v>1.1100000000000001</v>
      </c>
      <c r="F21" s="134">
        <f>IF(ISNUMBER(VALUE(SUBSTITUTE(実質収支比率等に係る経年分析!J$49,"▲","-"))),ROUND(VALUE(SUBSTITUTE(実質収支比率等に係る経年分析!J$49,"▲","-")),2),NA())</f>
        <v>0.23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高坂駅東口第一土地区画整理事業特別会計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1.39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0.57999999999999996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0.56000000000000005</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0.92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1.1000000000000001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0.77</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1.1399999999999999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1.44</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1.1499999999999999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2.98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5.57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6.62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7.48</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9.1999999999999993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8.14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8.2799999999999994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13.43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16.23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18.55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19.43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2106</v>
      </c>
      <c r="E42" s="136"/>
      <c r="F42" s="136"/>
      <c r="G42" s="136">
        <f>'実質公債費比率（分子）の構造'!L$52</f>
        <v>2009</v>
      </c>
      <c r="H42" s="136"/>
      <c r="I42" s="136"/>
      <c r="J42" s="136">
        <f>'実質公債費比率（分子）の構造'!M$52</f>
        <v>2055</v>
      </c>
      <c r="K42" s="136"/>
      <c r="L42" s="136"/>
      <c r="M42" s="136">
        <f>'実質公債費比率（分子）の構造'!N$52</f>
        <v>2067</v>
      </c>
      <c r="N42" s="136"/>
      <c r="O42" s="136"/>
      <c r="P42" s="136">
        <f>'実質公債費比率（分子）の構造'!O$52</f>
        <v>2176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45</v>
      </c>
      <c r="C45" s="136"/>
      <c r="D45" s="136"/>
      <c r="E45" s="136">
        <f>'実質公債費比率（分子）の構造'!L$49</f>
        <v>64</v>
      </c>
      <c r="F45" s="136"/>
      <c r="G45" s="136"/>
      <c r="H45" s="136">
        <f>'実質公債費比率（分子）の構造'!M$49</f>
        <v>70</v>
      </c>
      <c r="I45" s="136"/>
      <c r="J45" s="136"/>
      <c r="K45" s="136">
        <f>'実質公債費比率（分子）の構造'!N$49</f>
        <v>67</v>
      </c>
      <c r="L45" s="136"/>
      <c r="M45" s="136"/>
      <c r="N45" s="136">
        <f>'実質公債費比率（分子）の構造'!O$49</f>
        <v>81</v>
      </c>
      <c r="O45" s="136"/>
      <c r="P45" s="136"/>
    </row>
    <row r="46" spans="1:16">
      <c r="A46" s="136" t="s">
        <v>55</v>
      </c>
      <c r="B46" s="136">
        <f>'実質公債費比率（分子）の構造'!K$48</f>
        <v>420</v>
      </c>
      <c r="C46" s="136"/>
      <c r="D46" s="136"/>
      <c r="E46" s="136">
        <f>'実質公債費比率（分子）の構造'!L$48</f>
        <v>396</v>
      </c>
      <c r="F46" s="136"/>
      <c r="G46" s="136"/>
      <c r="H46" s="136">
        <f>'実質公債費比率（分子）の構造'!M$48</f>
        <v>454</v>
      </c>
      <c r="I46" s="136"/>
      <c r="J46" s="136"/>
      <c r="K46" s="136">
        <f>'実質公債費比率（分子）の構造'!N$48</f>
        <v>337</v>
      </c>
      <c r="L46" s="136"/>
      <c r="M46" s="136"/>
      <c r="N46" s="136">
        <f>'実質公債費比率（分子）の構造'!O$48</f>
        <v>388</v>
      </c>
      <c r="O46" s="136"/>
      <c r="P46" s="136"/>
    </row>
    <row r="47" spans="1:16">
      <c r="A47" s="136" t="s">
        <v>56</v>
      </c>
      <c r="B47" s="136">
        <f>'実質公債費比率（分子）の構造'!K$47</f>
        <v>17</v>
      </c>
      <c r="C47" s="136"/>
      <c r="D47" s="136"/>
      <c r="E47" s="136">
        <f>'実質公債費比率（分子）の構造'!L$47</f>
        <v>17</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2336</v>
      </c>
      <c r="C49" s="136"/>
      <c r="D49" s="136"/>
      <c r="E49" s="136">
        <f>'実質公債費比率（分子）の構造'!L$45</f>
        <v>2328</v>
      </c>
      <c r="F49" s="136"/>
      <c r="G49" s="136"/>
      <c r="H49" s="136">
        <f>'実質公債費比率（分子）の構造'!M$45</f>
        <v>2256</v>
      </c>
      <c r="I49" s="136"/>
      <c r="J49" s="136"/>
      <c r="K49" s="136">
        <f>'実質公債費比率（分子）の構造'!N$45</f>
        <v>2190</v>
      </c>
      <c r="L49" s="136"/>
      <c r="M49" s="136"/>
      <c r="N49" s="136">
        <f>'実質公債費比率（分子）の構造'!O$45</f>
        <v>2181</v>
      </c>
      <c r="O49" s="136"/>
      <c r="P49" s="136"/>
    </row>
    <row r="50" spans="1:16">
      <c r="A50" s="136" t="s">
        <v>58</v>
      </c>
      <c r="B50" s="136" t="e">
        <f>NA()</f>
        <v>#N/A</v>
      </c>
      <c r="C50" s="136">
        <f>IF(ISNUMBER('実質公債費比率（分子）の構造'!K$53),'実質公債費比率（分子）の構造'!K$53,NA())</f>
        <v>712</v>
      </c>
      <c r="D50" s="136" t="e">
        <f>NA()</f>
        <v>#N/A</v>
      </c>
      <c r="E50" s="136" t="e">
        <f>NA()</f>
        <v>#N/A</v>
      </c>
      <c r="F50" s="136">
        <f>IF(ISNUMBER('実質公債費比率（分子）の構造'!L$53),'実質公債費比率（分子）の構造'!L$53,NA())</f>
        <v>796</v>
      </c>
      <c r="G50" s="136" t="e">
        <f>NA()</f>
        <v>#N/A</v>
      </c>
      <c r="H50" s="136" t="e">
        <f>NA()</f>
        <v>#N/A</v>
      </c>
      <c r="I50" s="136">
        <f>IF(ISNUMBER('実質公債費比率（分子）の構造'!M$53),'実質公債費比率（分子）の構造'!M$53,NA())</f>
        <v>725</v>
      </c>
      <c r="J50" s="136" t="e">
        <f>NA()</f>
        <v>#N/A</v>
      </c>
      <c r="K50" s="136" t="e">
        <f>NA()</f>
        <v>#N/A</v>
      </c>
      <c r="L50" s="136">
        <f>IF(ISNUMBER('実質公債費比率（分子）の構造'!N$53),'実質公債費比率（分子）の構造'!N$53,NA())</f>
        <v>527</v>
      </c>
      <c r="M50" s="136" t="e">
        <f>NA()</f>
        <v>#N/A</v>
      </c>
      <c r="N50" s="136" t="e">
        <f>NA()</f>
        <v>#N/A</v>
      </c>
      <c r="O50" s="136">
        <f>IF(ISNUMBER('実質公債費比率（分子）の構造'!O$53),'実質公債費比率（分子）の構造'!O$53,NA())</f>
        <v>474</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17920</v>
      </c>
      <c r="E56" s="135"/>
      <c r="F56" s="135"/>
      <c r="G56" s="135">
        <f>'将来負担比率（分子）の構造'!J$51</f>
        <v>18889</v>
      </c>
      <c r="H56" s="135"/>
      <c r="I56" s="135"/>
      <c r="J56" s="135">
        <f>'将来負担比率（分子）の構造'!K$51</f>
        <v>19234</v>
      </c>
      <c r="K56" s="135"/>
      <c r="L56" s="135"/>
      <c r="M56" s="135">
        <f>'将来負担比率（分子）の構造'!L$51</f>
        <v>20247</v>
      </c>
      <c r="N56" s="135"/>
      <c r="O56" s="135"/>
      <c r="P56" s="135">
        <f>'将来負担比率（分子）の構造'!M$51</f>
        <v>20621</v>
      </c>
    </row>
    <row r="57" spans="1:16">
      <c r="A57" s="135" t="s">
        <v>35</v>
      </c>
      <c r="B57" s="135"/>
      <c r="C57" s="135"/>
      <c r="D57" s="135">
        <f>'将来負担比率（分子）の構造'!I$50</f>
        <v>3970</v>
      </c>
      <c r="E57" s="135"/>
      <c r="F57" s="135"/>
      <c r="G57" s="135">
        <f>'将来負担比率（分子）の構造'!J$50</f>
        <v>3643</v>
      </c>
      <c r="H57" s="135"/>
      <c r="I57" s="135"/>
      <c r="J57" s="135">
        <f>'将来負担比率（分子）の構造'!K$50</f>
        <v>3026</v>
      </c>
      <c r="K57" s="135"/>
      <c r="L57" s="135"/>
      <c r="M57" s="135">
        <f>'将来負担比率（分子）の構造'!L$50</f>
        <v>2821</v>
      </c>
      <c r="N57" s="135"/>
      <c r="O57" s="135"/>
      <c r="P57" s="135">
        <f>'将来負担比率（分子）の構造'!M$50</f>
        <v>2853</v>
      </c>
    </row>
    <row r="58" spans="1:16">
      <c r="A58" s="135" t="s">
        <v>34</v>
      </c>
      <c r="B58" s="135"/>
      <c r="C58" s="135"/>
      <c r="D58" s="135">
        <f>'将来負担比率（分子）の構造'!I$49</f>
        <v>6723</v>
      </c>
      <c r="E58" s="135"/>
      <c r="F58" s="135"/>
      <c r="G58" s="135">
        <f>'将来負担比率（分子）の構造'!J$49</f>
        <v>6941</v>
      </c>
      <c r="H58" s="135"/>
      <c r="I58" s="135"/>
      <c r="J58" s="135">
        <f>'将来負担比率（分子）の構造'!K$49</f>
        <v>6984</v>
      </c>
      <c r="K58" s="135"/>
      <c r="L58" s="135"/>
      <c r="M58" s="135">
        <f>'将来負担比率（分子）の構造'!L$49</f>
        <v>7404</v>
      </c>
      <c r="N58" s="135"/>
      <c r="O58" s="135"/>
      <c r="P58" s="135">
        <f>'将来負担比率（分子）の構造'!M$49</f>
        <v>7106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4512</v>
      </c>
      <c r="C62" s="135"/>
      <c r="D62" s="135"/>
      <c r="E62" s="135">
        <f>'将来負担比率（分子）の構造'!J$45</f>
        <v>4369</v>
      </c>
      <c r="F62" s="135"/>
      <c r="G62" s="135"/>
      <c r="H62" s="135">
        <f>'将来負担比率（分子）の構造'!K$45</f>
        <v>4295</v>
      </c>
      <c r="I62" s="135"/>
      <c r="J62" s="135"/>
      <c r="K62" s="135">
        <f>'将来負担比率（分子）の構造'!L$45</f>
        <v>4119</v>
      </c>
      <c r="L62" s="135"/>
      <c r="M62" s="135"/>
      <c r="N62" s="135">
        <f>'将来負担比率（分子）の構造'!M$45</f>
        <v>3898</v>
      </c>
      <c r="O62" s="135"/>
      <c r="P62" s="135"/>
    </row>
    <row r="63" spans="1:16">
      <c r="A63" s="135" t="s">
        <v>28</v>
      </c>
      <c r="B63" s="135">
        <f>'将来負担比率（分子）の構造'!I$44</f>
        <v>422</v>
      </c>
      <c r="C63" s="135"/>
      <c r="D63" s="135"/>
      <c r="E63" s="135">
        <f>'将来負担比率（分子）の構造'!J$44</f>
        <v>395</v>
      </c>
      <c r="F63" s="135"/>
      <c r="G63" s="135"/>
      <c r="H63" s="135">
        <f>'将来負担比率（分子）の構造'!K$44</f>
        <v>397</v>
      </c>
      <c r="I63" s="135"/>
      <c r="J63" s="135"/>
      <c r="K63" s="135">
        <f>'将来負担比率（分子）の構造'!L$44</f>
        <v>474</v>
      </c>
      <c r="L63" s="135"/>
      <c r="M63" s="135"/>
      <c r="N63" s="135">
        <f>'将来負担比率（分子）の構造'!M$44</f>
        <v>522</v>
      </c>
      <c r="O63" s="135"/>
      <c r="P63" s="135"/>
    </row>
    <row r="64" spans="1:16">
      <c r="A64" s="135" t="s">
        <v>27</v>
      </c>
      <c r="B64" s="135">
        <f>'将来負担比率（分子）の構造'!I$43</f>
        <v>3618</v>
      </c>
      <c r="C64" s="135"/>
      <c r="D64" s="135"/>
      <c r="E64" s="135">
        <f>'将来負担比率（分子）の構造'!J$43</f>
        <v>3387</v>
      </c>
      <c r="F64" s="135"/>
      <c r="G64" s="135"/>
      <c r="H64" s="135">
        <f>'将来負担比率（分子）の構造'!K$43</f>
        <v>3607</v>
      </c>
      <c r="I64" s="135"/>
      <c r="J64" s="135"/>
      <c r="K64" s="135">
        <f>'将来負担比率（分子）の構造'!L$43</f>
        <v>3692</v>
      </c>
      <c r="L64" s="135"/>
      <c r="M64" s="135"/>
      <c r="N64" s="135">
        <f>'将来負担比率（分子）の構造'!M$43</f>
        <v>3691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22879</v>
      </c>
      <c r="C66" s="135"/>
      <c r="D66" s="135"/>
      <c r="E66" s="135">
        <f>'将来負担比率（分子）の構造'!J$41</f>
        <v>22872</v>
      </c>
      <c r="F66" s="135"/>
      <c r="G66" s="135"/>
      <c r="H66" s="135">
        <f>'将来負担比率（分子）の構造'!K$41</f>
        <v>23289</v>
      </c>
      <c r="I66" s="135"/>
      <c r="J66" s="135"/>
      <c r="K66" s="135">
        <f>'将来負担比率（分子）の構造'!L$41</f>
        <v>23978</v>
      </c>
      <c r="L66" s="135"/>
      <c r="M66" s="135"/>
      <c r="N66" s="135">
        <f>'将来負担比率（分子）の構造'!M$41</f>
        <v>24761</v>
      </c>
      <c r="O66" s="135"/>
      <c r="P66" s="135"/>
    </row>
    <row r="67" spans="1:16">
      <c r="A67" s="135" t="s">
        <v>62</v>
      </c>
      <c r="B67" s="135" t="e">
        <f>NA()</f>
        <v>#N/A</v>
      </c>
      <c r="C67" s="135">
        <f>IF(ISNUMBER('将来負担比率（分子）の構造'!I$52), IF('将来負担比率（分子）の構造'!I$52 &lt; 0, 0, '将来負担比率（分子）の構造'!I$52), NA())</f>
        <v>2818</v>
      </c>
      <c r="D67" s="135" t="e">
        <f>NA()</f>
        <v>#N/A</v>
      </c>
      <c r="E67" s="135" t="e">
        <f>NA()</f>
        <v>#N/A</v>
      </c>
      <c r="F67" s="135">
        <f>IF(ISNUMBER('将来負担比率（分子）の構造'!J$52), IF('将来負担比率（分子）の構造'!J$52 &lt; 0, 0, '将来負担比率（分子）の構造'!J$52), NA())</f>
        <v>1549</v>
      </c>
      <c r="G67" s="135" t="e">
        <f>NA()</f>
        <v>#N/A</v>
      </c>
      <c r="H67" s="135" t="e">
        <f>NA()</f>
        <v>#N/A</v>
      </c>
      <c r="I67" s="135">
        <f>IF(ISNUMBER('将来負担比率（分子）の構造'!K$52), IF('将来負担比率（分子）の構造'!K$52 &lt; 0, 0, '将来負担比率（分子）の構造'!K$52), NA())</f>
        <v>2344</v>
      </c>
      <c r="J67" s="135" t="e">
        <f>NA()</f>
        <v>#N/A</v>
      </c>
      <c r="K67" s="135" t="e">
        <f>NA()</f>
        <v>#N/A</v>
      </c>
      <c r="L67" s="135">
        <f>IF(ISNUMBER('将来負担比率（分子）の構造'!L$52), IF('将来負担比率（分子）の構造'!L$52 &lt; 0, 0, '将来負担比率（分子）の構造'!L$52), NA())</f>
        <v>1791</v>
      </c>
      <c r="M67" s="135" t="e">
        <f>NA()</f>
        <v>#N/A</v>
      </c>
      <c r="N67" s="135" t="e">
        <f>NA()</f>
        <v>#N/A</v>
      </c>
      <c r="O67" s="135">
        <f>IF(ISNUMBER('将来負担比率（分子）の構造'!M$52), IF('将来負担比率（分子）の構造'!M$52 &lt; 0, 0, '将来負担比率（分子）の構造'!M$52), NA())</f>
        <v>2291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9"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12308473</v>
      </c>
      <c r="S5" s="581"/>
      <c r="T5" s="581"/>
      <c r="U5" s="581"/>
      <c r="V5" s="581"/>
      <c r="W5" s="581"/>
      <c r="X5" s="581"/>
      <c r="Y5" s="582"/>
      <c r="Z5" s="583">
        <v>41.3</v>
      </c>
      <c r="AA5" s="583"/>
      <c r="AB5" s="583"/>
      <c r="AC5" s="583"/>
      <c r="AD5" s="584">
        <v>11743482</v>
      </c>
      <c r="AE5" s="584"/>
      <c r="AF5" s="584"/>
      <c r="AG5" s="584"/>
      <c r="AH5" s="584"/>
      <c r="AI5" s="584"/>
      <c r="AJ5" s="584"/>
      <c r="AK5" s="584"/>
      <c r="AL5" s="585">
        <v>77.900000000000006</v>
      </c>
      <c r="AM5" s="586"/>
      <c r="AN5" s="586"/>
      <c r="AO5" s="587"/>
      <c r="AP5" s="577" t="s">
        <v>207</v>
      </c>
      <c r="AQ5" s="578"/>
      <c r="AR5" s="578"/>
      <c r="AS5" s="578"/>
      <c r="AT5" s="578"/>
      <c r="AU5" s="578"/>
      <c r="AV5" s="578"/>
      <c r="AW5" s="578"/>
      <c r="AX5" s="578"/>
      <c r="AY5" s="578"/>
      <c r="AZ5" s="578"/>
      <c r="BA5" s="578"/>
      <c r="BB5" s="578"/>
      <c r="BC5" s="578"/>
      <c r="BD5" s="578"/>
      <c r="BE5" s="578"/>
      <c r="BF5" s="579"/>
      <c r="BG5" s="591">
        <v>11743482</v>
      </c>
      <c r="BH5" s="592"/>
      <c r="BI5" s="592"/>
      <c r="BJ5" s="592"/>
      <c r="BK5" s="592"/>
      <c r="BL5" s="592"/>
      <c r="BM5" s="592"/>
      <c r="BN5" s="593"/>
      <c r="BO5" s="594">
        <v>95.4</v>
      </c>
      <c r="BP5" s="594"/>
      <c r="BQ5" s="594"/>
      <c r="BR5" s="594"/>
      <c r="BS5" s="595">
        <v>41362</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264225</v>
      </c>
      <c r="S6" s="592"/>
      <c r="T6" s="592"/>
      <c r="U6" s="592"/>
      <c r="V6" s="592"/>
      <c r="W6" s="592"/>
      <c r="X6" s="592"/>
      <c r="Y6" s="593"/>
      <c r="Z6" s="594">
        <v>0.9</v>
      </c>
      <c r="AA6" s="594"/>
      <c r="AB6" s="594"/>
      <c r="AC6" s="594"/>
      <c r="AD6" s="595">
        <v>264225</v>
      </c>
      <c r="AE6" s="595"/>
      <c r="AF6" s="595"/>
      <c r="AG6" s="595"/>
      <c r="AH6" s="595"/>
      <c r="AI6" s="595"/>
      <c r="AJ6" s="595"/>
      <c r="AK6" s="595"/>
      <c r="AL6" s="596">
        <v>1.8</v>
      </c>
      <c r="AM6" s="597"/>
      <c r="AN6" s="597"/>
      <c r="AO6" s="598"/>
      <c r="AP6" s="588" t="s">
        <v>212</v>
      </c>
      <c r="AQ6" s="589"/>
      <c r="AR6" s="589"/>
      <c r="AS6" s="589"/>
      <c r="AT6" s="589"/>
      <c r="AU6" s="589"/>
      <c r="AV6" s="589"/>
      <c r="AW6" s="589"/>
      <c r="AX6" s="589"/>
      <c r="AY6" s="589"/>
      <c r="AZ6" s="589"/>
      <c r="BA6" s="589"/>
      <c r="BB6" s="589"/>
      <c r="BC6" s="589"/>
      <c r="BD6" s="589"/>
      <c r="BE6" s="589"/>
      <c r="BF6" s="590"/>
      <c r="BG6" s="591">
        <v>11743482</v>
      </c>
      <c r="BH6" s="592"/>
      <c r="BI6" s="592"/>
      <c r="BJ6" s="592"/>
      <c r="BK6" s="592"/>
      <c r="BL6" s="592"/>
      <c r="BM6" s="592"/>
      <c r="BN6" s="593"/>
      <c r="BO6" s="594">
        <v>95.4</v>
      </c>
      <c r="BP6" s="594"/>
      <c r="BQ6" s="594"/>
      <c r="BR6" s="594"/>
      <c r="BS6" s="595">
        <v>41362</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268627</v>
      </c>
      <c r="CS6" s="592"/>
      <c r="CT6" s="592"/>
      <c r="CU6" s="592"/>
      <c r="CV6" s="592"/>
      <c r="CW6" s="592"/>
      <c r="CX6" s="592"/>
      <c r="CY6" s="593"/>
      <c r="CZ6" s="594">
        <v>1</v>
      </c>
      <c r="DA6" s="594"/>
      <c r="DB6" s="594"/>
      <c r="DC6" s="594"/>
      <c r="DD6" s="600">
        <v>547</v>
      </c>
      <c r="DE6" s="592"/>
      <c r="DF6" s="592"/>
      <c r="DG6" s="592"/>
      <c r="DH6" s="592"/>
      <c r="DI6" s="592"/>
      <c r="DJ6" s="592"/>
      <c r="DK6" s="592"/>
      <c r="DL6" s="592"/>
      <c r="DM6" s="592"/>
      <c r="DN6" s="592"/>
      <c r="DO6" s="592"/>
      <c r="DP6" s="593"/>
      <c r="DQ6" s="600">
        <v>268627</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21912</v>
      </c>
      <c r="S7" s="592"/>
      <c r="T7" s="592"/>
      <c r="U7" s="592"/>
      <c r="V7" s="592"/>
      <c r="W7" s="592"/>
      <c r="X7" s="592"/>
      <c r="Y7" s="593"/>
      <c r="Z7" s="594">
        <v>0.1</v>
      </c>
      <c r="AA7" s="594"/>
      <c r="AB7" s="594"/>
      <c r="AC7" s="594"/>
      <c r="AD7" s="595">
        <v>21912</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5628647</v>
      </c>
      <c r="BH7" s="592"/>
      <c r="BI7" s="592"/>
      <c r="BJ7" s="592"/>
      <c r="BK7" s="592"/>
      <c r="BL7" s="592"/>
      <c r="BM7" s="592"/>
      <c r="BN7" s="593"/>
      <c r="BO7" s="594">
        <v>45.7</v>
      </c>
      <c r="BP7" s="594"/>
      <c r="BQ7" s="594"/>
      <c r="BR7" s="594"/>
      <c r="BS7" s="595">
        <v>41362</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4450804</v>
      </c>
      <c r="CS7" s="592"/>
      <c r="CT7" s="592"/>
      <c r="CU7" s="592"/>
      <c r="CV7" s="592"/>
      <c r="CW7" s="592"/>
      <c r="CX7" s="592"/>
      <c r="CY7" s="593"/>
      <c r="CZ7" s="594">
        <v>16</v>
      </c>
      <c r="DA7" s="594"/>
      <c r="DB7" s="594"/>
      <c r="DC7" s="594"/>
      <c r="DD7" s="600">
        <v>380359</v>
      </c>
      <c r="DE7" s="592"/>
      <c r="DF7" s="592"/>
      <c r="DG7" s="592"/>
      <c r="DH7" s="592"/>
      <c r="DI7" s="592"/>
      <c r="DJ7" s="592"/>
      <c r="DK7" s="592"/>
      <c r="DL7" s="592"/>
      <c r="DM7" s="592"/>
      <c r="DN7" s="592"/>
      <c r="DO7" s="592"/>
      <c r="DP7" s="593"/>
      <c r="DQ7" s="600">
        <v>4072680</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46424</v>
      </c>
      <c r="S8" s="592"/>
      <c r="T8" s="592"/>
      <c r="U8" s="592"/>
      <c r="V8" s="592"/>
      <c r="W8" s="592"/>
      <c r="X8" s="592"/>
      <c r="Y8" s="593"/>
      <c r="Z8" s="594">
        <v>0.2</v>
      </c>
      <c r="AA8" s="594"/>
      <c r="AB8" s="594"/>
      <c r="AC8" s="594"/>
      <c r="AD8" s="595">
        <v>46424</v>
      </c>
      <c r="AE8" s="595"/>
      <c r="AF8" s="595"/>
      <c r="AG8" s="595"/>
      <c r="AH8" s="595"/>
      <c r="AI8" s="595"/>
      <c r="AJ8" s="595"/>
      <c r="AK8" s="595"/>
      <c r="AL8" s="596">
        <v>0.3</v>
      </c>
      <c r="AM8" s="597"/>
      <c r="AN8" s="597"/>
      <c r="AO8" s="598"/>
      <c r="AP8" s="588" t="s">
        <v>218</v>
      </c>
      <c r="AQ8" s="589"/>
      <c r="AR8" s="589"/>
      <c r="AS8" s="589"/>
      <c r="AT8" s="589"/>
      <c r="AU8" s="589"/>
      <c r="AV8" s="589"/>
      <c r="AW8" s="589"/>
      <c r="AX8" s="589"/>
      <c r="AY8" s="589"/>
      <c r="AZ8" s="589"/>
      <c r="BA8" s="589"/>
      <c r="BB8" s="589"/>
      <c r="BC8" s="589"/>
      <c r="BD8" s="589"/>
      <c r="BE8" s="589"/>
      <c r="BF8" s="590"/>
      <c r="BG8" s="591">
        <v>132699</v>
      </c>
      <c r="BH8" s="592"/>
      <c r="BI8" s="592"/>
      <c r="BJ8" s="592"/>
      <c r="BK8" s="592"/>
      <c r="BL8" s="592"/>
      <c r="BM8" s="592"/>
      <c r="BN8" s="593"/>
      <c r="BO8" s="594">
        <v>1.1000000000000001</v>
      </c>
      <c r="BP8" s="594"/>
      <c r="BQ8" s="594"/>
      <c r="BR8" s="594"/>
      <c r="BS8" s="600" t="s">
        <v>110</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9867767</v>
      </c>
      <c r="CS8" s="592"/>
      <c r="CT8" s="592"/>
      <c r="CU8" s="592"/>
      <c r="CV8" s="592"/>
      <c r="CW8" s="592"/>
      <c r="CX8" s="592"/>
      <c r="CY8" s="593"/>
      <c r="CZ8" s="594">
        <v>35.5</v>
      </c>
      <c r="DA8" s="594"/>
      <c r="DB8" s="594"/>
      <c r="DC8" s="594"/>
      <c r="DD8" s="600">
        <v>10817</v>
      </c>
      <c r="DE8" s="592"/>
      <c r="DF8" s="592"/>
      <c r="DG8" s="592"/>
      <c r="DH8" s="592"/>
      <c r="DI8" s="592"/>
      <c r="DJ8" s="592"/>
      <c r="DK8" s="592"/>
      <c r="DL8" s="592"/>
      <c r="DM8" s="592"/>
      <c r="DN8" s="592"/>
      <c r="DO8" s="592"/>
      <c r="DP8" s="593"/>
      <c r="DQ8" s="600">
        <v>5256637</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76281</v>
      </c>
      <c r="S9" s="592"/>
      <c r="T9" s="592"/>
      <c r="U9" s="592"/>
      <c r="V9" s="592"/>
      <c r="W9" s="592"/>
      <c r="X9" s="592"/>
      <c r="Y9" s="593"/>
      <c r="Z9" s="594">
        <v>0.3</v>
      </c>
      <c r="AA9" s="594"/>
      <c r="AB9" s="594"/>
      <c r="AC9" s="594"/>
      <c r="AD9" s="595">
        <v>76281</v>
      </c>
      <c r="AE9" s="595"/>
      <c r="AF9" s="595"/>
      <c r="AG9" s="595"/>
      <c r="AH9" s="595"/>
      <c r="AI9" s="595"/>
      <c r="AJ9" s="595"/>
      <c r="AK9" s="595"/>
      <c r="AL9" s="596">
        <v>0.5</v>
      </c>
      <c r="AM9" s="597"/>
      <c r="AN9" s="597"/>
      <c r="AO9" s="598"/>
      <c r="AP9" s="588" t="s">
        <v>221</v>
      </c>
      <c r="AQ9" s="589"/>
      <c r="AR9" s="589"/>
      <c r="AS9" s="589"/>
      <c r="AT9" s="589"/>
      <c r="AU9" s="589"/>
      <c r="AV9" s="589"/>
      <c r="AW9" s="589"/>
      <c r="AX9" s="589"/>
      <c r="AY9" s="589"/>
      <c r="AZ9" s="589"/>
      <c r="BA9" s="589"/>
      <c r="BB9" s="589"/>
      <c r="BC9" s="589"/>
      <c r="BD9" s="589"/>
      <c r="BE9" s="589"/>
      <c r="BF9" s="590"/>
      <c r="BG9" s="591">
        <v>4645208</v>
      </c>
      <c r="BH9" s="592"/>
      <c r="BI9" s="592"/>
      <c r="BJ9" s="592"/>
      <c r="BK9" s="592"/>
      <c r="BL9" s="592"/>
      <c r="BM9" s="592"/>
      <c r="BN9" s="593"/>
      <c r="BO9" s="594">
        <v>37.700000000000003</v>
      </c>
      <c r="BP9" s="594"/>
      <c r="BQ9" s="594"/>
      <c r="BR9" s="594"/>
      <c r="BS9" s="600" t="s">
        <v>110</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2589252</v>
      </c>
      <c r="CS9" s="592"/>
      <c r="CT9" s="592"/>
      <c r="CU9" s="592"/>
      <c r="CV9" s="592"/>
      <c r="CW9" s="592"/>
      <c r="CX9" s="592"/>
      <c r="CY9" s="593"/>
      <c r="CZ9" s="594">
        <v>9.3000000000000007</v>
      </c>
      <c r="DA9" s="594"/>
      <c r="DB9" s="594"/>
      <c r="DC9" s="594"/>
      <c r="DD9" s="600">
        <v>270881</v>
      </c>
      <c r="DE9" s="592"/>
      <c r="DF9" s="592"/>
      <c r="DG9" s="592"/>
      <c r="DH9" s="592"/>
      <c r="DI9" s="592"/>
      <c r="DJ9" s="592"/>
      <c r="DK9" s="592"/>
      <c r="DL9" s="592"/>
      <c r="DM9" s="592"/>
      <c r="DN9" s="592"/>
      <c r="DO9" s="592"/>
      <c r="DP9" s="593"/>
      <c r="DQ9" s="600">
        <v>2081752</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779094</v>
      </c>
      <c r="S10" s="592"/>
      <c r="T10" s="592"/>
      <c r="U10" s="592"/>
      <c r="V10" s="592"/>
      <c r="W10" s="592"/>
      <c r="X10" s="592"/>
      <c r="Y10" s="593"/>
      <c r="Z10" s="594">
        <v>2.6</v>
      </c>
      <c r="AA10" s="594"/>
      <c r="AB10" s="594"/>
      <c r="AC10" s="594"/>
      <c r="AD10" s="595">
        <v>779094</v>
      </c>
      <c r="AE10" s="595"/>
      <c r="AF10" s="595"/>
      <c r="AG10" s="595"/>
      <c r="AH10" s="595"/>
      <c r="AI10" s="595"/>
      <c r="AJ10" s="595"/>
      <c r="AK10" s="595"/>
      <c r="AL10" s="596">
        <v>5.2</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242409</v>
      </c>
      <c r="BH10" s="592"/>
      <c r="BI10" s="592"/>
      <c r="BJ10" s="592"/>
      <c r="BK10" s="592"/>
      <c r="BL10" s="592"/>
      <c r="BM10" s="592"/>
      <c r="BN10" s="593"/>
      <c r="BO10" s="594">
        <v>2</v>
      </c>
      <c r="BP10" s="594"/>
      <c r="BQ10" s="594"/>
      <c r="BR10" s="594"/>
      <c r="BS10" s="600" t="s">
        <v>110</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195174</v>
      </c>
      <c r="CS10" s="592"/>
      <c r="CT10" s="592"/>
      <c r="CU10" s="592"/>
      <c r="CV10" s="592"/>
      <c r="CW10" s="592"/>
      <c r="CX10" s="592"/>
      <c r="CY10" s="593"/>
      <c r="CZ10" s="594">
        <v>0.7</v>
      </c>
      <c r="DA10" s="594"/>
      <c r="DB10" s="594"/>
      <c r="DC10" s="594"/>
      <c r="DD10" s="600" t="s">
        <v>110</v>
      </c>
      <c r="DE10" s="592"/>
      <c r="DF10" s="592"/>
      <c r="DG10" s="592"/>
      <c r="DH10" s="592"/>
      <c r="DI10" s="592"/>
      <c r="DJ10" s="592"/>
      <c r="DK10" s="592"/>
      <c r="DL10" s="592"/>
      <c r="DM10" s="592"/>
      <c r="DN10" s="592"/>
      <c r="DO10" s="592"/>
      <c r="DP10" s="593"/>
      <c r="DQ10" s="600">
        <v>186898</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v>136222</v>
      </c>
      <c r="S11" s="592"/>
      <c r="T11" s="592"/>
      <c r="U11" s="592"/>
      <c r="V11" s="592"/>
      <c r="W11" s="592"/>
      <c r="X11" s="592"/>
      <c r="Y11" s="593"/>
      <c r="Z11" s="594">
        <v>0.5</v>
      </c>
      <c r="AA11" s="594"/>
      <c r="AB11" s="594"/>
      <c r="AC11" s="594"/>
      <c r="AD11" s="595">
        <v>136222</v>
      </c>
      <c r="AE11" s="595"/>
      <c r="AF11" s="595"/>
      <c r="AG11" s="595"/>
      <c r="AH11" s="595"/>
      <c r="AI11" s="595"/>
      <c r="AJ11" s="595"/>
      <c r="AK11" s="595"/>
      <c r="AL11" s="596">
        <v>0.9</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608331</v>
      </c>
      <c r="BH11" s="592"/>
      <c r="BI11" s="592"/>
      <c r="BJ11" s="592"/>
      <c r="BK11" s="592"/>
      <c r="BL11" s="592"/>
      <c r="BM11" s="592"/>
      <c r="BN11" s="593"/>
      <c r="BO11" s="594">
        <v>4.9000000000000004</v>
      </c>
      <c r="BP11" s="594"/>
      <c r="BQ11" s="594"/>
      <c r="BR11" s="594"/>
      <c r="BS11" s="600">
        <v>41362</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186163</v>
      </c>
      <c r="CS11" s="592"/>
      <c r="CT11" s="592"/>
      <c r="CU11" s="592"/>
      <c r="CV11" s="592"/>
      <c r="CW11" s="592"/>
      <c r="CX11" s="592"/>
      <c r="CY11" s="593"/>
      <c r="CZ11" s="594">
        <v>0.7</v>
      </c>
      <c r="DA11" s="594"/>
      <c r="DB11" s="594"/>
      <c r="DC11" s="594"/>
      <c r="DD11" s="600">
        <v>30915</v>
      </c>
      <c r="DE11" s="592"/>
      <c r="DF11" s="592"/>
      <c r="DG11" s="592"/>
      <c r="DH11" s="592"/>
      <c r="DI11" s="592"/>
      <c r="DJ11" s="592"/>
      <c r="DK11" s="592"/>
      <c r="DL11" s="592"/>
      <c r="DM11" s="592"/>
      <c r="DN11" s="592"/>
      <c r="DO11" s="592"/>
      <c r="DP11" s="593"/>
      <c r="DQ11" s="600">
        <v>174981</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5268601</v>
      </c>
      <c r="BH12" s="592"/>
      <c r="BI12" s="592"/>
      <c r="BJ12" s="592"/>
      <c r="BK12" s="592"/>
      <c r="BL12" s="592"/>
      <c r="BM12" s="592"/>
      <c r="BN12" s="593"/>
      <c r="BO12" s="594">
        <v>42.8</v>
      </c>
      <c r="BP12" s="594"/>
      <c r="BQ12" s="594"/>
      <c r="BR12" s="594"/>
      <c r="BS12" s="600" t="s">
        <v>110</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212625</v>
      </c>
      <c r="CS12" s="592"/>
      <c r="CT12" s="592"/>
      <c r="CU12" s="592"/>
      <c r="CV12" s="592"/>
      <c r="CW12" s="592"/>
      <c r="CX12" s="592"/>
      <c r="CY12" s="593"/>
      <c r="CZ12" s="594">
        <v>0.8</v>
      </c>
      <c r="DA12" s="594"/>
      <c r="DB12" s="594"/>
      <c r="DC12" s="594"/>
      <c r="DD12" s="600">
        <v>73936</v>
      </c>
      <c r="DE12" s="592"/>
      <c r="DF12" s="592"/>
      <c r="DG12" s="592"/>
      <c r="DH12" s="592"/>
      <c r="DI12" s="592"/>
      <c r="DJ12" s="592"/>
      <c r="DK12" s="592"/>
      <c r="DL12" s="592"/>
      <c r="DM12" s="592"/>
      <c r="DN12" s="592"/>
      <c r="DO12" s="592"/>
      <c r="DP12" s="593"/>
      <c r="DQ12" s="600">
        <v>134691</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104755</v>
      </c>
      <c r="S13" s="592"/>
      <c r="T13" s="592"/>
      <c r="U13" s="592"/>
      <c r="V13" s="592"/>
      <c r="W13" s="592"/>
      <c r="X13" s="592"/>
      <c r="Y13" s="593"/>
      <c r="Z13" s="594">
        <v>0.4</v>
      </c>
      <c r="AA13" s="594"/>
      <c r="AB13" s="594"/>
      <c r="AC13" s="594"/>
      <c r="AD13" s="595">
        <v>104755</v>
      </c>
      <c r="AE13" s="595"/>
      <c r="AF13" s="595"/>
      <c r="AG13" s="595"/>
      <c r="AH13" s="595"/>
      <c r="AI13" s="595"/>
      <c r="AJ13" s="595"/>
      <c r="AK13" s="595"/>
      <c r="AL13" s="596">
        <v>0.7</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5256972</v>
      </c>
      <c r="BH13" s="592"/>
      <c r="BI13" s="592"/>
      <c r="BJ13" s="592"/>
      <c r="BK13" s="592"/>
      <c r="BL13" s="592"/>
      <c r="BM13" s="592"/>
      <c r="BN13" s="593"/>
      <c r="BO13" s="594">
        <v>42.7</v>
      </c>
      <c r="BP13" s="594"/>
      <c r="BQ13" s="594"/>
      <c r="BR13" s="594"/>
      <c r="BS13" s="600" t="s">
        <v>110</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3434811</v>
      </c>
      <c r="CS13" s="592"/>
      <c r="CT13" s="592"/>
      <c r="CU13" s="592"/>
      <c r="CV13" s="592"/>
      <c r="CW13" s="592"/>
      <c r="CX13" s="592"/>
      <c r="CY13" s="593"/>
      <c r="CZ13" s="594">
        <v>12.3</v>
      </c>
      <c r="DA13" s="594"/>
      <c r="DB13" s="594"/>
      <c r="DC13" s="594"/>
      <c r="DD13" s="600">
        <v>1950636</v>
      </c>
      <c r="DE13" s="592"/>
      <c r="DF13" s="592"/>
      <c r="DG13" s="592"/>
      <c r="DH13" s="592"/>
      <c r="DI13" s="592"/>
      <c r="DJ13" s="592"/>
      <c r="DK13" s="592"/>
      <c r="DL13" s="592"/>
      <c r="DM13" s="592"/>
      <c r="DN13" s="592"/>
      <c r="DO13" s="592"/>
      <c r="DP13" s="593"/>
      <c r="DQ13" s="600">
        <v>1855217</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148643</v>
      </c>
      <c r="BH14" s="592"/>
      <c r="BI14" s="592"/>
      <c r="BJ14" s="592"/>
      <c r="BK14" s="592"/>
      <c r="BL14" s="592"/>
      <c r="BM14" s="592"/>
      <c r="BN14" s="593"/>
      <c r="BO14" s="594">
        <v>1.2</v>
      </c>
      <c r="BP14" s="594"/>
      <c r="BQ14" s="594"/>
      <c r="BR14" s="594"/>
      <c r="BS14" s="600" t="s">
        <v>110</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1191172</v>
      </c>
      <c r="CS14" s="592"/>
      <c r="CT14" s="592"/>
      <c r="CU14" s="592"/>
      <c r="CV14" s="592"/>
      <c r="CW14" s="592"/>
      <c r="CX14" s="592"/>
      <c r="CY14" s="593"/>
      <c r="CZ14" s="594">
        <v>4.3</v>
      </c>
      <c r="DA14" s="594"/>
      <c r="DB14" s="594"/>
      <c r="DC14" s="594"/>
      <c r="DD14" s="600">
        <v>6553</v>
      </c>
      <c r="DE14" s="592"/>
      <c r="DF14" s="592"/>
      <c r="DG14" s="592"/>
      <c r="DH14" s="592"/>
      <c r="DI14" s="592"/>
      <c r="DJ14" s="592"/>
      <c r="DK14" s="592"/>
      <c r="DL14" s="592"/>
      <c r="DM14" s="592"/>
      <c r="DN14" s="592"/>
      <c r="DO14" s="592"/>
      <c r="DP14" s="593"/>
      <c r="DQ14" s="600">
        <v>1189621</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63957</v>
      </c>
      <c r="S15" s="592"/>
      <c r="T15" s="592"/>
      <c r="U15" s="592"/>
      <c r="V15" s="592"/>
      <c r="W15" s="592"/>
      <c r="X15" s="592"/>
      <c r="Y15" s="593"/>
      <c r="Z15" s="594">
        <v>0.2</v>
      </c>
      <c r="AA15" s="594"/>
      <c r="AB15" s="594"/>
      <c r="AC15" s="594"/>
      <c r="AD15" s="595">
        <v>63957</v>
      </c>
      <c r="AE15" s="595"/>
      <c r="AF15" s="595"/>
      <c r="AG15" s="595"/>
      <c r="AH15" s="595"/>
      <c r="AI15" s="595"/>
      <c r="AJ15" s="595"/>
      <c r="AK15" s="595"/>
      <c r="AL15" s="596">
        <v>0.4</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697591</v>
      </c>
      <c r="BH15" s="592"/>
      <c r="BI15" s="592"/>
      <c r="BJ15" s="592"/>
      <c r="BK15" s="592"/>
      <c r="BL15" s="592"/>
      <c r="BM15" s="592"/>
      <c r="BN15" s="593"/>
      <c r="BO15" s="594">
        <v>5.7</v>
      </c>
      <c r="BP15" s="594"/>
      <c r="BQ15" s="594"/>
      <c r="BR15" s="594"/>
      <c r="BS15" s="600" t="s">
        <v>110</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3306941</v>
      </c>
      <c r="CS15" s="592"/>
      <c r="CT15" s="592"/>
      <c r="CU15" s="592"/>
      <c r="CV15" s="592"/>
      <c r="CW15" s="592"/>
      <c r="CX15" s="592"/>
      <c r="CY15" s="593"/>
      <c r="CZ15" s="594">
        <v>11.9</v>
      </c>
      <c r="DA15" s="594"/>
      <c r="DB15" s="594"/>
      <c r="DC15" s="594"/>
      <c r="DD15" s="600">
        <v>1404875</v>
      </c>
      <c r="DE15" s="592"/>
      <c r="DF15" s="592"/>
      <c r="DG15" s="592"/>
      <c r="DH15" s="592"/>
      <c r="DI15" s="592"/>
      <c r="DJ15" s="592"/>
      <c r="DK15" s="592"/>
      <c r="DL15" s="592"/>
      <c r="DM15" s="592"/>
      <c r="DN15" s="592"/>
      <c r="DO15" s="592"/>
      <c r="DP15" s="593"/>
      <c r="DQ15" s="600">
        <v>1962965</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2203456</v>
      </c>
      <c r="S16" s="592"/>
      <c r="T16" s="592"/>
      <c r="U16" s="592"/>
      <c r="V16" s="592"/>
      <c r="W16" s="592"/>
      <c r="X16" s="592"/>
      <c r="Y16" s="593"/>
      <c r="Z16" s="594">
        <v>7.4</v>
      </c>
      <c r="AA16" s="594"/>
      <c r="AB16" s="594"/>
      <c r="AC16" s="594"/>
      <c r="AD16" s="595">
        <v>1699151</v>
      </c>
      <c r="AE16" s="595"/>
      <c r="AF16" s="595"/>
      <c r="AG16" s="595"/>
      <c r="AH16" s="595"/>
      <c r="AI16" s="595"/>
      <c r="AJ16" s="595"/>
      <c r="AK16" s="595"/>
      <c r="AL16" s="596">
        <v>11.3</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83</v>
      </c>
      <c r="CS16" s="592"/>
      <c r="CT16" s="592"/>
      <c r="CU16" s="592"/>
      <c r="CV16" s="592"/>
      <c r="CW16" s="592"/>
      <c r="CX16" s="592"/>
      <c r="CY16" s="593"/>
      <c r="CZ16" s="594">
        <v>0</v>
      </c>
      <c r="DA16" s="594"/>
      <c r="DB16" s="594"/>
      <c r="DC16" s="594"/>
      <c r="DD16" s="600" t="s">
        <v>110</v>
      </c>
      <c r="DE16" s="592"/>
      <c r="DF16" s="592"/>
      <c r="DG16" s="592"/>
      <c r="DH16" s="592"/>
      <c r="DI16" s="592"/>
      <c r="DJ16" s="592"/>
      <c r="DK16" s="592"/>
      <c r="DL16" s="592"/>
      <c r="DM16" s="592"/>
      <c r="DN16" s="592"/>
      <c r="DO16" s="592"/>
      <c r="DP16" s="593"/>
      <c r="DQ16" s="600">
        <v>83</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1699151</v>
      </c>
      <c r="S17" s="592"/>
      <c r="T17" s="592"/>
      <c r="U17" s="592"/>
      <c r="V17" s="592"/>
      <c r="W17" s="592"/>
      <c r="X17" s="592"/>
      <c r="Y17" s="593"/>
      <c r="Z17" s="594">
        <v>5.7</v>
      </c>
      <c r="AA17" s="594"/>
      <c r="AB17" s="594"/>
      <c r="AC17" s="594"/>
      <c r="AD17" s="595">
        <v>1699151</v>
      </c>
      <c r="AE17" s="595"/>
      <c r="AF17" s="595"/>
      <c r="AG17" s="595"/>
      <c r="AH17" s="595"/>
      <c r="AI17" s="595"/>
      <c r="AJ17" s="595"/>
      <c r="AK17" s="595"/>
      <c r="AL17" s="596">
        <v>11.3</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2122319</v>
      </c>
      <c r="CS17" s="592"/>
      <c r="CT17" s="592"/>
      <c r="CU17" s="592"/>
      <c r="CV17" s="592"/>
      <c r="CW17" s="592"/>
      <c r="CX17" s="592"/>
      <c r="CY17" s="593"/>
      <c r="CZ17" s="594">
        <v>7.6</v>
      </c>
      <c r="DA17" s="594"/>
      <c r="DB17" s="594"/>
      <c r="DC17" s="594"/>
      <c r="DD17" s="600" t="s">
        <v>110</v>
      </c>
      <c r="DE17" s="592"/>
      <c r="DF17" s="592"/>
      <c r="DG17" s="592"/>
      <c r="DH17" s="592"/>
      <c r="DI17" s="592"/>
      <c r="DJ17" s="592"/>
      <c r="DK17" s="592"/>
      <c r="DL17" s="592"/>
      <c r="DM17" s="592"/>
      <c r="DN17" s="592"/>
      <c r="DO17" s="592"/>
      <c r="DP17" s="593"/>
      <c r="DQ17" s="600">
        <v>2069278</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504188</v>
      </c>
      <c r="S18" s="592"/>
      <c r="T18" s="592"/>
      <c r="U18" s="592"/>
      <c r="V18" s="592"/>
      <c r="W18" s="592"/>
      <c r="X18" s="592"/>
      <c r="Y18" s="593"/>
      <c r="Z18" s="594">
        <v>1.7</v>
      </c>
      <c r="AA18" s="594"/>
      <c r="AB18" s="594"/>
      <c r="AC18" s="594"/>
      <c r="AD18" s="595" t="s">
        <v>110</v>
      </c>
      <c r="AE18" s="595"/>
      <c r="AF18" s="595"/>
      <c r="AG18" s="595"/>
      <c r="AH18" s="595"/>
      <c r="AI18" s="595"/>
      <c r="AJ18" s="595"/>
      <c r="AK18" s="595"/>
      <c r="AL18" s="596" t="s">
        <v>110</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117</v>
      </c>
      <c r="S19" s="592"/>
      <c r="T19" s="592"/>
      <c r="U19" s="592"/>
      <c r="V19" s="592"/>
      <c r="W19" s="592"/>
      <c r="X19" s="592"/>
      <c r="Y19" s="593"/>
      <c r="Z19" s="594">
        <v>0</v>
      </c>
      <c r="AA19" s="594"/>
      <c r="AB19" s="594"/>
      <c r="AC19" s="594"/>
      <c r="AD19" s="595" t="s">
        <v>110</v>
      </c>
      <c r="AE19" s="595"/>
      <c r="AF19" s="595"/>
      <c r="AG19" s="595"/>
      <c r="AH19" s="595"/>
      <c r="AI19" s="595"/>
      <c r="AJ19" s="595"/>
      <c r="AK19" s="595"/>
      <c r="AL19" s="596" t="s">
        <v>110</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564991</v>
      </c>
      <c r="BH19" s="592"/>
      <c r="BI19" s="592"/>
      <c r="BJ19" s="592"/>
      <c r="BK19" s="592"/>
      <c r="BL19" s="592"/>
      <c r="BM19" s="592"/>
      <c r="BN19" s="593"/>
      <c r="BO19" s="594">
        <v>4.5999999999999996</v>
      </c>
      <c r="BP19" s="594"/>
      <c r="BQ19" s="594"/>
      <c r="BR19" s="594"/>
      <c r="BS19" s="600" t="s">
        <v>110</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16004799</v>
      </c>
      <c r="S20" s="592"/>
      <c r="T20" s="592"/>
      <c r="U20" s="592"/>
      <c r="V20" s="592"/>
      <c r="W20" s="592"/>
      <c r="X20" s="592"/>
      <c r="Y20" s="593"/>
      <c r="Z20" s="594">
        <v>53.7</v>
      </c>
      <c r="AA20" s="594"/>
      <c r="AB20" s="594"/>
      <c r="AC20" s="594"/>
      <c r="AD20" s="595">
        <v>14935503</v>
      </c>
      <c r="AE20" s="595"/>
      <c r="AF20" s="595"/>
      <c r="AG20" s="595"/>
      <c r="AH20" s="595"/>
      <c r="AI20" s="595"/>
      <c r="AJ20" s="595"/>
      <c r="AK20" s="595"/>
      <c r="AL20" s="596">
        <v>99.1</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564991</v>
      </c>
      <c r="BH20" s="592"/>
      <c r="BI20" s="592"/>
      <c r="BJ20" s="592"/>
      <c r="BK20" s="592"/>
      <c r="BL20" s="592"/>
      <c r="BM20" s="592"/>
      <c r="BN20" s="593"/>
      <c r="BO20" s="594">
        <v>4.5999999999999996</v>
      </c>
      <c r="BP20" s="594"/>
      <c r="BQ20" s="594"/>
      <c r="BR20" s="594"/>
      <c r="BS20" s="600" t="s">
        <v>110</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27825738</v>
      </c>
      <c r="CS20" s="592"/>
      <c r="CT20" s="592"/>
      <c r="CU20" s="592"/>
      <c r="CV20" s="592"/>
      <c r="CW20" s="592"/>
      <c r="CX20" s="592"/>
      <c r="CY20" s="593"/>
      <c r="CZ20" s="594">
        <v>100</v>
      </c>
      <c r="DA20" s="594"/>
      <c r="DB20" s="594"/>
      <c r="DC20" s="594"/>
      <c r="DD20" s="600">
        <v>4129519</v>
      </c>
      <c r="DE20" s="592"/>
      <c r="DF20" s="592"/>
      <c r="DG20" s="592"/>
      <c r="DH20" s="592"/>
      <c r="DI20" s="592"/>
      <c r="DJ20" s="592"/>
      <c r="DK20" s="592"/>
      <c r="DL20" s="592"/>
      <c r="DM20" s="592"/>
      <c r="DN20" s="592"/>
      <c r="DO20" s="592"/>
      <c r="DP20" s="593"/>
      <c r="DQ20" s="600">
        <v>19253430</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14238</v>
      </c>
      <c r="S21" s="592"/>
      <c r="T21" s="592"/>
      <c r="U21" s="592"/>
      <c r="V21" s="592"/>
      <c r="W21" s="592"/>
      <c r="X21" s="592"/>
      <c r="Y21" s="593"/>
      <c r="Z21" s="594">
        <v>0</v>
      </c>
      <c r="AA21" s="594"/>
      <c r="AB21" s="594"/>
      <c r="AC21" s="594"/>
      <c r="AD21" s="595">
        <v>14238</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203728</v>
      </c>
      <c r="S22" s="592"/>
      <c r="T22" s="592"/>
      <c r="U22" s="592"/>
      <c r="V22" s="592"/>
      <c r="W22" s="592"/>
      <c r="X22" s="592"/>
      <c r="Y22" s="593"/>
      <c r="Z22" s="594">
        <v>0.7</v>
      </c>
      <c r="AA22" s="594"/>
      <c r="AB22" s="594"/>
      <c r="AC22" s="594"/>
      <c r="AD22" s="595" t="s">
        <v>110</v>
      </c>
      <c r="AE22" s="595"/>
      <c r="AF22" s="595"/>
      <c r="AG22" s="595"/>
      <c r="AH22" s="595"/>
      <c r="AI22" s="595"/>
      <c r="AJ22" s="595"/>
      <c r="AK22" s="595"/>
      <c r="AL22" s="596" t="s">
        <v>110</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287031</v>
      </c>
      <c r="S23" s="592"/>
      <c r="T23" s="592"/>
      <c r="U23" s="592"/>
      <c r="V23" s="592"/>
      <c r="W23" s="592"/>
      <c r="X23" s="592"/>
      <c r="Y23" s="593"/>
      <c r="Z23" s="594">
        <v>1</v>
      </c>
      <c r="AA23" s="594"/>
      <c r="AB23" s="594"/>
      <c r="AC23" s="594"/>
      <c r="AD23" s="595">
        <v>54684</v>
      </c>
      <c r="AE23" s="595"/>
      <c r="AF23" s="595"/>
      <c r="AG23" s="595"/>
      <c r="AH23" s="595"/>
      <c r="AI23" s="595"/>
      <c r="AJ23" s="595"/>
      <c r="AK23" s="595"/>
      <c r="AL23" s="596">
        <v>0.4</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564991</v>
      </c>
      <c r="BH23" s="592"/>
      <c r="BI23" s="592"/>
      <c r="BJ23" s="592"/>
      <c r="BK23" s="592"/>
      <c r="BL23" s="592"/>
      <c r="BM23" s="592"/>
      <c r="BN23" s="593"/>
      <c r="BO23" s="594">
        <v>4.5999999999999996</v>
      </c>
      <c r="BP23" s="594"/>
      <c r="BQ23" s="594"/>
      <c r="BR23" s="594"/>
      <c r="BS23" s="600" t="s">
        <v>110</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261315</v>
      </c>
      <c r="S24" s="592"/>
      <c r="T24" s="592"/>
      <c r="U24" s="592"/>
      <c r="V24" s="592"/>
      <c r="W24" s="592"/>
      <c r="X24" s="592"/>
      <c r="Y24" s="593"/>
      <c r="Z24" s="594">
        <v>0.9</v>
      </c>
      <c r="AA24" s="594"/>
      <c r="AB24" s="594"/>
      <c r="AC24" s="594"/>
      <c r="AD24" s="595" t="s">
        <v>110</v>
      </c>
      <c r="AE24" s="595"/>
      <c r="AF24" s="595"/>
      <c r="AG24" s="595"/>
      <c r="AH24" s="595"/>
      <c r="AI24" s="595"/>
      <c r="AJ24" s="595"/>
      <c r="AK24" s="595"/>
      <c r="AL24" s="596" t="s">
        <v>110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12062600</v>
      </c>
      <c r="CS24" s="581"/>
      <c r="CT24" s="581"/>
      <c r="CU24" s="581"/>
      <c r="CV24" s="581"/>
      <c r="CW24" s="581"/>
      <c r="CX24" s="581"/>
      <c r="CY24" s="582"/>
      <c r="CZ24" s="618">
        <v>43.4</v>
      </c>
      <c r="DA24" s="619"/>
      <c r="DB24" s="619"/>
      <c r="DC24" s="620"/>
      <c r="DD24" s="617">
        <v>7720942</v>
      </c>
      <c r="DE24" s="581"/>
      <c r="DF24" s="581"/>
      <c r="DG24" s="581"/>
      <c r="DH24" s="581"/>
      <c r="DI24" s="581"/>
      <c r="DJ24" s="581"/>
      <c r="DK24" s="582"/>
      <c r="DL24" s="617">
        <v>7667800</v>
      </c>
      <c r="DM24" s="581"/>
      <c r="DN24" s="581"/>
      <c r="DO24" s="581"/>
      <c r="DP24" s="581"/>
      <c r="DQ24" s="581"/>
      <c r="DR24" s="581"/>
      <c r="DS24" s="581"/>
      <c r="DT24" s="581"/>
      <c r="DU24" s="581"/>
      <c r="DV24" s="582"/>
      <c r="DW24" s="585">
        <v>46.2</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4691337</v>
      </c>
      <c r="S25" s="592"/>
      <c r="T25" s="592"/>
      <c r="U25" s="592"/>
      <c r="V25" s="592"/>
      <c r="W25" s="592"/>
      <c r="X25" s="592"/>
      <c r="Y25" s="593"/>
      <c r="Z25" s="594">
        <v>15.8</v>
      </c>
      <c r="AA25" s="594"/>
      <c r="AB25" s="594"/>
      <c r="AC25" s="594"/>
      <c r="AD25" s="595" t="s">
        <v>110</v>
      </c>
      <c r="AE25" s="595"/>
      <c r="AF25" s="595"/>
      <c r="AG25" s="595"/>
      <c r="AH25" s="595"/>
      <c r="AI25" s="595"/>
      <c r="AJ25" s="595"/>
      <c r="AK25" s="595"/>
      <c r="AL25" s="596" t="s">
        <v>110</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4140368</v>
      </c>
      <c r="CS25" s="623"/>
      <c r="CT25" s="623"/>
      <c r="CU25" s="623"/>
      <c r="CV25" s="623"/>
      <c r="CW25" s="623"/>
      <c r="CX25" s="623"/>
      <c r="CY25" s="624"/>
      <c r="CZ25" s="625">
        <v>14.9</v>
      </c>
      <c r="DA25" s="626"/>
      <c r="DB25" s="626"/>
      <c r="DC25" s="627"/>
      <c r="DD25" s="600">
        <v>3776483</v>
      </c>
      <c r="DE25" s="623"/>
      <c r="DF25" s="623"/>
      <c r="DG25" s="623"/>
      <c r="DH25" s="623"/>
      <c r="DI25" s="623"/>
      <c r="DJ25" s="623"/>
      <c r="DK25" s="624"/>
      <c r="DL25" s="600">
        <v>3723821</v>
      </c>
      <c r="DM25" s="623"/>
      <c r="DN25" s="623"/>
      <c r="DO25" s="623"/>
      <c r="DP25" s="623"/>
      <c r="DQ25" s="623"/>
      <c r="DR25" s="623"/>
      <c r="DS25" s="623"/>
      <c r="DT25" s="623"/>
      <c r="DU25" s="623"/>
      <c r="DV25" s="624"/>
      <c r="DW25" s="596">
        <v>22.4</v>
      </c>
      <c r="DX25" s="621"/>
      <c r="DY25" s="621"/>
      <c r="DZ25" s="621"/>
      <c r="EA25" s="621"/>
      <c r="EB25" s="621"/>
      <c r="EC25" s="622"/>
    </row>
    <row r="26" spans="2:133" ht="11.25" customHeight="1">
      <c r="B26" s="628" t="s">
        <v>274</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2719426</v>
      </c>
      <c r="CS26" s="592"/>
      <c r="CT26" s="592"/>
      <c r="CU26" s="592"/>
      <c r="CV26" s="592"/>
      <c r="CW26" s="592"/>
      <c r="CX26" s="592"/>
      <c r="CY26" s="593"/>
      <c r="CZ26" s="625">
        <v>9.8000000000000007</v>
      </c>
      <c r="DA26" s="626"/>
      <c r="DB26" s="626"/>
      <c r="DC26" s="627"/>
      <c r="DD26" s="600">
        <v>2381922</v>
      </c>
      <c r="DE26" s="592"/>
      <c r="DF26" s="592"/>
      <c r="DG26" s="592"/>
      <c r="DH26" s="592"/>
      <c r="DI26" s="592"/>
      <c r="DJ26" s="592"/>
      <c r="DK26" s="593"/>
      <c r="DL26" s="600" t="s">
        <v>277</v>
      </c>
      <c r="DM26" s="592"/>
      <c r="DN26" s="592"/>
      <c r="DO26" s="592"/>
      <c r="DP26" s="592"/>
      <c r="DQ26" s="592"/>
      <c r="DR26" s="592"/>
      <c r="DS26" s="592"/>
      <c r="DT26" s="592"/>
      <c r="DU26" s="592"/>
      <c r="DV26" s="593"/>
      <c r="DW26" s="596" t="s">
        <v>277</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1745880</v>
      </c>
      <c r="S27" s="592"/>
      <c r="T27" s="592"/>
      <c r="U27" s="592"/>
      <c r="V27" s="592"/>
      <c r="W27" s="592"/>
      <c r="X27" s="592"/>
      <c r="Y27" s="593"/>
      <c r="Z27" s="594">
        <v>5.9</v>
      </c>
      <c r="AA27" s="594"/>
      <c r="AB27" s="594"/>
      <c r="AC27" s="594"/>
      <c r="AD27" s="595" t="s">
        <v>110</v>
      </c>
      <c r="AE27" s="595"/>
      <c r="AF27" s="595"/>
      <c r="AG27" s="595"/>
      <c r="AH27" s="595"/>
      <c r="AI27" s="595"/>
      <c r="AJ27" s="595"/>
      <c r="AK27" s="595"/>
      <c r="AL27" s="596" t="s">
        <v>110</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12308473</v>
      </c>
      <c r="BH27" s="592"/>
      <c r="BI27" s="592"/>
      <c r="BJ27" s="592"/>
      <c r="BK27" s="592"/>
      <c r="BL27" s="592"/>
      <c r="BM27" s="592"/>
      <c r="BN27" s="593"/>
      <c r="BO27" s="594">
        <v>100</v>
      </c>
      <c r="BP27" s="594"/>
      <c r="BQ27" s="594"/>
      <c r="BR27" s="594"/>
      <c r="BS27" s="600">
        <v>41362</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5799920</v>
      </c>
      <c r="CS27" s="623"/>
      <c r="CT27" s="623"/>
      <c r="CU27" s="623"/>
      <c r="CV27" s="623"/>
      <c r="CW27" s="623"/>
      <c r="CX27" s="623"/>
      <c r="CY27" s="624"/>
      <c r="CZ27" s="625">
        <v>20.8</v>
      </c>
      <c r="DA27" s="626"/>
      <c r="DB27" s="626"/>
      <c r="DC27" s="627"/>
      <c r="DD27" s="600">
        <v>1875188</v>
      </c>
      <c r="DE27" s="623"/>
      <c r="DF27" s="623"/>
      <c r="DG27" s="623"/>
      <c r="DH27" s="623"/>
      <c r="DI27" s="623"/>
      <c r="DJ27" s="623"/>
      <c r="DK27" s="624"/>
      <c r="DL27" s="600">
        <v>1874708</v>
      </c>
      <c r="DM27" s="623"/>
      <c r="DN27" s="623"/>
      <c r="DO27" s="623"/>
      <c r="DP27" s="623"/>
      <c r="DQ27" s="623"/>
      <c r="DR27" s="623"/>
      <c r="DS27" s="623"/>
      <c r="DT27" s="623"/>
      <c r="DU27" s="623"/>
      <c r="DV27" s="624"/>
      <c r="DW27" s="596">
        <v>11.3</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62837</v>
      </c>
      <c r="S28" s="592"/>
      <c r="T28" s="592"/>
      <c r="U28" s="592"/>
      <c r="V28" s="592"/>
      <c r="W28" s="592"/>
      <c r="X28" s="592"/>
      <c r="Y28" s="593"/>
      <c r="Z28" s="594">
        <v>0.2</v>
      </c>
      <c r="AA28" s="594"/>
      <c r="AB28" s="594"/>
      <c r="AC28" s="594"/>
      <c r="AD28" s="595">
        <v>53294</v>
      </c>
      <c r="AE28" s="595"/>
      <c r="AF28" s="595"/>
      <c r="AG28" s="595"/>
      <c r="AH28" s="595"/>
      <c r="AI28" s="595"/>
      <c r="AJ28" s="595"/>
      <c r="AK28" s="595"/>
      <c r="AL28" s="596">
        <v>0.4</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2122312</v>
      </c>
      <c r="CS28" s="592"/>
      <c r="CT28" s="592"/>
      <c r="CU28" s="592"/>
      <c r="CV28" s="592"/>
      <c r="CW28" s="592"/>
      <c r="CX28" s="592"/>
      <c r="CY28" s="593"/>
      <c r="CZ28" s="625">
        <v>7.6</v>
      </c>
      <c r="DA28" s="626"/>
      <c r="DB28" s="626"/>
      <c r="DC28" s="627"/>
      <c r="DD28" s="600">
        <v>2069271</v>
      </c>
      <c r="DE28" s="592"/>
      <c r="DF28" s="592"/>
      <c r="DG28" s="592"/>
      <c r="DH28" s="592"/>
      <c r="DI28" s="592"/>
      <c r="DJ28" s="592"/>
      <c r="DK28" s="593"/>
      <c r="DL28" s="600">
        <v>2069271</v>
      </c>
      <c r="DM28" s="592"/>
      <c r="DN28" s="592"/>
      <c r="DO28" s="592"/>
      <c r="DP28" s="592"/>
      <c r="DQ28" s="592"/>
      <c r="DR28" s="592"/>
      <c r="DS28" s="592"/>
      <c r="DT28" s="592"/>
      <c r="DU28" s="592"/>
      <c r="DV28" s="593"/>
      <c r="DW28" s="596">
        <v>12.5</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4105</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57</v>
      </c>
      <c r="CG29" s="606"/>
      <c r="CH29" s="606"/>
      <c r="CI29" s="606"/>
      <c r="CJ29" s="606"/>
      <c r="CK29" s="606"/>
      <c r="CL29" s="606"/>
      <c r="CM29" s="606"/>
      <c r="CN29" s="606"/>
      <c r="CO29" s="606"/>
      <c r="CP29" s="606"/>
      <c r="CQ29" s="607"/>
      <c r="CR29" s="591">
        <v>2122312</v>
      </c>
      <c r="CS29" s="623"/>
      <c r="CT29" s="623"/>
      <c r="CU29" s="623"/>
      <c r="CV29" s="623"/>
      <c r="CW29" s="623"/>
      <c r="CX29" s="623"/>
      <c r="CY29" s="624"/>
      <c r="CZ29" s="625">
        <v>7.6</v>
      </c>
      <c r="DA29" s="626"/>
      <c r="DB29" s="626"/>
      <c r="DC29" s="627"/>
      <c r="DD29" s="600">
        <v>2069271</v>
      </c>
      <c r="DE29" s="623"/>
      <c r="DF29" s="623"/>
      <c r="DG29" s="623"/>
      <c r="DH29" s="623"/>
      <c r="DI29" s="623"/>
      <c r="DJ29" s="623"/>
      <c r="DK29" s="624"/>
      <c r="DL29" s="600">
        <v>2069271</v>
      </c>
      <c r="DM29" s="623"/>
      <c r="DN29" s="623"/>
      <c r="DO29" s="623"/>
      <c r="DP29" s="623"/>
      <c r="DQ29" s="623"/>
      <c r="DR29" s="623"/>
      <c r="DS29" s="623"/>
      <c r="DT29" s="623"/>
      <c r="DU29" s="623"/>
      <c r="DV29" s="624"/>
      <c r="DW29" s="596">
        <v>12.5</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1800080</v>
      </c>
      <c r="S30" s="592"/>
      <c r="T30" s="592"/>
      <c r="U30" s="592"/>
      <c r="V30" s="592"/>
      <c r="W30" s="592"/>
      <c r="X30" s="592"/>
      <c r="Y30" s="593"/>
      <c r="Z30" s="594">
        <v>6</v>
      </c>
      <c r="AA30" s="594"/>
      <c r="AB30" s="594"/>
      <c r="AC30" s="594"/>
      <c r="AD30" s="595" t="s">
        <v>110</v>
      </c>
      <c r="AE30" s="595"/>
      <c r="AF30" s="595"/>
      <c r="AG30" s="595"/>
      <c r="AH30" s="595"/>
      <c r="AI30" s="595"/>
      <c r="AJ30" s="595"/>
      <c r="AK30" s="595"/>
      <c r="AL30" s="596" t="s">
        <v>110</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98.8</v>
      </c>
      <c r="BH30" s="650"/>
      <c r="BI30" s="650"/>
      <c r="BJ30" s="650"/>
      <c r="BK30" s="650"/>
      <c r="BL30" s="650"/>
      <c r="BM30" s="586">
        <v>93.5</v>
      </c>
      <c r="BN30" s="650"/>
      <c r="BO30" s="650"/>
      <c r="BP30" s="650"/>
      <c r="BQ30" s="651"/>
      <c r="BR30" s="649">
        <v>98.4</v>
      </c>
      <c r="BS30" s="650"/>
      <c r="BT30" s="650"/>
      <c r="BU30" s="650"/>
      <c r="BV30" s="650"/>
      <c r="BW30" s="650"/>
      <c r="BX30" s="586">
        <v>92.2</v>
      </c>
      <c r="BY30" s="650"/>
      <c r="BZ30" s="650"/>
      <c r="CA30" s="650"/>
      <c r="CB30" s="651"/>
      <c r="CD30" s="654"/>
      <c r="CE30" s="655"/>
      <c r="CF30" s="605" t="s">
        <v>290</v>
      </c>
      <c r="CG30" s="606"/>
      <c r="CH30" s="606"/>
      <c r="CI30" s="606"/>
      <c r="CJ30" s="606"/>
      <c r="CK30" s="606"/>
      <c r="CL30" s="606"/>
      <c r="CM30" s="606"/>
      <c r="CN30" s="606"/>
      <c r="CO30" s="606"/>
      <c r="CP30" s="606"/>
      <c r="CQ30" s="607"/>
      <c r="CR30" s="591">
        <v>1812881</v>
      </c>
      <c r="CS30" s="592"/>
      <c r="CT30" s="592"/>
      <c r="CU30" s="592"/>
      <c r="CV30" s="592"/>
      <c r="CW30" s="592"/>
      <c r="CX30" s="592"/>
      <c r="CY30" s="593"/>
      <c r="CZ30" s="625">
        <v>6.5</v>
      </c>
      <c r="DA30" s="626"/>
      <c r="DB30" s="626"/>
      <c r="DC30" s="627"/>
      <c r="DD30" s="600">
        <v>1769812</v>
      </c>
      <c r="DE30" s="592"/>
      <c r="DF30" s="592"/>
      <c r="DG30" s="592"/>
      <c r="DH30" s="592"/>
      <c r="DI30" s="592"/>
      <c r="DJ30" s="592"/>
      <c r="DK30" s="593"/>
      <c r="DL30" s="600">
        <v>1769812</v>
      </c>
      <c r="DM30" s="592"/>
      <c r="DN30" s="592"/>
      <c r="DO30" s="592"/>
      <c r="DP30" s="592"/>
      <c r="DQ30" s="592"/>
      <c r="DR30" s="592"/>
      <c r="DS30" s="592"/>
      <c r="DT30" s="592"/>
      <c r="DU30" s="592"/>
      <c r="DV30" s="593"/>
      <c r="DW30" s="596">
        <v>10.7</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1406751</v>
      </c>
      <c r="S31" s="592"/>
      <c r="T31" s="592"/>
      <c r="U31" s="592"/>
      <c r="V31" s="592"/>
      <c r="W31" s="592"/>
      <c r="X31" s="592"/>
      <c r="Y31" s="593"/>
      <c r="Z31" s="594">
        <v>4.7</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98.4</v>
      </c>
      <c r="BH31" s="623"/>
      <c r="BI31" s="623"/>
      <c r="BJ31" s="623"/>
      <c r="BK31" s="623"/>
      <c r="BL31" s="623"/>
      <c r="BM31" s="597">
        <v>92.2</v>
      </c>
      <c r="BN31" s="647"/>
      <c r="BO31" s="647"/>
      <c r="BP31" s="647"/>
      <c r="BQ31" s="648"/>
      <c r="BR31" s="646">
        <v>98</v>
      </c>
      <c r="BS31" s="623"/>
      <c r="BT31" s="623"/>
      <c r="BU31" s="623"/>
      <c r="BV31" s="623"/>
      <c r="BW31" s="623"/>
      <c r="BX31" s="597">
        <v>91.1</v>
      </c>
      <c r="BY31" s="647"/>
      <c r="BZ31" s="647"/>
      <c r="CA31" s="647"/>
      <c r="CB31" s="648"/>
      <c r="CD31" s="654"/>
      <c r="CE31" s="655"/>
      <c r="CF31" s="605" t="s">
        <v>294</v>
      </c>
      <c r="CG31" s="606"/>
      <c r="CH31" s="606"/>
      <c r="CI31" s="606"/>
      <c r="CJ31" s="606"/>
      <c r="CK31" s="606"/>
      <c r="CL31" s="606"/>
      <c r="CM31" s="606"/>
      <c r="CN31" s="606"/>
      <c r="CO31" s="606"/>
      <c r="CP31" s="606"/>
      <c r="CQ31" s="607"/>
      <c r="CR31" s="591">
        <v>309431</v>
      </c>
      <c r="CS31" s="623"/>
      <c r="CT31" s="623"/>
      <c r="CU31" s="623"/>
      <c r="CV31" s="623"/>
      <c r="CW31" s="623"/>
      <c r="CX31" s="623"/>
      <c r="CY31" s="624"/>
      <c r="CZ31" s="625">
        <v>1.1000000000000001</v>
      </c>
      <c r="DA31" s="626"/>
      <c r="DB31" s="626"/>
      <c r="DC31" s="627"/>
      <c r="DD31" s="600">
        <v>299459</v>
      </c>
      <c r="DE31" s="623"/>
      <c r="DF31" s="623"/>
      <c r="DG31" s="623"/>
      <c r="DH31" s="623"/>
      <c r="DI31" s="623"/>
      <c r="DJ31" s="623"/>
      <c r="DK31" s="624"/>
      <c r="DL31" s="600">
        <v>299459</v>
      </c>
      <c r="DM31" s="623"/>
      <c r="DN31" s="623"/>
      <c r="DO31" s="623"/>
      <c r="DP31" s="623"/>
      <c r="DQ31" s="623"/>
      <c r="DR31" s="623"/>
      <c r="DS31" s="623"/>
      <c r="DT31" s="623"/>
      <c r="DU31" s="623"/>
      <c r="DV31" s="624"/>
      <c r="DW31" s="596">
        <v>1.8</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664968</v>
      </c>
      <c r="S32" s="592"/>
      <c r="T32" s="592"/>
      <c r="U32" s="592"/>
      <c r="V32" s="592"/>
      <c r="W32" s="592"/>
      <c r="X32" s="592"/>
      <c r="Y32" s="593"/>
      <c r="Z32" s="594">
        <v>2.2000000000000002</v>
      </c>
      <c r="AA32" s="594"/>
      <c r="AB32" s="594"/>
      <c r="AC32" s="594"/>
      <c r="AD32" s="595">
        <v>19438</v>
      </c>
      <c r="AE32" s="595"/>
      <c r="AF32" s="595"/>
      <c r="AG32" s="595"/>
      <c r="AH32" s="595"/>
      <c r="AI32" s="595"/>
      <c r="AJ32" s="595"/>
      <c r="AK32" s="595"/>
      <c r="AL32" s="596">
        <v>0.1</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99</v>
      </c>
      <c r="BH32" s="659"/>
      <c r="BI32" s="659"/>
      <c r="BJ32" s="659"/>
      <c r="BK32" s="659"/>
      <c r="BL32" s="659"/>
      <c r="BM32" s="660">
        <v>94.2</v>
      </c>
      <c r="BN32" s="659"/>
      <c r="BO32" s="659"/>
      <c r="BP32" s="659"/>
      <c r="BQ32" s="661"/>
      <c r="BR32" s="658">
        <v>98.6</v>
      </c>
      <c r="BS32" s="659"/>
      <c r="BT32" s="659"/>
      <c r="BU32" s="659"/>
      <c r="BV32" s="659"/>
      <c r="BW32" s="659"/>
      <c r="BX32" s="660">
        <v>92.7</v>
      </c>
      <c r="BY32" s="659"/>
      <c r="BZ32" s="659"/>
      <c r="CA32" s="659"/>
      <c r="CB32" s="661"/>
      <c r="CD32" s="656"/>
      <c r="CE32" s="657"/>
      <c r="CF32" s="605" t="s">
        <v>297</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2638894</v>
      </c>
      <c r="S33" s="592"/>
      <c r="T33" s="592"/>
      <c r="U33" s="592"/>
      <c r="V33" s="592"/>
      <c r="W33" s="592"/>
      <c r="X33" s="592"/>
      <c r="Y33" s="593"/>
      <c r="Z33" s="594">
        <v>8.9</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11633536</v>
      </c>
      <c r="CS33" s="623"/>
      <c r="CT33" s="623"/>
      <c r="CU33" s="623"/>
      <c r="CV33" s="623"/>
      <c r="CW33" s="623"/>
      <c r="CX33" s="623"/>
      <c r="CY33" s="624"/>
      <c r="CZ33" s="625">
        <v>41.8</v>
      </c>
      <c r="DA33" s="626"/>
      <c r="DB33" s="626"/>
      <c r="DC33" s="627"/>
      <c r="DD33" s="600">
        <v>10368239</v>
      </c>
      <c r="DE33" s="623"/>
      <c r="DF33" s="623"/>
      <c r="DG33" s="623"/>
      <c r="DH33" s="623"/>
      <c r="DI33" s="623"/>
      <c r="DJ33" s="623"/>
      <c r="DK33" s="624"/>
      <c r="DL33" s="600">
        <v>7247344</v>
      </c>
      <c r="DM33" s="623"/>
      <c r="DN33" s="623"/>
      <c r="DO33" s="623"/>
      <c r="DP33" s="623"/>
      <c r="DQ33" s="623"/>
      <c r="DR33" s="623"/>
      <c r="DS33" s="623"/>
      <c r="DT33" s="623"/>
      <c r="DU33" s="623"/>
      <c r="DV33" s="624"/>
      <c r="DW33" s="596">
        <v>43.6</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3938254</v>
      </c>
      <c r="CS34" s="592"/>
      <c r="CT34" s="592"/>
      <c r="CU34" s="592"/>
      <c r="CV34" s="592"/>
      <c r="CW34" s="592"/>
      <c r="CX34" s="592"/>
      <c r="CY34" s="593"/>
      <c r="CZ34" s="625">
        <v>14.2</v>
      </c>
      <c r="DA34" s="626"/>
      <c r="DB34" s="626"/>
      <c r="DC34" s="627"/>
      <c r="DD34" s="600">
        <v>3322875</v>
      </c>
      <c r="DE34" s="592"/>
      <c r="DF34" s="592"/>
      <c r="DG34" s="592"/>
      <c r="DH34" s="592"/>
      <c r="DI34" s="592"/>
      <c r="DJ34" s="592"/>
      <c r="DK34" s="593"/>
      <c r="DL34" s="600">
        <v>3064726</v>
      </c>
      <c r="DM34" s="592"/>
      <c r="DN34" s="592"/>
      <c r="DO34" s="592"/>
      <c r="DP34" s="592"/>
      <c r="DQ34" s="592"/>
      <c r="DR34" s="592"/>
      <c r="DS34" s="592"/>
      <c r="DT34" s="592"/>
      <c r="DU34" s="592"/>
      <c r="DV34" s="593"/>
      <c r="DW34" s="596">
        <v>18.5</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1532294</v>
      </c>
      <c r="S35" s="592"/>
      <c r="T35" s="592"/>
      <c r="U35" s="592"/>
      <c r="V35" s="592"/>
      <c r="W35" s="592"/>
      <c r="X35" s="592"/>
      <c r="Y35" s="593"/>
      <c r="Z35" s="594">
        <v>5.0999999999999996</v>
      </c>
      <c r="AA35" s="594"/>
      <c r="AB35" s="594"/>
      <c r="AC35" s="594"/>
      <c r="AD35" s="595" t="s">
        <v>110</v>
      </c>
      <c r="AE35" s="595"/>
      <c r="AF35" s="595"/>
      <c r="AG35" s="595"/>
      <c r="AH35" s="595"/>
      <c r="AI35" s="595"/>
      <c r="AJ35" s="595"/>
      <c r="AK35" s="595"/>
      <c r="AL35" s="596" t="s">
        <v>110</v>
      </c>
      <c r="AM35" s="597"/>
      <c r="AN35" s="597"/>
      <c r="AO35" s="598"/>
      <c r="AP35" s="186"/>
      <c r="AQ35" s="602" t="s">
        <v>305</v>
      </c>
      <c r="AR35" s="603"/>
      <c r="AS35" s="603"/>
      <c r="AT35" s="603"/>
      <c r="AU35" s="603"/>
      <c r="AV35" s="603"/>
      <c r="AW35" s="603"/>
      <c r="AX35" s="603"/>
      <c r="AY35" s="604"/>
      <c r="AZ35" s="580">
        <v>3798876</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488311</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393817</v>
      </c>
      <c r="CS35" s="623"/>
      <c r="CT35" s="623"/>
      <c r="CU35" s="623"/>
      <c r="CV35" s="623"/>
      <c r="CW35" s="623"/>
      <c r="CX35" s="623"/>
      <c r="CY35" s="624"/>
      <c r="CZ35" s="625">
        <v>1.4</v>
      </c>
      <c r="DA35" s="626"/>
      <c r="DB35" s="626"/>
      <c r="DC35" s="627"/>
      <c r="DD35" s="600">
        <v>387117</v>
      </c>
      <c r="DE35" s="623"/>
      <c r="DF35" s="623"/>
      <c r="DG35" s="623"/>
      <c r="DH35" s="623"/>
      <c r="DI35" s="623"/>
      <c r="DJ35" s="623"/>
      <c r="DK35" s="624"/>
      <c r="DL35" s="600">
        <v>381617</v>
      </c>
      <c r="DM35" s="623"/>
      <c r="DN35" s="623"/>
      <c r="DO35" s="623"/>
      <c r="DP35" s="623"/>
      <c r="DQ35" s="623"/>
      <c r="DR35" s="623"/>
      <c r="DS35" s="623"/>
      <c r="DT35" s="623"/>
      <c r="DU35" s="623"/>
      <c r="DV35" s="624"/>
      <c r="DW35" s="596">
        <v>2.2999999999999998</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29785963</v>
      </c>
      <c r="S36" s="664"/>
      <c r="T36" s="664"/>
      <c r="U36" s="664"/>
      <c r="V36" s="664"/>
      <c r="W36" s="664"/>
      <c r="X36" s="664"/>
      <c r="Y36" s="665"/>
      <c r="Z36" s="666">
        <v>100</v>
      </c>
      <c r="AA36" s="666"/>
      <c r="AB36" s="666"/>
      <c r="AC36" s="666"/>
      <c r="AD36" s="667">
        <v>15077157</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610537</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-117789</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2724845</v>
      </c>
      <c r="CS36" s="592"/>
      <c r="CT36" s="592"/>
      <c r="CU36" s="592"/>
      <c r="CV36" s="592"/>
      <c r="CW36" s="592"/>
      <c r="CX36" s="592"/>
      <c r="CY36" s="593"/>
      <c r="CZ36" s="625">
        <v>9.8000000000000007</v>
      </c>
      <c r="DA36" s="626"/>
      <c r="DB36" s="626"/>
      <c r="DC36" s="627"/>
      <c r="DD36" s="600">
        <v>2529648</v>
      </c>
      <c r="DE36" s="592"/>
      <c r="DF36" s="592"/>
      <c r="DG36" s="592"/>
      <c r="DH36" s="592"/>
      <c r="DI36" s="592"/>
      <c r="DJ36" s="592"/>
      <c r="DK36" s="593"/>
      <c r="DL36" s="600">
        <v>2113033</v>
      </c>
      <c r="DM36" s="592"/>
      <c r="DN36" s="592"/>
      <c r="DO36" s="592"/>
      <c r="DP36" s="592"/>
      <c r="DQ36" s="592"/>
      <c r="DR36" s="592"/>
      <c r="DS36" s="592"/>
      <c r="DT36" s="592"/>
      <c r="DU36" s="592"/>
      <c r="DV36" s="593"/>
      <c r="DW36" s="596">
        <v>12.7</v>
      </c>
      <c r="DX36" s="621"/>
      <c r="DY36" s="621"/>
      <c r="DZ36" s="621"/>
      <c r="EA36" s="621"/>
      <c r="EB36" s="621"/>
      <c r="EC36" s="622"/>
    </row>
    <row r="37" spans="2:133" ht="11.25" customHeight="1">
      <c r="AQ37" s="670" t="s">
        <v>312</v>
      </c>
      <c r="AR37" s="671"/>
      <c r="AS37" s="671"/>
      <c r="AT37" s="671"/>
      <c r="AU37" s="671"/>
      <c r="AV37" s="671"/>
      <c r="AW37" s="671"/>
      <c r="AX37" s="671"/>
      <c r="AY37" s="672"/>
      <c r="AZ37" s="591">
        <v>454149</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14816</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1152513</v>
      </c>
      <c r="CS37" s="623"/>
      <c r="CT37" s="623"/>
      <c r="CU37" s="623"/>
      <c r="CV37" s="623"/>
      <c r="CW37" s="623"/>
      <c r="CX37" s="623"/>
      <c r="CY37" s="624"/>
      <c r="CZ37" s="625">
        <v>4.0999999999999996</v>
      </c>
      <c r="DA37" s="626"/>
      <c r="DB37" s="626"/>
      <c r="DC37" s="627"/>
      <c r="DD37" s="600">
        <v>1152513</v>
      </c>
      <c r="DE37" s="623"/>
      <c r="DF37" s="623"/>
      <c r="DG37" s="623"/>
      <c r="DH37" s="623"/>
      <c r="DI37" s="623"/>
      <c r="DJ37" s="623"/>
      <c r="DK37" s="624"/>
      <c r="DL37" s="600">
        <v>1151806</v>
      </c>
      <c r="DM37" s="623"/>
      <c r="DN37" s="623"/>
      <c r="DO37" s="623"/>
      <c r="DP37" s="623"/>
      <c r="DQ37" s="623"/>
      <c r="DR37" s="623"/>
      <c r="DS37" s="623"/>
      <c r="DT37" s="623"/>
      <c r="DU37" s="623"/>
      <c r="DV37" s="624"/>
      <c r="DW37" s="596">
        <v>6.9</v>
      </c>
      <c r="DX37" s="621"/>
      <c r="DY37" s="621"/>
      <c r="DZ37" s="621"/>
      <c r="EA37" s="621"/>
      <c r="EB37" s="621"/>
      <c r="EC37" s="622"/>
    </row>
    <row r="38" spans="2:133" ht="11.25" customHeight="1">
      <c r="AQ38" s="670" t="s">
        <v>315</v>
      </c>
      <c r="AR38" s="671"/>
      <c r="AS38" s="671"/>
      <c r="AT38" s="671"/>
      <c r="AU38" s="671"/>
      <c r="AV38" s="671"/>
      <c r="AW38" s="671"/>
      <c r="AX38" s="671"/>
      <c r="AY38" s="672"/>
      <c r="AZ38" s="591">
        <v>252260</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25999</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3172620</v>
      </c>
      <c r="CS38" s="592"/>
      <c r="CT38" s="592"/>
      <c r="CU38" s="592"/>
      <c r="CV38" s="592"/>
      <c r="CW38" s="592"/>
      <c r="CX38" s="592"/>
      <c r="CY38" s="593"/>
      <c r="CZ38" s="625">
        <v>11.4</v>
      </c>
      <c r="DA38" s="626"/>
      <c r="DB38" s="626"/>
      <c r="DC38" s="627"/>
      <c r="DD38" s="600">
        <v>2743403</v>
      </c>
      <c r="DE38" s="592"/>
      <c r="DF38" s="592"/>
      <c r="DG38" s="592"/>
      <c r="DH38" s="592"/>
      <c r="DI38" s="592"/>
      <c r="DJ38" s="592"/>
      <c r="DK38" s="593"/>
      <c r="DL38" s="600">
        <v>1687968</v>
      </c>
      <c r="DM38" s="592"/>
      <c r="DN38" s="592"/>
      <c r="DO38" s="592"/>
      <c r="DP38" s="592"/>
      <c r="DQ38" s="592"/>
      <c r="DR38" s="592"/>
      <c r="DS38" s="592"/>
      <c r="DT38" s="592"/>
      <c r="DU38" s="592"/>
      <c r="DV38" s="593"/>
      <c r="DW38" s="596">
        <v>10.199999999999999</v>
      </c>
      <c r="DX38" s="621"/>
      <c r="DY38" s="621"/>
      <c r="DZ38" s="621"/>
      <c r="EA38" s="621"/>
      <c r="EB38" s="621"/>
      <c r="EC38" s="622"/>
    </row>
    <row r="39" spans="2:133" ht="11.25" customHeight="1">
      <c r="AQ39" s="670" t="s">
        <v>318</v>
      </c>
      <c r="AR39" s="671"/>
      <c r="AS39" s="671"/>
      <c r="AT39" s="671"/>
      <c r="AU39" s="671"/>
      <c r="AV39" s="671"/>
      <c r="AW39" s="671"/>
      <c r="AX39" s="671"/>
      <c r="AY39" s="672"/>
      <c r="AZ39" s="591">
        <v>114188</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94</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1102413</v>
      </c>
      <c r="CS39" s="623"/>
      <c r="CT39" s="623"/>
      <c r="CU39" s="623"/>
      <c r="CV39" s="623"/>
      <c r="CW39" s="623"/>
      <c r="CX39" s="623"/>
      <c r="CY39" s="624"/>
      <c r="CZ39" s="625">
        <v>4</v>
      </c>
      <c r="DA39" s="626"/>
      <c r="DB39" s="626"/>
      <c r="DC39" s="627"/>
      <c r="DD39" s="600">
        <v>1097587</v>
      </c>
      <c r="DE39" s="623"/>
      <c r="DF39" s="623"/>
      <c r="DG39" s="623"/>
      <c r="DH39" s="623"/>
      <c r="DI39" s="623"/>
      <c r="DJ39" s="623"/>
      <c r="DK39" s="624"/>
      <c r="DL39" s="600" t="s">
        <v>322</v>
      </c>
      <c r="DM39" s="623"/>
      <c r="DN39" s="623"/>
      <c r="DO39" s="623"/>
      <c r="DP39" s="623"/>
      <c r="DQ39" s="623"/>
      <c r="DR39" s="623"/>
      <c r="DS39" s="623"/>
      <c r="DT39" s="623"/>
      <c r="DU39" s="623"/>
      <c r="DV39" s="624"/>
      <c r="DW39" s="596" t="s">
        <v>322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919157</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81</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301587</v>
      </c>
      <c r="CS40" s="592"/>
      <c r="CT40" s="592"/>
      <c r="CU40" s="592"/>
      <c r="CV40" s="592"/>
      <c r="CW40" s="592"/>
      <c r="CX40" s="592"/>
      <c r="CY40" s="593"/>
      <c r="CZ40" s="625">
        <v>1.1000000000000001</v>
      </c>
      <c r="DA40" s="626"/>
      <c r="DB40" s="626"/>
      <c r="DC40" s="627"/>
      <c r="DD40" s="600">
        <v>287609</v>
      </c>
      <c r="DE40" s="592"/>
      <c r="DF40" s="592"/>
      <c r="DG40" s="592"/>
      <c r="DH40" s="592"/>
      <c r="DI40" s="592"/>
      <c r="DJ40" s="592"/>
      <c r="DK40" s="593"/>
      <c r="DL40" s="600" t="s">
        <v>322</v>
      </c>
      <c r="DM40" s="592"/>
      <c r="DN40" s="592"/>
      <c r="DO40" s="592"/>
      <c r="DP40" s="592"/>
      <c r="DQ40" s="592"/>
      <c r="DR40" s="592"/>
      <c r="DS40" s="592"/>
      <c r="DT40" s="592"/>
      <c r="DU40" s="592"/>
      <c r="DV40" s="593"/>
      <c r="DW40" s="596" t="s">
        <v>322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1448585</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256</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4129602</v>
      </c>
      <c r="CS42" s="592"/>
      <c r="CT42" s="592"/>
      <c r="CU42" s="592"/>
      <c r="CV42" s="592"/>
      <c r="CW42" s="592"/>
      <c r="CX42" s="592"/>
      <c r="CY42" s="593"/>
      <c r="CZ42" s="625">
        <v>14.8</v>
      </c>
      <c r="DA42" s="674"/>
      <c r="DB42" s="674"/>
      <c r="DC42" s="675"/>
      <c r="DD42" s="600">
        <v>1164249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123844</v>
      </c>
      <c r="CS43" s="623"/>
      <c r="CT43" s="623"/>
      <c r="CU43" s="623"/>
      <c r="CV43" s="623"/>
      <c r="CW43" s="623"/>
      <c r="CX43" s="623"/>
      <c r="CY43" s="624"/>
      <c r="CZ43" s="625">
        <v>0.4</v>
      </c>
      <c r="DA43" s="626"/>
      <c r="DB43" s="626"/>
      <c r="DC43" s="627"/>
      <c r="DD43" s="600">
        <v>123844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286</v>
      </c>
      <c r="CE44" s="698"/>
      <c r="CF44" s="588" t="s">
        <v>335</v>
      </c>
      <c r="CG44" s="589"/>
      <c r="CH44" s="589"/>
      <c r="CI44" s="589"/>
      <c r="CJ44" s="589"/>
      <c r="CK44" s="589"/>
      <c r="CL44" s="589"/>
      <c r="CM44" s="589"/>
      <c r="CN44" s="589"/>
      <c r="CO44" s="589"/>
      <c r="CP44" s="589"/>
      <c r="CQ44" s="590"/>
      <c r="CR44" s="591">
        <v>4129519</v>
      </c>
      <c r="CS44" s="592"/>
      <c r="CT44" s="592"/>
      <c r="CU44" s="592"/>
      <c r="CV44" s="592"/>
      <c r="CW44" s="592"/>
      <c r="CX44" s="592"/>
      <c r="CY44" s="593"/>
      <c r="CZ44" s="625">
        <v>14.8</v>
      </c>
      <c r="DA44" s="674"/>
      <c r="DB44" s="674"/>
      <c r="DC44" s="675"/>
      <c r="DD44" s="600">
        <v>1164166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2523695</v>
      </c>
      <c r="CS45" s="623"/>
      <c r="CT45" s="623"/>
      <c r="CU45" s="623"/>
      <c r="CV45" s="623"/>
      <c r="CW45" s="623"/>
      <c r="CX45" s="623"/>
      <c r="CY45" s="624"/>
      <c r="CZ45" s="625">
        <v>9.1</v>
      </c>
      <c r="DA45" s="626"/>
      <c r="DB45" s="626"/>
      <c r="DC45" s="627"/>
      <c r="DD45" s="600">
        <v>175979</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1570754</v>
      </c>
      <c r="CS46" s="592"/>
      <c r="CT46" s="592"/>
      <c r="CU46" s="592"/>
      <c r="CV46" s="592"/>
      <c r="CW46" s="592"/>
      <c r="CX46" s="592"/>
      <c r="CY46" s="593"/>
      <c r="CZ46" s="625">
        <v>5.6</v>
      </c>
      <c r="DA46" s="674"/>
      <c r="DB46" s="674"/>
      <c r="DC46" s="675"/>
      <c r="DD46" s="600">
        <v>953117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83</v>
      </c>
      <c r="CS47" s="623"/>
      <c r="CT47" s="623"/>
      <c r="CU47" s="623"/>
      <c r="CV47" s="623"/>
      <c r="CW47" s="623"/>
      <c r="CX47" s="623"/>
      <c r="CY47" s="624"/>
      <c r="CZ47" s="625">
        <v>0</v>
      </c>
      <c r="DA47" s="626"/>
      <c r="DB47" s="626"/>
      <c r="DC47" s="627"/>
      <c r="DD47" s="600">
        <v>83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74"/>
      <c r="DB48" s="674"/>
      <c r="DC48" s="675"/>
      <c r="DD48" s="600" t="s">
        <v>322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27825738</v>
      </c>
      <c r="CS49" s="659"/>
      <c r="CT49" s="659"/>
      <c r="CU49" s="659"/>
      <c r="CV49" s="659"/>
      <c r="CW49" s="659"/>
      <c r="CX49" s="659"/>
      <c r="CY49" s="686"/>
      <c r="CZ49" s="687">
        <v>100</v>
      </c>
      <c r="DA49" s="688"/>
      <c r="DB49" s="688"/>
      <c r="DC49" s="689"/>
      <c r="DD49" s="690">
        <v>19253430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29524</v>
      </c>
      <c r="R7" s="721"/>
      <c r="S7" s="721"/>
      <c r="T7" s="721"/>
      <c r="U7" s="721"/>
      <c r="V7" s="721">
        <v>27563</v>
      </c>
      <c r="W7" s="721"/>
      <c r="X7" s="721"/>
      <c r="Y7" s="721"/>
      <c r="Z7" s="721"/>
      <c r="AA7" s="721">
        <v>1960</v>
      </c>
      <c r="AB7" s="721"/>
      <c r="AC7" s="721"/>
      <c r="AD7" s="721"/>
      <c r="AE7" s="722"/>
      <c r="AF7" s="723">
        <v>1225</v>
      </c>
      <c r="AG7" s="724"/>
      <c r="AH7" s="724"/>
      <c r="AI7" s="724"/>
      <c r="AJ7" s="725"/>
      <c r="AK7" s="760">
        <v>1800</v>
      </c>
      <c r="AL7" s="761"/>
      <c r="AM7" s="761"/>
      <c r="AN7" s="761"/>
      <c r="AO7" s="761"/>
      <c r="AP7" s="761">
        <v>24761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540</v>
      </c>
      <c r="BT7" s="765"/>
      <c r="BU7" s="765"/>
      <c r="BV7" s="765"/>
      <c r="BW7" s="765"/>
      <c r="BX7" s="765"/>
      <c r="BY7" s="765"/>
      <c r="BZ7" s="765"/>
      <c r="CA7" s="765"/>
      <c r="CB7" s="765"/>
      <c r="CC7" s="765"/>
      <c r="CD7" s="765"/>
      <c r="CE7" s="765"/>
      <c r="CF7" s="765"/>
      <c r="CG7" s="766"/>
      <c r="CH7" s="757">
        <v>-19</v>
      </c>
      <c r="CI7" s="758"/>
      <c r="CJ7" s="758"/>
      <c r="CK7" s="758"/>
      <c r="CL7" s="759"/>
      <c r="CM7" s="757">
        <v>159</v>
      </c>
      <c r="CN7" s="758"/>
      <c r="CO7" s="758"/>
      <c r="CP7" s="758"/>
      <c r="CQ7" s="759"/>
      <c r="CR7" s="757">
        <v>22</v>
      </c>
      <c r="CS7" s="758"/>
      <c r="CT7" s="758"/>
      <c r="CU7" s="758"/>
      <c r="CV7" s="759"/>
      <c r="CW7" s="757">
        <v>14</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541</v>
      </c>
      <c r="BT8" s="755"/>
      <c r="BU8" s="755"/>
      <c r="BV8" s="755"/>
      <c r="BW8" s="755"/>
      <c r="BX8" s="755"/>
      <c r="BY8" s="755"/>
      <c r="BZ8" s="755"/>
      <c r="CA8" s="755"/>
      <c r="CB8" s="755"/>
      <c r="CC8" s="755"/>
      <c r="CD8" s="755"/>
      <c r="CE8" s="755"/>
      <c r="CF8" s="755"/>
      <c r="CG8" s="756"/>
      <c r="CH8" s="767">
        <v>12</v>
      </c>
      <c r="CI8" s="768"/>
      <c r="CJ8" s="768"/>
      <c r="CK8" s="768"/>
      <c r="CL8" s="769"/>
      <c r="CM8" s="767">
        <v>155</v>
      </c>
      <c r="CN8" s="768"/>
      <c r="CO8" s="768"/>
      <c r="CP8" s="768"/>
      <c r="CQ8" s="769"/>
      <c r="CR8" s="767">
        <v>100</v>
      </c>
      <c r="CS8" s="768"/>
      <c r="CT8" s="768"/>
      <c r="CU8" s="768"/>
      <c r="CV8" s="769"/>
      <c r="CW8" s="767">
        <v>28</v>
      </c>
      <c r="CX8" s="768"/>
      <c r="CY8" s="768"/>
      <c r="CZ8" s="768"/>
      <c r="DA8" s="769"/>
      <c r="DB8" s="767">
        <v>0</v>
      </c>
      <c r="DC8" s="768"/>
      <c r="DD8" s="768"/>
      <c r="DE8" s="768"/>
      <c r="DF8" s="769"/>
      <c r="DG8" s="767">
        <v>0</v>
      </c>
      <c r="DH8" s="768"/>
      <c r="DI8" s="768"/>
      <c r="DJ8" s="768"/>
      <c r="DK8" s="769"/>
      <c r="DL8" s="767">
        <v>0</v>
      </c>
      <c r="DM8" s="768"/>
      <c r="DN8" s="768"/>
      <c r="DO8" s="768"/>
      <c r="DP8" s="769"/>
      <c r="DQ8" s="767">
        <v>0</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365</v>
      </c>
      <c r="B23" s="776" t="s">
        <v>366</v>
      </c>
      <c r="C23" s="777"/>
      <c r="D23" s="777"/>
      <c r="E23" s="777"/>
      <c r="F23" s="777"/>
      <c r="G23" s="777"/>
      <c r="H23" s="777"/>
      <c r="I23" s="777"/>
      <c r="J23" s="777"/>
      <c r="K23" s="777"/>
      <c r="L23" s="777"/>
      <c r="M23" s="777"/>
      <c r="N23" s="777"/>
      <c r="O23" s="777"/>
      <c r="P23" s="778"/>
      <c r="Q23" s="779">
        <f>Q7</f>
        <v>29524</v>
      </c>
      <c r="R23" s="780"/>
      <c r="S23" s="780"/>
      <c r="T23" s="780"/>
      <c r="U23" s="780"/>
      <c r="V23" s="780">
        <f>V7</f>
        <v>27563</v>
      </c>
      <c r="W23" s="780"/>
      <c r="X23" s="780"/>
      <c r="Y23" s="780"/>
      <c r="Z23" s="780"/>
      <c r="AA23" s="780">
        <f>AA7</f>
        <v>1960</v>
      </c>
      <c r="AB23" s="780"/>
      <c r="AC23" s="780"/>
      <c r="AD23" s="780"/>
      <c r="AE23" s="781"/>
      <c r="AF23" s="782">
        <v>1225</v>
      </c>
      <c r="AG23" s="780"/>
      <c r="AH23" s="780"/>
      <c r="AI23" s="780"/>
      <c r="AJ23" s="783"/>
      <c r="AK23" s="784"/>
      <c r="AL23" s="785"/>
      <c r="AM23" s="785"/>
      <c r="AN23" s="785"/>
      <c r="AO23" s="785"/>
      <c r="AP23" s="780">
        <f>AP7</f>
        <v>24761</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377</v>
      </c>
      <c r="C28" s="718"/>
      <c r="D28" s="718"/>
      <c r="E28" s="718"/>
      <c r="F28" s="718"/>
      <c r="G28" s="718"/>
      <c r="H28" s="718"/>
      <c r="I28" s="718"/>
      <c r="J28" s="718"/>
      <c r="K28" s="718"/>
      <c r="L28" s="718"/>
      <c r="M28" s="718"/>
      <c r="N28" s="718"/>
      <c r="O28" s="718"/>
      <c r="P28" s="719"/>
      <c r="Q28" s="808">
        <v>11220</v>
      </c>
      <c r="R28" s="809"/>
      <c r="S28" s="809"/>
      <c r="T28" s="809"/>
      <c r="U28" s="809"/>
      <c r="V28" s="809">
        <v>10732</v>
      </c>
      <c r="W28" s="809"/>
      <c r="X28" s="809"/>
      <c r="Y28" s="809"/>
      <c r="Z28" s="809"/>
      <c r="AA28" s="809">
        <v>488</v>
      </c>
      <c r="AB28" s="809"/>
      <c r="AC28" s="809"/>
      <c r="AD28" s="809"/>
      <c r="AE28" s="810"/>
      <c r="AF28" s="811">
        <v>488</v>
      </c>
      <c r="AG28" s="809"/>
      <c r="AH28" s="809"/>
      <c r="AI28" s="809"/>
      <c r="AJ28" s="812"/>
      <c r="AK28" s="813">
        <v>840</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378</v>
      </c>
      <c r="C29" s="742"/>
      <c r="D29" s="742"/>
      <c r="E29" s="742"/>
      <c r="F29" s="742"/>
      <c r="G29" s="742"/>
      <c r="H29" s="742"/>
      <c r="I29" s="742"/>
      <c r="J29" s="742"/>
      <c r="K29" s="742"/>
      <c r="L29" s="742"/>
      <c r="M29" s="742"/>
      <c r="N29" s="742"/>
      <c r="O29" s="742"/>
      <c r="P29" s="743"/>
      <c r="Q29" s="744">
        <v>4959</v>
      </c>
      <c r="R29" s="745"/>
      <c r="S29" s="745"/>
      <c r="T29" s="745"/>
      <c r="U29" s="745"/>
      <c r="V29" s="745">
        <v>4723</v>
      </c>
      <c r="W29" s="745"/>
      <c r="X29" s="745"/>
      <c r="Y29" s="745"/>
      <c r="Z29" s="745"/>
      <c r="AA29" s="745">
        <v>236</v>
      </c>
      <c r="AB29" s="745"/>
      <c r="AC29" s="745"/>
      <c r="AD29" s="745"/>
      <c r="AE29" s="746"/>
      <c r="AF29" s="747">
        <v>236</v>
      </c>
      <c r="AG29" s="748"/>
      <c r="AH29" s="748"/>
      <c r="AI29" s="748"/>
      <c r="AJ29" s="749"/>
      <c r="AK29" s="816">
        <v>937</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379</v>
      </c>
      <c r="C30" s="742"/>
      <c r="D30" s="742"/>
      <c r="E30" s="742"/>
      <c r="F30" s="742"/>
      <c r="G30" s="742"/>
      <c r="H30" s="742"/>
      <c r="I30" s="742"/>
      <c r="J30" s="742"/>
      <c r="K30" s="742"/>
      <c r="L30" s="742"/>
      <c r="M30" s="742"/>
      <c r="N30" s="742"/>
      <c r="O30" s="742"/>
      <c r="P30" s="743"/>
      <c r="Q30" s="744">
        <v>734</v>
      </c>
      <c r="R30" s="745"/>
      <c r="S30" s="745"/>
      <c r="T30" s="745"/>
      <c r="U30" s="745"/>
      <c r="V30" s="745">
        <v>731</v>
      </c>
      <c r="W30" s="745"/>
      <c r="X30" s="745"/>
      <c r="Y30" s="745"/>
      <c r="Z30" s="745"/>
      <c r="AA30" s="745">
        <v>3</v>
      </c>
      <c r="AB30" s="745"/>
      <c r="AC30" s="745"/>
      <c r="AD30" s="745"/>
      <c r="AE30" s="746"/>
      <c r="AF30" s="747">
        <v>3</v>
      </c>
      <c r="AG30" s="748"/>
      <c r="AH30" s="748"/>
      <c r="AI30" s="748"/>
      <c r="AJ30" s="749"/>
      <c r="AK30" s="816">
        <v>119</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380</v>
      </c>
      <c r="C31" s="742"/>
      <c r="D31" s="742"/>
      <c r="E31" s="742"/>
      <c r="F31" s="742"/>
      <c r="G31" s="742"/>
      <c r="H31" s="742"/>
      <c r="I31" s="742"/>
      <c r="J31" s="742"/>
      <c r="K31" s="742"/>
      <c r="L31" s="742"/>
      <c r="M31" s="742"/>
      <c r="N31" s="742"/>
      <c r="O31" s="742"/>
      <c r="P31" s="743"/>
      <c r="Q31" s="744">
        <v>2793</v>
      </c>
      <c r="R31" s="745"/>
      <c r="S31" s="745"/>
      <c r="T31" s="745"/>
      <c r="U31" s="745"/>
      <c r="V31" s="745">
        <v>2750</v>
      </c>
      <c r="W31" s="745"/>
      <c r="X31" s="745"/>
      <c r="Y31" s="745"/>
      <c r="Z31" s="745"/>
      <c r="AA31" s="745">
        <v>43</v>
      </c>
      <c r="AB31" s="745"/>
      <c r="AC31" s="745"/>
      <c r="AD31" s="745"/>
      <c r="AE31" s="746"/>
      <c r="AF31" s="747">
        <v>1356</v>
      </c>
      <c r="AG31" s="748"/>
      <c r="AH31" s="748"/>
      <c r="AI31" s="748"/>
      <c r="AJ31" s="749"/>
      <c r="AK31" s="816">
        <v>611</v>
      </c>
      <c r="AL31" s="817"/>
      <c r="AM31" s="817"/>
      <c r="AN31" s="817"/>
      <c r="AO31" s="817"/>
      <c r="AP31" s="817">
        <v>611</v>
      </c>
      <c r="AQ31" s="817"/>
      <c r="AR31" s="817"/>
      <c r="AS31" s="817"/>
      <c r="AT31" s="817"/>
      <c r="AU31" s="817">
        <v>433</v>
      </c>
      <c r="AV31" s="817"/>
      <c r="AW31" s="817"/>
      <c r="AX31" s="817"/>
      <c r="AY31" s="817"/>
      <c r="AZ31" s="818"/>
      <c r="BA31" s="818"/>
      <c r="BB31" s="818"/>
      <c r="BC31" s="818"/>
      <c r="BD31" s="818"/>
      <c r="BE31" s="814" t="s">
        <v>381</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1677</v>
      </c>
      <c r="R32" s="745"/>
      <c r="S32" s="745"/>
      <c r="T32" s="745"/>
      <c r="U32" s="745"/>
      <c r="V32" s="745">
        <v>1527</v>
      </c>
      <c r="W32" s="745"/>
      <c r="X32" s="745"/>
      <c r="Y32" s="745"/>
      <c r="Z32" s="745"/>
      <c r="AA32" s="745">
        <v>151</v>
      </c>
      <c r="AB32" s="745"/>
      <c r="AC32" s="745"/>
      <c r="AD32" s="745"/>
      <c r="AE32" s="746"/>
      <c r="AF32" s="747">
        <v>3181</v>
      </c>
      <c r="AG32" s="748"/>
      <c r="AH32" s="748"/>
      <c r="AI32" s="748"/>
      <c r="AJ32" s="749"/>
      <c r="AK32" s="816">
        <v>1</v>
      </c>
      <c r="AL32" s="817"/>
      <c r="AM32" s="817"/>
      <c r="AN32" s="817"/>
      <c r="AO32" s="817"/>
      <c r="AP32" s="817">
        <v>1114</v>
      </c>
      <c r="AQ32" s="817"/>
      <c r="AR32" s="817"/>
      <c r="AS32" s="817"/>
      <c r="AT32" s="817"/>
      <c r="AU32" s="817">
        <v>2</v>
      </c>
      <c r="AV32" s="817"/>
      <c r="AW32" s="817"/>
      <c r="AX32" s="817"/>
      <c r="AY32" s="817"/>
      <c r="AZ32" s="818"/>
      <c r="BA32" s="818"/>
      <c r="BB32" s="818"/>
      <c r="BC32" s="818"/>
      <c r="BD32" s="818"/>
      <c r="BE32" s="814" t="s">
        <v>381</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383</v>
      </c>
      <c r="C33" s="742"/>
      <c r="D33" s="742"/>
      <c r="E33" s="742"/>
      <c r="F33" s="742"/>
      <c r="G33" s="742"/>
      <c r="H33" s="742"/>
      <c r="I33" s="742"/>
      <c r="J33" s="742"/>
      <c r="K33" s="742"/>
      <c r="L33" s="742"/>
      <c r="M33" s="742"/>
      <c r="N33" s="742"/>
      <c r="O33" s="742"/>
      <c r="P33" s="743"/>
      <c r="Q33" s="744">
        <v>2141</v>
      </c>
      <c r="R33" s="745"/>
      <c r="S33" s="745"/>
      <c r="T33" s="745"/>
      <c r="U33" s="745"/>
      <c r="V33" s="745">
        <v>1919</v>
      </c>
      <c r="W33" s="745"/>
      <c r="X33" s="745"/>
      <c r="Y33" s="745"/>
      <c r="Z33" s="745"/>
      <c r="AA33" s="745">
        <v>221</v>
      </c>
      <c r="AB33" s="745"/>
      <c r="AC33" s="745"/>
      <c r="AD33" s="745"/>
      <c r="AE33" s="746"/>
      <c r="AF33" s="747">
        <v>126</v>
      </c>
      <c r="AG33" s="748"/>
      <c r="AH33" s="748"/>
      <c r="AI33" s="748"/>
      <c r="AJ33" s="749"/>
      <c r="AK33" s="816">
        <v>454</v>
      </c>
      <c r="AL33" s="817"/>
      <c r="AM33" s="817"/>
      <c r="AN33" s="817"/>
      <c r="AO33" s="817"/>
      <c r="AP33" s="817">
        <v>6334</v>
      </c>
      <c r="AQ33" s="817"/>
      <c r="AR33" s="817"/>
      <c r="AS33" s="817"/>
      <c r="AT33" s="817"/>
      <c r="AU33" s="817">
        <v>3256</v>
      </c>
      <c r="AV33" s="817"/>
      <c r="AW33" s="817"/>
      <c r="AX33" s="817"/>
      <c r="AY33" s="817"/>
      <c r="AZ33" s="818"/>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385</v>
      </c>
      <c r="C34" s="742"/>
      <c r="D34" s="742"/>
      <c r="E34" s="742"/>
      <c r="F34" s="742"/>
      <c r="G34" s="742"/>
      <c r="H34" s="742"/>
      <c r="I34" s="742"/>
      <c r="J34" s="742"/>
      <c r="K34" s="742"/>
      <c r="L34" s="742"/>
      <c r="M34" s="742"/>
      <c r="N34" s="742"/>
      <c r="O34" s="742"/>
      <c r="P34" s="743"/>
      <c r="Q34" s="744">
        <v>548</v>
      </c>
      <c r="R34" s="745"/>
      <c r="S34" s="745"/>
      <c r="T34" s="745"/>
      <c r="U34" s="745"/>
      <c r="V34" s="745">
        <v>508</v>
      </c>
      <c r="W34" s="745"/>
      <c r="X34" s="745"/>
      <c r="Y34" s="745"/>
      <c r="Z34" s="745"/>
      <c r="AA34" s="745">
        <v>40</v>
      </c>
      <c r="AB34" s="745"/>
      <c r="AC34" s="745"/>
      <c r="AD34" s="745"/>
      <c r="AE34" s="746"/>
      <c r="AF34" s="747">
        <v>92</v>
      </c>
      <c r="AG34" s="748"/>
      <c r="AH34" s="748"/>
      <c r="AI34" s="748"/>
      <c r="AJ34" s="749"/>
      <c r="AK34" s="816">
        <v>391</v>
      </c>
      <c r="AL34" s="817"/>
      <c r="AM34" s="817"/>
      <c r="AN34" s="817"/>
      <c r="AO34" s="817"/>
      <c r="AP34" s="817">
        <v>0</v>
      </c>
      <c r="AQ34" s="817"/>
      <c r="AR34" s="817"/>
      <c r="AS34" s="817"/>
      <c r="AT34" s="817"/>
      <c r="AU34" s="817">
        <v>0</v>
      </c>
      <c r="AV34" s="817"/>
      <c r="AW34" s="817"/>
      <c r="AX34" s="817"/>
      <c r="AY34" s="817"/>
      <c r="AZ34" s="818"/>
      <c r="BA34" s="818"/>
      <c r="BB34" s="818"/>
      <c r="BC34" s="818"/>
      <c r="BD34" s="818"/>
      <c r="BE34" s="814" t="s">
        <v>384</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365</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5481</v>
      </c>
      <c r="AG63" s="828"/>
      <c r="AH63" s="828"/>
      <c r="AI63" s="828"/>
      <c r="AJ63" s="829"/>
      <c r="AK63" s="830"/>
      <c r="AL63" s="825"/>
      <c r="AM63" s="825"/>
      <c r="AN63" s="825"/>
      <c r="AO63" s="825"/>
      <c r="AP63" s="828">
        <f>AP31+AP32+AP33</f>
        <v>8059</v>
      </c>
      <c r="AQ63" s="828"/>
      <c r="AR63" s="828"/>
      <c r="AS63" s="828"/>
      <c r="AT63" s="828"/>
      <c r="AU63" s="828">
        <f>AU31+AU32+AU33</f>
        <v>3691</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390</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530</v>
      </c>
      <c r="C68" s="856"/>
      <c r="D68" s="856"/>
      <c r="E68" s="856"/>
      <c r="F68" s="856"/>
      <c r="G68" s="856"/>
      <c r="H68" s="856"/>
      <c r="I68" s="856"/>
      <c r="J68" s="856"/>
      <c r="K68" s="856"/>
      <c r="L68" s="856"/>
      <c r="M68" s="856"/>
      <c r="N68" s="856"/>
      <c r="O68" s="856"/>
      <c r="P68" s="857"/>
      <c r="Q68" s="858">
        <v>1324</v>
      </c>
      <c r="R68" s="852"/>
      <c r="S68" s="852"/>
      <c r="T68" s="852"/>
      <c r="U68" s="852"/>
      <c r="V68" s="852">
        <v>1281</v>
      </c>
      <c r="W68" s="852"/>
      <c r="X68" s="852"/>
      <c r="Y68" s="852"/>
      <c r="Z68" s="852"/>
      <c r="AA68" s="852">
        <v>44</v>
      </c>
      <c r="AB68" s="852"/>
      <c r="AC68" s="852"/>
      <c r="AD68" s="852"/>
      <c r="AE68" s="852"/>
      <c r="AF68" s="852">
        <v>44</v>
      </c>
      <c r="AG68" s="852"/>
      <c r="AH68" s="852"/>
      <c r="AI68" s="852"/>
      <c r="AJ68" s="852"/>
      <c r="AK68" s="852" t="s">
        <v>535</v>
      </c>
      <c r="AL68" s="852"/>
      <c r="AM68" s="852"/>
      <c r="AN68" s="852"/>
      <c r="AO68" s="852"/>
      <c r="AP68" s="852" t="s">
        <v>535</v>
      </c>
      <c r="AQ68" s="852"/>
      <c r="AR68" s="852"/>
      <c r="AS68" s="852"/>
      <c r="AT68" s="852"/>
      <c r="AU68" s="852" t="s">
        <v>536</v>
      </c>
      <c r="AV68" s="852"/>
      <c r="AW68" s="852"/>
      <c r="AX68" s="852"/>
      <c r="AY68" s="852"/>
      <c r="AZ68" s="853" t="s">
        <v>537</v>
      </c>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530</v>
      </c>
      <c r="C69" s="860"/>
      <c r="D69" s="860"/>
      <c r="E69" s="860"/>
      <c r="F69" s="860"/>
      <c r="G69" s="860"/>
      <c r="H69" s="860"/>
      <c r="I69" s="860"/>
      <c r="J69" s="860"/>
      <c r="K69" s="860"/>
      <c r="L69" s="860"/>
      <c r="M69" s="860"/>
      <c r="N69" s="860"/>
      <c r="O69" s="860"/>
      <c r="P69" s="861"/>
      <c r="Q69" s="862">
        <v>564001</v>
      </c>
      <c r="R69" s="817"/>
      <c r="S69" s="817"/>
      <c r="T69" s="817"/>
      <c r="U69" s="817"/>
      <c r="V69" s="817">
        <v>544673</v>
      </c>
      <c r="W69" s="817"/>
      <c r="X69" s="817"/>
      <c r="Y69" s="817"/>
      <c r="Z69" s="817"/>
      <c r="AA69" s="817">
        <v>19328</v>
      </c>
      <c r="AB69" s="817"/>
      <c r="AC69" s="817"/>
      <c r="AD69" s="817"/>
      <c r="AE69" s="817"/>
      <c r="AF69" s="817">
        <v>19328</v>
      </c>
      <c r="AG69" s="817"/>
      <c r="AH69" s="817"/>
      <c r="AI69" s="817"/>
      <c r="AJ69" s="817"/>
      <c r="AK69" s="817">
        <v>10124</v>
      </c>
      <c r="AL69" s="817"/>
      <c r="AM69" s="817"/>
      <c r="AN69" s="817"/>
      <c r="AO69" s="817"/>
      <c r="AP69" s="817" t="s">
        <v>535</v>
      </c>
      <c r="AQ69" s="817"/>
      <c r="AR69" s="817"/>
      <c r="AS69" s="817"/>
      <c r="AT69" s="817"/>
      <c r="AU69" s="817" t="s">
        <v>535</v>
      </c>
      <c r="AV69" s="817"/>
      <c r="AW69" s="817"/>
      <c r="AX69" s="817"/>
      <c r="AY69" s="817"/>
      <c r="AZ69" s="863" t="s">
        <v>538</v>
      </c>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531</v>
      </c>
      <c r="C70" s="860"/>
      <c r="D70" s="860"/>
      <c r="E70" s="860"/>
      <c r="F70" s="860"/>
      <c r="G70" s="860"/>
      <c r="H70" s="860"/>
      <c r="I70" s="860"/>
      <c r="J70" s="860"/>
      <c r="K70" s="860"/>
      <c r="L70" s="860"/>
      <c r="M70" s="860"/>
      <c r="N70" s="860"/>
      <c r="O70" s="860"/>
      <c r="P70" s="861"/>
      <c r="Q70" s="862">
        <v>37035</v>
      </c>
      <c r="R70" s="817"/>
      <c r="S70" s="817"/>
      <c r="T70" s="817"/>
      <c r="U70" s="817"/>
      <c r="V70" s="817">
        <v>36721</v>
      </c>
      <c r="W70" s="817"/>
      <c r="X70" s="817"/>
      <c r="Y70" s="817"/>
      <c r="Z70" s="817"/>
      <c r="AA70" s="817">
        <v>314</v>
      </c>
      <c r="AB70" s="817"/>
      <c r="AC70" s="817"/>
      <c r="AD70" s="817"/>
      <c r="AE70" s="817"/>
      <c r="AF70" s="817">
        <v>314</v>
      </c>
      <c r="AG70" s="817"/>
      <c r="AH70" s="817"/>
      <c r="AI70" s="817"/>
      <c r="AJ70" s="817"/>
      <c r="AK70" s="817">
        <v>1316</v>
      </c>
      <c r="AL70" s="817"/>
      <c r="AM70" s="817"/>
      <c r="AN70" s="817"/>
      <c r="AO70" s="817"/>
      <c r="AP70" s="817" t="s">
        <v>535</v>
      </c>
      <c r="AQ70" s="817"/>
      <c r="AR70" s="817"/>
      <c r="AS70" s="817"/>
      <c r="AT70" s="817"/>
      <c r="AU70" s="817" t="s">
        <v>535</v>
      </c>
      <c r="AV70" s="817"/>
      <c r="AW70" s="817"/>
      <c r="AX70" s="817"/>
      <c r="AY70" s="817"/>
      <c r="AZ70" s="863" t="s">
        <v>537</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531</v>
      </c>
      <c r="C71" s="860"/>
      <c r="D71" s="860"/>
      <c r="E71" s="860"/>
      <c r="F71" s="860"/>
      <c r="G71" s="860"/>
      <c r="H71" s="860"/>
      <c r="I71" s="860"/>
      <c r="J71" s="860"/>
      <c r="K71" s="860"/>
      <c r="L71" s="860"/>
      <c r="M71" s="860"/>
      <c r="N71" s="860"/>
      <c r="O71" s="860"/>
      <c r="P71" s="861"/>
      <c r="Q71" s="862">
        <v>384</v>
      </c>
      <c r="R71" s="817"/>
      <c r="S71" s="817"/>
      <c r="T71" s="817"/>
      <c r="U71" s="817"/>
      <c r="V71" s="817">
        <v>183</v>
      </c>
      <c r="W71" s="817"/>
      <c r="X71" s="817"/>
      <c r="Y71" s="817"/>
      <c r="Z71" s="817"/>
      <c r="AA71" s="817">
        <v>201</v>
      </c>
      <c r="AB71" s="817"/>
      <c r="AC71" s="817"/>
      <c r="AD71" s="817"/>
      <c r="AE71" s="817"/>
      <c r="AF71" s="817">
        <v>201</v>
      </c>
      <c r="AG71" s="817"/>
      <c r="AH71" s="817"/>
      <c r="AI71" s="817"/>
      <c r="AJ71" s="817"/>
      <c r="AK71" s="817" t="s">
        <v>535</v>
      </c>
      <c r="AL71" s="817"/>
      <c r="AM71" s="817"/>
      <c r="AN71" s="817"/>
      <c r="AO71" s="817"/>
      <c r="AP71" s="817" t="s">
        <v>535</v>
      </c>
      <c r="AQ71" s="817"/>
      <c r="AR71" s="817"/>
      <c r="AS71" s="817"/>
      <c r="AT71" s="817"/>
      <c r="AU71" s="817" t="s">
        <v>535</v>
      </c>
      <c r="AV71" s="817"/>
      <c r="AW71" s="817"/>
      <c r="AX71" s="817"/>
      <c r="AY71" s="817"/>
      <c r="AZ71" s="863" t="s">
        <v>539</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532</v>
      </c>
      <c r="C72" s="860"/>
      <c r="D72" s="860"/>
      <c r="E72" s="860"/>
      <c r="F72" s="860"/>
      <c r="G72" s="860"/>
      <c r="H72" s="860"/>
      <c r="I72" s="860"/>
      <c r="J72" s="860"/>
      <c r="K72" s="860"/>
      <c r="L72" s="860"/>
      <c r="M72" s="860"/>
      <c r="N72" s="860"/>
      <c r="O72" s="860"/>
      <c r="P72" s="861"/>
      <c r="Q72" s="862">
        <v>386</v>
      </c>
      <c r="R72" s="817"/>
      <c r="S72" s="817"/>
      <c r="T72" s="817"/>
      <c r="U72" s="817"/>
      <c r="V72" s="817">
        <v>376</v>
      </c>
      <c r="W72" s="817"/>
      <c r="X72" s="817"/>
      <c r="Y72" s="817"/>
      <c r="Z72" s="817"/>
      <c r="AA72" s="817">
        <v>10</v>
      </c>
      <c r="AB72" s="817"/>
      <c r="AC72" s="817"/>
      <c r="AD72" s="817"/>
      <c r="AE72" s="817"/>
      <c r="AF72" s="817">
        <v>10</v>
      </c>
      <c r="AG72" s="817"/>
      <c r="AH72" s="817"/>
      <c r="AI72" s="817"/>
      <c r="AJ72" s="817"/>
      <c r="AK72" s="817">
        <v>92</v>
      </c>
      <c r="AL72" s="817"/>
      <c r="AM72" s="817"/>
      <c r="AN72" s="817"/>
      <c r="AO72" s="817"/>
      <c r="AP72" s="817" t="s">
        <v>535</v>
      </c>
      <c r="AQ72" s="817"/>
      <c r="AR72" s="817"/>
      <c r="AS72" s="817"/>
      <c r="AT72" s="817"/>
      <c r="AU72" s="817" t="s">
        <v>535</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533</v>
      </c>
      <c r="C73" s="860"/>
      <c r="D73" s="860"/>
      <c r="E73" s="860"/>
      <c r="F73" s="860"/>
      <c r="G73" s="860"/>
      <c r="H73" s="860"/>
      <c r="I73" s="860"/>
      <c r="J73" s="860"/>
      <c r="K73" s="860"/>
      <c r="L73" s="860"/>
      <c r="M73" s="860"/>
      <c r="N73" s="860"/>
      <c r="O73" s="860"/>
      <c r="P73" s="861"/>
      <c r="Q73" s="862">
        <v>61032</v>
      </c>
      <c r="R73" s="817"/>
      <c r="S73" s="817"/>
      <c r="T73" s="817"/>
      <c r="U73" s="817"/>
      <c r="V73" s="817">
        <v>58635</v>
      </c>
      <c r="W73" s="817"/>
      <c r="X73" s="817"/>
      <c r="Y73" s="817"/>
      <c r="Z73" s="817"/>
      <c r="AA73" s="817">
        <v>2398</v>
      </c>
      <c r="AB73" s="817"/>
      <c r="AC73" s="817"/>
      <c r="AD73" s="817"/>
      <c r="AE73" s="817"/>
      <c r="AF73" s="817">
        <v>2398</v>
      </c>
      <c r="AG73" s="817"/>
      <c r="AH73" s="817"/>
      <c r="AI73" s="817"/>
      <c r="AJ73" s="817"/>
      <c r="AK73" s="817" t="s">
        <v>535</v>
      </c>
      <c r="AL73" s="817"/>
      <c r="AM73" s="817"/>
      <c r="AN73" s="817"/>
      <c r="AO73" s="817"/>
      <c r="AP73" s="817" t="s">
        <v>535</v>
      </c>
      <c r="AQ73" s="817"/>
      <c r="AR73" s="817"/>
      <c r="AS73" s="817"/>
      <c r="AT73" s="817"/>
      <c r="AU73" s="817" t="s">
        <v>535</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534</v>
      </c>
      <c r="C74" s="860"/>
      <c r="D74" s="860"/>
      <c r="E74" s="860"/>
      <c r="F74" s="860"/>
      <c r="G74" s="860"/>
      <c r="H74" s="860"/>
      <c r="I74" s="860"/>
      <c r="J74" s="860"/>
      <c r="K74" s="860"/>
      <c r="L74" s="860"/>
      <c r="M74" s="860"/>
      <c r="N74" s="860"/>
      <c r="O74" s="860"/>
      <c r="P74" s="861"/>
      <c r="Q74" s="862">
        <v>82</v>
      </c>
      <c r="R74" s="817"/>
      <c r="S74" s="817"/>
      <c r="T74" s="817"/>
      <c r="U74" s="817"/>
      <c r="V74" s="817">
        <v>68</v>
      </c>
      <c r="W74" s="817"/>
      <c r="X74" s="817"/>
      <c r="Y74" s="817"/>
      <c r="Z74" s="817"/>
      <c r="AA74" s="817">
        <v>14</v>
      </c>
      <c r="AB74" s="817"/>
      <c r="AC74" s="817"/>
      <c r="AD74" s="817"/>
      <c r="AE74" s="817"/>
      <c r="AF74" s="817">
        <v>14</v>
      </c>
      <c r="AG74" s="817"/>
      <c r="AH74" s="817"/>
      <c r="AI74" s="817"/>
      <c r="AJ74" s="817"/>
      <c r="AK74" s="817" t="s">
        <v>542</v>
      </c>
      <c r="AL74" s="817"/>
      <c r="AM74" s="817"/>
      <c r="AN74" s="817"/>
      <c r="AO74" s="817"/>
      <c r="AP74" s="817" t="s">
        <v>542</v>
      </c>
      <c r="AQ74" s="817"/>
      <c r="AR74" s="817"/>
      <c r="AS74" s="817"/>
      <c r="AT74" s="817"/>
      <c r="AU74" s="817" t="s">
        <v>542</v>
      </c>
      <c r="AV74" s="817"/>
      <c r="AW74" s="817"/>
      <c r="AX74" s="817"/>
      <c r="AY74" s="817"/>
      <c r="AZ74" s="863" t="s">
        <v>537</v>
      </c>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534</v>
      </c>
      <c r="C75" s="860"/>
      <c r="D75" s="860"/>
      <c r="E75" s="860"/>
      <c r="F75" s="860"/>
      <c r="G75" s="860"/>
      <c r="H75" s="860"/>
      <c r="I75" s="860"/>
      <c r="J75" s="860"/>
      <c r="K75" s="860"/>
      <c r="L75" s="860"/>
      <c r="M75" s="860"/>
      <c r="N75" s="860"/>
      <c r="O75" s="860"/>
      <c r="P75" s="861"/>
      <c r="Q75" s="865">
        <v>3775</v>
      </c>
      <c r="R75" s="866"/>
      <c r="S75" s="866"/>
      <c r="T75" s="866"/>
      <c r="U75" s="816"/>
      <c r="V75" s="867">
        <v>3505</v>
      </c>
      <c r="W75" s="866"/>
      <c r="X75" s="866"/>
      <c r="Y75" s="866"/>
      <c r="Z75" s="816"/>
      <c r="AA75" s="867">
        <v>270</v>
      </c>
      <c r="AB75" s="866"/>
      <c r="AC75" s="866"/>
      <c r="AD75" s="866"/>
      <c r="AE75" s="816"/>
      <c r="AF75" s="867">
        <v>270</v>
      </c>
      <c r="AG75" s="866"/>
      <c r="AH75" s="866"/>
      <c r="AI75" s="866"/>
      <c r="AJ75" s="816"/>
      <c r="AK75" s="867" t="s">
        <v>542</v>
      </c>
      <c r="AL75" s="866"/>
      <c r="AM75" s="866"/>
      <c r="AN75" s="866"/>
      <c r="AO75" s="816"/>
      <c r="AP75" s="867">
        <v>1386</v>
      </c>
      <c r="AQ75" s="866"/>
      <c r="AR75" s="866"/>
      <c r="AS75" s="866"/>
      <c r="AT75" s="816"/>
      <c r="AU75" s="867" t="s">
        <v>542</v>
      </c>
      <c r="AV75" s="866"/>
      <c r="AW75" s="866"/>
      <c r="AX75" s="866"/>
      <c r="AY75" s="816"/>
      <c r="AZ75" s="863" t="s">
        <v>538</v>
      </c>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365</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AF68+AF69+AF70+AF71+AF72+AF73+AF74+AF75</f>
        <v>22579</v>
      </c>
      <c r="AG88" s="828"/>
      <c r="AH88" s="828"/>
      <c r="AI88" s="828"/>
      <c r="AJ88" s="828"/>
      <c r="AK88" s="825"/>
      <c r="AL88" s="825"/>
      <c r="AM88" s="825"/>
      <c r="AN88" s="825"/>
      <c r="AO88" s="825"/>
      <c r="AP88" s="828">
        <f>AP75</f>
        <v>1386</v>
      </c>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f>CR7+CR8</f>
        <v>122</v>
      </c>
      <c r="CS102" s="836"/>
      <c r="CT102" s="836"/>
      <c r="CU102" s="836"/>
      <c r="CV102" s="879"/>
      <c r="CW102" s="878">
        <f>CW7+CW8</f>
        <v>42</v>
      </c>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285</v>
      </c>
      <c r="AG109" s="881"/>
      <c r="AH109" s="881"/>
      <c r="AI109" s="881"/>
      <c r="AJ109" s="882"/>
      <c r="AK109" s="880" t="s">
        <v>284</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285</v>
      </c>
      <c r="BW109" s="881"/>
      <c r="BX109" s="881"/>
      <c r="BY109" s="881"/>
      <c r="BZ109" s="882"/>
      <c r="CA109" s="880" t="s">
        <v>284</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285</v>
      </c>
      <c r="DM109" s="881"/>
      <c r="DN109" s="881"/>
      <c r="DO109" s="881"/>
      <c r="DP109" s="882"/>
      <c r="DQ109" s="880" t="s">
        <v>284</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2256434</v>
      </c>
      <c r="AB110" s="888"/>
      <c r="AC110" s="888"/>
      <c r="AD110" s="888"/>
      <c r="AE110" s="889"/>
      <c r="AF110" s="890">
        <v>2190028</v>
      </c>
      <c r="AG110" s="888"/>
      <c r="AH110" s="888"/>
      <c r="AI110" s="888"/>
      <c r="AJ110" s="889"/>
      <c r="AK110" s="890">
        <v>2181293</v>
      </c>
      <c r="AL110" s="888"/>
      <c r="AM110" s="888"/>
      <c r="AN110" s="888"/>
      <c r="AO110" s="889"/>
      <c r="AP110" s="891">
        <v>14.9</v>
      </c>
      <c r="AQ110" s="892"/>
      <c r="AR110" s="892"/>
      <c r="AS110" s="892"/>
      <c r="AT110" s="893"/>
      <c r="AU110" s="894" t="s">
        <v>60</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23288851</v>
      </c>
      <c r="BR110" s="925"/>
      <c r="BS110" s="925"/>
      <c r="BT110" s="925"/>
      <c r="BU110" s="925"/>
      <c r="BV110" s="925">
        <v>23978409</v>
      </c>
      <c r="BW110" s="925"/>
      <c r="BX110" s="925"/>
      <c r="BY110" s="925"/>
      <c r="BZ110" s="925"/>
      <c r="CA110" s="925">
        <v>24761087</v>
      </c>
      <c r="CB110" s="925"/>
      <c r="CC110" s="925"/>
      <c r="CD110" s="925"/>
      <c r="CE110" s="925"/>
      <c r="CF110" s="939">
        <v>169.6</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t="s">
        <v>110</v>
      </c>
      <c r="BR111" s="918"/>
      <c r="BS111" s="918"/>
      <c r="BT111" s="918"/>
      <c r="BU111" s="918"/>
      <c r="BV111" s="918" t="s">
        <v>110</v>
      </c>
      <c r="BW111" s="918"/>
      <c r="BX111" s="918"/>
      <c r="BY111" s="918"/>
      <c r="BZ111" s="918"/>
      <c r="CA111" s="918" t="s">
        <v>110</v>
      </c>
      <c r="CB111" s="918"/>
      <c r="CC111" s="918"/>
      <c r="CD111" s="918"/>
      <c r="CE111" s="918"/>
      <c r="CF111" s="912" t="s">
        <v>110</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3606858</v>
      </c>
      <c r="BR112" s="918"/>
      <c r="BS112" s="918"/>
      <c r="BT112" s="918"/>
      <c r="BU112" s="918"/>
      <c r="BV112" s="918">
        <v>3691997</v>
      </c>
      <c r="BW112" s="918"/>
      <c r="BX112" s="918"/>
      <c r="BY112" s="918"/>
      <c r="BZ112" s="918"/>
      <c r="CA112" s="918">
        <v>3691037</v>
      </c>
      <c r="CB112" s="918"/>
      <c r="CC112" s="918"/>
      <c r="CD112" s="918"/>
      <c r="CE112" s="918"/>
      <c r="CF112" s="912">
        <v>25.3</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453616</v>
      </c>
      <c r="AB113" s="932"/>
      <c r="AC113" s="932"/>
      <c r="AD113" s="932"/>
      <c r="AE113" s="933"/>
      <c r="AF113" s="934">
        <v>336680</v>
      </c>
      <c r="AG113" s="932"/>
      <c r="AH113" s="932"/>
      <c r="AI113" s="932"/>
      <c r="AJ113" s="933"/>
      <c r="AK113" s="934">
        <v>387915</v>
      </c>
      <c r="AL113" s="932"/>
      <c r="AM113" s="932"/>
      <c r="AN113" s="932"/>
      <c r="AO113" s="933"/>
      <c r="AP113" s="935">
        <v>2.7</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397430</v>
      </c>
      <c r="BR113" s="918"/>
      <c r="BS113" s="918"/>
      <c r="BT113" s="918"/>
      <c r="BU113" s="918"/>
      <c r="BV113" s="918">
        <v>474007</v>
      </c>
      <c r="BW113" s="918"/>
      <c r="BX113" s="918"/>
      <c r="BY113" s="918"/>
      <c r="BZ113" s="918"/>
      <c r="CA113" s="918">
        <v>522307</v>
      </c>
      <c r="CB113" s="918"/>
      <c r="CC113" s="918"/>
      <c r="CD113" s="918"/>
      <c r="CE113" s="918"/>
      <c r="CF113" s="912">
        <v>3.6</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70375</v>
      </c>
      <c r="AB114" s="957"/>
      <c r="AC114" s="957"/>
      <c r="AD114" s="957"/>
      <c r="AE114" s="958"/>
      <c r="AF114" s="959">
        <v>66563</v>
      </c>
      <c r="AG114" s="957"/>
      <c r="AH114" s="957"/>
      <c r="AI114" s="957"/>
      <c r="AJ114" s="958"/>
      <c r="AK114" s="959">
        <v>80895</v>
      </c>
      <c r="AL114" s="957"/>
      <c r="AM114" s="957"/>
      <c r="AN114" s="957"/>
      <c r="AO114" s="958"/>
      <c r="AP114" s="960">
        <v>0.6</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4294612</v>
      </c>
      <c r="BR114" s="918"/>
      <c r="BS114" s="918"/>
      <c r="BT114" s="918"/>
      <c r="BU114" s="918"/>
      <c r="BV114" s="918">
        <v>4118722</v>
      </c>
      <c r="BW114" s="918"/>
      <c r="BX114" s="918"/>
      <c r="BY114" s="918"/>
      <c r="BZ114" s="918"/>
      <c r="CA114" s="918">
        <v>3897942</v>
      </c>
      <c r="CB114" s="918"/>
      <c r="CC114" s="918"/>
      <c r="CD114" s="918"/>
      <c r="CE114" s="918"/>
      <c r="CF114" s="912">
        <v>26.7</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110</v>
      </c>
      <c r="AB115" s="932"/>
      <c r="AC115" s="932"/>
      <c r="AD115" s="932"/>
      <c r="AE115" s="933"/>
      <c r="AF115" s="934" t="s">
        <v>110</v>
      </c>
      <c r="AG115" s="932"/>
      <c r="AH115" s="932"/>
      <c r="AI115" s="932"/>
      <c r="AJ115" s="933"/>
      <c r="AK115" s="934" t="s">
        <v>110</v>
      </c>
      <c r="AL115" s="932"/>
      <c r="AM115" s="932"/>
      <c r="AN115" s="932"/>
      <c r="AO115" s="933"/>
      <c r="AP115" s="935" t="s">
        <v>110</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110</v>
      </c>
      <c r="BR115" s="918"/>
      <c r="BS115" s="918"/>
      <c r="BT115" s="918"/>
      <c r="BU115" s="918"/>
      <c r="BV115" s="918" t="s">
        <v>110</v>
      </c>
      <c r="BW115" s="918"/>
      <c r="BX115" s="918"/>
      <c r="BY115" s="918"/>
      <c r="BZ115" s="918"/>
      <c r="CA115" s="918" t="s">
        <v>110</v>
      </c>
      <c r="CB115" s="918"/>
      <c r="CC115" s="918"/>
      <c r="CD115" s="918"/>
      <c r="CE115" s="918"/>
      <c r="CF115" s="912" t="s">
        <v>110</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110</v>
      </c>
      <c r="DH115" s="957"/>
      <c r="DI115" s="957"/>
      <c r="DJ115" s="957"/>
      <c r="DK115" s="958"/>
      <c r="DL115" s="959" t="s">
        <v>110</v>
      </c>
      <c r="DM115" s="957"/>
      <c r="DN115" s="957"/>
      <c r="DO115" s="957"/>
      <c r="DP115" s="958"/>
      <c r="DQ115" s="959" t="s">
        <v>110</v>
      </c>
      <c r="DR115" s="957"/>
      <c r="DS115" s="957"/>
      <c r="DT115" s="957"/>
      <c r="DU115" s="958"/>
      <c r="DV115" s="960" t="s">
        <v>110</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110</v>
      </c>
      <c r="DH116" s="957"/>
      <c r="DI116" s="957"/>
      <c r="DJ116" s="957"/>
      <c r="DK116" s="958"/>
      <c r="DL116" s="959" t="s">
        <v>110</v>
      </c>
      <c r="DM116" s="957"/>
      <c r="DN116" s="957"/>
      <c r="DO116" s="957"/>
      <c r="DP116" s="958"/>
      <c r="DQ116" s="959" t="s">
        <v>110</v>
      </c>
      <c r="DR116" s="957"/>
      <c r="DS116" s="957"/>
      <c r="DT116" s="957"/>
      <c r="DU116" s="958"/>
      <c r="DV116" s="960" t="s">
        <v>110</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2780425</v>
      </c>
      <c r="AB117" s="964"/>
      <c r="AC117" s="964"/>
      <c r="AD117" s="964"/>
      <c r="AE117" s="965"/>
      <c r="AF117" s="963">
        <v>2593271</v>
      </c>
      <c r="AG117" s="964"/>
      <c r="AH117" s="964"/>
      <c r="AI117" s="964"/>
      <c r="AJ117" s="965"/>
      <c r="AK117" s="963">
        <v>2650103</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285</v>
      </c>
      <c r="AG118" s="881"/>
      <c r="AH118" s="881"/>
      <c r="AI118" s="881"/>
      <c r="AJ118" s="882"/>
      <c r="AK118" s="880" t="s">
        <v>284</v>
      </c>
      <c r="AL118" s="881"/>
      <c r="AM118" s="881"/>
      <c r="AN118" s="881"/>
      <c r="AO118" s="882"/>
      <c r="AP118" s="988" t="s">
        <v>401</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429</v>
      </c>
      <c r="BP118" s="992"/>
      <c r="BQ118" s="983">
        <v>31587751</v>
      </c>
      <c r="BR118" s="984"/>
      <c r="BS118" s="984"/>
      <c r="BT118" s="984"/>
      <c r="BU118" s="984"/>
      <c r="BV118" s="984">
        <v>32263135</v>
      </c>
      <c r="BW118" s="984"/>
      <c r="BX118" s="984"/>
      <c r="BY118" s="984"/>
      <c r="BZ118" s="984"/>
      <c r="CA118" s="984">
        <v>32872373</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6983524</v>
      </c>
      <c r="BR119" s="925"/>
      <c r="BS119" s="925"/>
      <c r="BT119" s="925"/>
      <c r="BU119" s="925"/>
      <c r="BV119" s="925">
        <v>7403872</v>
      </c>
      <c r="BW119" s="925"/>
      <c r="BX119" s="925"/>
      <c r="BY119" s="925"/>
      <c r="BZ119" s="925"/>
      <c r="CA119" s="925">
        <v>7106339</v>
      </c>
      <c r="CB119" s="925"/>
      <c r="CC119" s="925"/>
      <c r="CD119" s="925"/>
      <c r="CE119" s="925"/>
      <c r="CF119" s="939">
        <v>48.7</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110</v>
      </c>
      <c r="DH119" s="996"/>
      <c r="DI119" s="996"/>
      <c r="DJ119" s="996"/>
      <c r="DK119" s="997"/>
      <c r="DL119" s="998" t="s">
        <v>110</v>
      </c>
      <c r="DM119" s="996"/>
      <c r="DN119" s="996"/>
      <c r="DO119" s="996"/>
      <c r="DP119" s="997"/>
      <c r="DQ119" s="998" t="s">
        <v>110</v>
      </c>
      <c r="DR119" s="996"/>
      <c r="DS119" s="996"/>
      <c r="DT119" s="996"/>
      <c r="DU119" s="997"/>
      <c r="DV119" s="999" t="s">
        <v>110</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3026031</v>
      </c>
      <c r="BR120" s="918"/>
      <c r="BS120" s="918"/>
      <c r="BT120" s="918"/>
      <c r="BU120" s="918"/>
      <c r="BV120" s="918">
        <v>2821381</v>
      </c>
      <c r="BW120" s="918"/>
      <c r="BX120" s="918"/>
      <c r="BY120" s="918"/>
      <c r="BZ120" s="918"/>
      <c r="CA120" s="918">
        <v>2853370</v>
      </c>
      <c r="CB120" s="918"/>
      <c r="CC120" s="918"/>
      <c r="CD120" s="918"/>
      <c r="CE120" s="918"/>
      <c r="CF120" s="912">
        <v>19.5</v>
      </c>
      <c r="CG120" s="913"/>
      <c r="CH120" s="913"/>
      <c r="CI120" s="913"/>
      <c r="CJ120" s="913"/>
      <c r="CK120" s="1011" t="s">
        <v>435</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3108659</v>
      </c>
      <c r="DH120" s="925"/>
      <c r="DI120" s="925"/>
      <c r="DJ120" s="925"/>
      <c r="DK120" s="925"/>
      <c r="DL120" s="925">
        <v>3215054</v>
      </c>
      <c r="DM120" s="925"/>
      <c r="DN120" s="925"/>
      <c r="DO120" s="925"/>
      <c r="DP120" s="925"/>
      <c r="DQ120" s="925">
        <v>3255709</v>
      </c>
      <c r="DR120" s="925"/>
      <c r="DS120" s="925"/>
      <c r="DT120" s="925"/>
      <c r="DU120" s="925"/>
      <c r="DV120" s="926">
        <v>22.3</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19233867</v>
      </c>
      <c r="BR121" s="984"/>
      <c r="BS121" s="984"/>
      <c r="BT121" s="984"/>
      <c r="BU121" s="984"/>
      <c r="BV121" s="984">
        <v>20246812</v>
      </c>
      <c r="BW121" s="984"/>
      <c r="BX121" s="984"/>
      <c r="BY121" s="984"/>
      <c r="BZ121" s="984"/>
      <c r="CA121" s="984">
        <v>20621165</v>
      </c>
      <c r="CB121" s="984"/>
      <c r="CC121" s="984"/>
      <c r="CD121" s="984"/>
      <c r="CE121" s="984"/>
      <c r="CF121" s="1022">
        <v>141.30000000000001</v>
      </c>
      <c r="CG121" s="1023"/>
      <c r="CH121" s="1023"/>
      <c r="CI121" s="1023"/>
      <c r="CJ121" s="1023"/>
      <c r="CK121" s="1014"/>
      <c r="CL121" s="1015"/>
      <c r="CM121" s="1015"/>
      <c r="CN121" s="1015"/>
      <c r="CO121" s="1016"/>
      <c r="CP121" s="1005" t="s">
        <v>380</v>
      </c>
      <c r="CQ121" s="1006"/>
      <c r="CR121" s="1006"/>
      <c r="CS121" s="1006"/>
      <c r="CT121" s="1006"/>
      <c r="CU121" s="1006"/>
      <c r="CV121" s="1006"/>
      <c r="CW121" s="1006"/>
      <c r="CX121" s="1006"/>
      <c r="CY121" s="1006"/>
      <c r="CZ121" s="1006"/>
      <c r="DA121" s="1006"/>
      <c r="DB121" s="1006"/>
      <c r="DC121" s="1006"/>
      <c r="DD121" s="1006"/>
      <c r="DE121" s="1006"/>
      <c r="DF121" s="1007"/>
      <c r="DG121" s="917">
        <v>495690</v>
      </c>
      <c r="DH121" s="918"/>
      <c r="DI121" s="918"/>
      <c r="DJ121" s="918"/>
      <c r="DK121" s="918"/>
      <c r="DL121" s="918">
        <v>474574</v>
      </c>
      <c r="DM121" s="918"/>
      <c r="DN121" s="918"/>
      <c r="DO121" s="918"/>
      <c r="DP121" s="918"/>
      <c r="DQ121" s="918">
        <v>433101</v>
      </c>
      <c r="DR121" s="918"/>
      <c r="DS121" s="918"/>
      <c r="DT121" s="918"/>
      <c r="DU121" s="918"/>
      <c r="DV121" s="919">
        <v>3</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438</v>
      </c>
      <c r="BP122" s="992"/>
      <c r="BQ122" s="1032">
        <v>29243422</v>
      </c>
      <c r="BR122" s="1033"/>
      <c r="BS122" s="1033"/>
      <c r="BT122" s="1033"/>
      <c r="BU122" s="1033"/>
      <c r="BV122" s="1033">
        <v>30472065</v>
      </c>
      <c r="BW122" s="1033"/>
      <c r="BX122" s="1033"/>
      <c r="BY122" s="1033"/>
      <c r="BZ122" s="1033"/>
      <c r="CA122" s="1033">
        <v>30580874</v>
      </c>
      <c r="CB122" s="1033"/>
      <c r="CC122" s="1033"/>
      <c r="CD122" s="1033"/>
      <c r="CE122" s="1033"/>
      <c r="CF122" s="985"/>
      <c r="CG122" s="986"/>
      <c r="CH122" s="986"/>
      <c r="CI122" s="986"/>
      <c r="CJ122" s="987"/>
      <c r="CK122" s="1014"/>
      <c r="CL122" s="1015"/>
      <c r="CM122" s="1015"/>
      <c r="CN122" s="1015"/>
      <c r="CO122" s="1016"/>
      <c r="CP122" s="1005" t="s">
        <v>382</v>
      </c>
      <c r="CQ122" s="1006"/>
      <c r="CR122" s="1006"/>
      <c r="CS122" s="1006"/>
      <c r="CT122" s="1006"/>
      <c r="CU122" s="1006"/>
      <c r="CV122" s="1006"/>
      <c r="CW122" s="1006"/>
      <c r="CX122" s="1006"/>
      <c r="CY122" s="1006"/>
      <c r="CZ122" s="1006"/>
      <c r="DA122" s="1006"/>
      <c r="DB122" s="1006"/>
      <c r="DC122" s="1006"/>
      <c r="DD122" s="1006"/>
      <c r="DE122" s="1006"/>
      <c r="DF122" s="1007"/>
      <c r="DG122" s="917">
        <v>2509</v>
      </c>
      <c r="DH122" s="918"/>
      <c r="DI122" s="918"/>
      <c r="DJ122" s="918"/>
      <c r="DK122" s="918"/>
      <c r="DL122" s="918">
        <v>2369</v>
      </c>
      <c r="DM122" s="918"/>
      <c r="DN122" s="918"/>
      <c r="DO122" s="918"/>
      <c r="DP122" s="918"/>
      <c r="DQ122" s="918">
        <v>2227</v>
      </c>
      <c r="DR122" s="918"/>
      <c r="DS122" s="918"/>
      <c r="DT122" s="918"/>
      <c r="DU122" s="918"/>
      <c r="DV122" s="919">
        <v>0</v>
      </c>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16.2</v>
      </c>
      <c r="BR123" s="1025"/>
      <c r="BS123" s="1025"/>
      <c r="BT123" s="1025"/>
      <c r="BU123" s="1025"/>
      <c r="BV123" s="1025">
        <v>12.3</v>
      </c>
      <c r="BW123" s="1025"/>
      <c r="BX123" s="1025"/>
      <c r="BY123" s="1025"/>
      <c r="BZ123" s="1025"/>
      <c r="CA123" s="1025">
        <v>15.6</v>
      </c>
      <c r="CB123" s="1025"/>
      <c r="CC123" s="1025"/>
      <c r="CD123" s="1025"/>
      <c r="CE123" s="1025"/>
      <c r="CF123" s="1026"/>
      <c r="CG123" s="1027"/>
      <c r="CH123" s="1027"/>
      <c r="CI123" s="1027"/>
      <c r="CJ123" s="1028"/>
      <c r="CK123" s="1014"/>
      <c r="CL123" s="1015"/>
      <c r="CM123" s="1015"/>
      <c r="CN123" s="1015"/>
      <c r="CO123" s="1016"/>
      <c r="CP123" s="1005" t="s">
        <v>385</v>
      </c>
      <c r="CQ123" s="1006"/>
      <c r="CR123" s="1006"/>
      <c r="CS123" s="1006"/>
      <c r="CT123" s="1006"/>
      <c r="CU123" s="1006"/>
      <c r="CV123" s="1006"/>
      <c r="CW123" s="1006"/>
      <c r="CX123" s="1006"/>
      <c r="CY123" s="1006"/>
      <c r="CZ123" s="1006"/>
      <c r="DA123" s="1006"/>
      <c r="DB123" s="1006"/>
      <c r="DC123" s="1006"/>
      <c r="DD123" s="1006"/>
      <c r="DE123" s="1006"/>
      <c r="DF123" s="1007"/>
      <c r="DG123" s="956" t="s">
        <v>110</v>
      </c>
      <c r="DH123" s="957"/>
      <c r="DI123" s="957"/>
      <c r="DJ123" s="957"/>
      <c r="DK123" s="958"/>
      <c r="DL123" s="959" t="s">
        <v>110</v>
      </c>
      <c r="DM123" s="957"/>
      <c r="DN123" s="957"/>
      <c r="DO123" s="957"/>
      <c r="DP123" s="958"/>
      <c r="DQ123" s="959" t="s">
        <v>110</v>
      </c>
      <c r="DR123" s="957"/>
      <c r="DS123" s="957"/>
      <c r="DT123" s="957"/>
      <c r="DU123" s="958"/>
      <c r="DV123" s="960" t="s">
        <v>110</v>
      </c>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110</v>
      </c>
      <c r="AB126" s="957"/>
      <c r="AC126" s="957"/>
      <c r="AD126" s="957"/>
      <c r="AE126" s="958"/>
      <c r="AF126" s="959" t="s">
        <v>110</v>
      </c>
      <c r="AG126" s="957"/>
      <c r="AH126" s="957"/>
      <c r="AI126" s="957"/>
      <c r="AJ126" s="958"/>
      <c r="AK126" s="959" t="s">
        <v>110</v>
      </c>
      <c r="AL126" s="957"/>
      <c r="AM126" s="957"/>
      <c r="AN126" s="957"/>
      <c r="AO126" s="958"/>
      <c r="AP126" s="960" t="s">
        <v>110</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110</v>
      </c>
      <c r="AB127" s="957"/>
      <c r="AC127" s="957"/>
      <c r="AD127" s="957"/>
      <c r="AE127" s="958"/>
      <c r="AF127" s="959" t="s">
        <v>110</v>
      </c>
      <c r="AG127" s="957"/>
      <c r="AH127" s="957"/>
      <c r="AI127" s="957"/>
      <c r="AJ127" s="958"/>
      <c r="AK127" s="959" t="s">
        <v>110</v>
      </c>
      <c r="AL127" s="957"/>
      <c r="AM127" s="957"/>
      <c r="AN127" s="957"/>
      <c r="AO127" s="958"/>
      <c r="AP127" s="960" t="s">
        <v>110</v>
      </c>
      <c r="AQ127" s="961"/>
      <c r="AR127" s="961"/>
      <c r="AS127" s="961"/>
      <c r="AT127" s="962"/>
      <c r="AU127" s="233"/>
      <c r="AV127" s="233"/>
      <c r="AW127" s="233"/>
      <c r="AX127" s="884" t="s">
        <v>449</v>
      </c>
      <c r="AY127" s="885"/>
      <c r="AZ127" s="885"/>
      <c r="BA127" s="885"/>
      <c r="BB127" s="885"/>
      <c r="BC127" s="885"/>
      <c r="BD127" s="885"/>
      <c r="BE127" s="886"/>
      <c r="BF127" s="1039" t="s">
        <v>110</v>
      </c>
      <c r="BG127" s="1040"/>
      <c r="BH127" s="1040"/>
      <c r="BI127" s="1040"/>
      <c r="BJ127" s="1040"/>
      <c r="BK127" s="1040"/>
      <c r="BL127" s="1049"/>
      <c r="BM127" s="1039">
        <v>12.68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110</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v>316827</v>
      </c>
      <c r="AB128" s="1088"/>
      <c r="AC128" s="1088"/>
      <c r="AD128" s="1088"/>
      <c r="AE128" s="1089"/>
      <c r="AF128" s="1090">
        <v>343415</v>
      </c>
      <c r="AG128" s="1088"/>
      <c r="AH128" s="1088"/>
      <c r="AI128" s="1088"/>
      <c r="AJ128" s="1089"/>
      <c r="AK128" s="1090">
        <v>400452</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110</v>
      </c>
      <c r="BG128" s="1065"/>
      <c r="BH128" s="1065"/>
      <c r="BI128" s="1065"/>
      <c r="BJ128" s="1065"/>
      <c r="BK128" s="1065"/>
      <c r="BL128" s="1066"/>
      <c r="BM128" s="1064">
        <v>17.68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16144931</v>
      </c>
      <c r="AB129" s="957"/>
      <c r="AC129" s="957"/>
      <c r="AD129" s="957"/>
      <c r="AE129" s="958"/>
      <c r="AF129" s="959">
        <v>16220536</v>
      </c>
      <c r="AG129" s="957"/>
      <c r="AH129" s="957"/>
      <c r="AI129" s="957"/>
      <c r="AJ129" s="958"/>
      <c r="AK129" s="959">
        <v>16374236</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3.9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1739035</v>
      </c>
      <c r="AB130" s="957"/>
      <c r="AC130" s="957"/>
      <c r="AD130" s="957"/>
      <c r="AE130" s="958"/>
      <c r="AF130" s="959">
        <v>1725123</v>
      </c>
      <c r="AG130" s="957"/>
      <c r="AH130" s="957"/>
      <c r="AI130" s="957"/>
      <c r="AJ130" s="958"/>
      <c r="AK130" s="959">
        <v>1776296</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v>15.6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14405896</v>
      </c>
      <c r="AB131" s="996"/>
      <c r="AC131" s="996"/>
      <c r="AD131" s="996"/>
      <c r="AE131" s="997"/>
      <c r="AF131" s="998">
        <v>14495413</v>
      </c>
      <c r="AG131" s="996"/>
      <c r="AH131" s="996"/>
      <c r="AI131" s="996"/>
      <c r="AJ131" s="997"/>
      <c r="AK131" s="998">
        <v>14597940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5.0296281470000004</v>
      </c>
      <c r="AB132" s="1102"/>
      <c r="AC132" s="1102"/>
      <c r="AD132" s="1102"/>
      <c r="AE132" s="1103"/>
      <c r="AF132" s="1104">
        <v>3.6199934420000002</v>
      </c>
      <c r="AG132" s="1102"/>
      <c r="AH132" s="1102"/>
      <c r="AI132" s="1102"/>
      <c r="AJ132" s="1103"/>
      <c r="AK132" s="1104">
        <v>3.2426150539999998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5.0999999999999996</v>
      </c>
      <c r="AB133" s="1109"/>
      <c r="AC133" s="1109"/>
      <c r="AD133" s="1109"/>
      <c r="AE133" s="1110"/>
      <c r="AF133" s="1108">
        <v>4.7</v>
      </c>
      <c r="AG133" s="1109"/>
      <c r="AH133" s="1109"/>
      <c r="AI133" s="1109"/>
      <c r="AJ133" s="1110"/>
      <c r="AK133" s="1108">
        <v>3.9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9"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5" t="s">
        <v>465</v>
      </c>
      <c r="L7" s="254"/>
      <c r="M7" s="255" t="s">
        <v>466</v>
      </c>
      <c r="N7" s="256"/>
    </row>
    <row r="8" spans="1:16">
      <c r="A8" s="248"/>
      <c r="B8" s="244"/>
      <c r="C8" s="244"/>
      <c r="D8" s="244"/>
      <c r="E8" s="244"/>
      <c r="F8" s="244"/>
      <c r="G8" s="257"/>
      <c r="H8" s="258"/>
      <c r="I8" s="258"/>
      <c r="J8" s="259"/>
      <c r="K8" s="1116"/>
      <c r="L8" s="260" t="s">
        <v>467</v>
      </c>
      <c r="M8" s="261" t="s">
        <v>468</v>
      </c>
      <c r="N8" s="262" t="s">
        <v>469</v>
      </c>
    </row>
    <row r="9" spans="1:16">
      <c r="A9" s="248"/>
      <c r="B9" s="244"/>
      <c r="C9" s="244"/>
      <c r="D9" s="244"/>
      <c r="E9" s="244"/>
      <c r="F9" s="244"/>
      <c r="G9" s="1117" t="s">
        <v>470</v>
      </c>
      <c r="H9" s="1118"/>
      <c r="I9" s="1118"/>
      <c r="J9" s="1119"/>
      <c r="K9" s="263">
        <v>4140368</v>
      </c>
      <c r="L9" s="264">
        <v>46339</v>
      </c>
      <c r="M9" s="265">
        <v>64737</v>
      </c>
      <c r="N9" s="266">
        <v>-28.4</v>
      </c>
    </row>
    <row r="10" spans="1:16">
      <c r="A10" s="248"/>
      <c r="B10" s="244"/>
      <c r="C10" s="244"/>
      <c r="D10" s="244"/>
      <c r="E10" s="244"/>
      <c r="F10" s="244"/>
      <c r="G10" s="1117" t="s">
        <v>471</v>
      </c>
      <c r="H10" s="1118"/>
      <c r="I10" s="1118"/>
      <c r="J10" s="1119"/>
      <c r="K10" s="267">
        <v>241194</v>
      </c>
      <c r="L10" s="268">
        <v>2699</v>
      </c>
      <c r="M10" s="269">
        <v>4418</v>
      </c>
      <c r="N10" s="270">
        <v>-38.9</v>
      </c>
    </row>
    <row r="11" spans="1:16" ht="13.5" customHeight="1">
      <c r="A11" s="248"/>
      <c r="B11" s="244"/>
      <c r="C11" s="244"/>
      <c r="D11" s="244"/>
      <c r="E11" s="244"/>
      <c r="F11" s="244"/>
      <c r="G11" s="1117" t="s">
        <v>472</v>
      </c>
      <c r="H11" s="1118"/>
      <c r="I11" s="1118"/>
      <c r="J11" s="1119"/>
      <c r="K11" s="267">
        <v>733604</v>
      </c>
      <c r="L11" s="268">
        <v>8211</v>
      </c>
      <c r="M11" s="269">
        <v>5597</v>
      </c>
      <c r="N11" s="270">
        <v>46.7</v>
      </c>
    </row>
    <row r="12" spans="1:16" ht="13.5" customHeight="1">
      <c r="A12" s="248"/>
      <c r="B12" s="244"/>
      <c r="C12" s="244"/>
      <c r="D12" s="244"/>
      <c r="E12" s="244"/>
      <c r="F12" s="244"/>
      <c r="G12" s="1117" t="s">
        <v>473</v>
      </c>
      <c r="H12" s="1118"/>
      <c r="I12" s="1118"/>
      <c r="J12" s="1119"/>
      <c r="K12" s="267">
        <v>338180</v>
      </c>
      <c r="L12" s="268">
        <v>3785</v>
      </c>
      <c r="M12" s="269">
        <v>967</v>
      </c>
      <c r="N12" s="270">
        <v>291.39999999999998</v>
      </c>
    </row>
    <row r="13" spans="1:16" ht="13.5" customHeight="1">
      <c r="A13" s="248"/>
      <c r="B13" s="244"/>
      <c r="C13" s="244"/>
      <c r="D13" s="244"/>
      <c r="E13" s="244"/>
      <c r="F13" s="244"/>
      <c r="G13" s="1117" t="s">
        <v>474</v>
      </c>
      <c r="H13" s="1118"/>
      <c r="I13" s="1118"/>
      <c r="J13" s="1119"/>
      <c r="K13" s="267" t="s">
        <v>475</v>
      </c>
      <c r="L13" s="268" t="s">
        <v>475</v>
      </c>
      <c r="M13" s="269">
        <v>2</v>
      </c>
      <c r="N13" s="270" t="s">
        <v>475</v>
      </c>
    </row>
    <row r="14" spans="1:16" ht="13.5" customHeight="1">
      <c r="A14" s="248"/>
      <c r="B14" s="244"/>
      <c r="C14" s="244"/>
      <c r="D14" s="244"/>
      <c r="E14" s="244"/>
      <c r="F14" s="244"/>
      <c r="G14" s="1117" t="s">
        <v>476</v>
      </c>
      <c r="H14" s="1118"/>
      <c r="I14" s="1118"/>
      <c r="J14" s="1119"/>
      <c r="K14" s="267">
        <v>164069</v>
      </c>
      <c r="L14" s="268">
        <v>1836</v>
      </c>
      <c r="M14" s="269">
        <v>2800</v>
      </c>
      <c r="N14" s="270">
        <v>-34.4</v>
      </c>
    </row>
    <row r="15" spans="1:16" ht="13.5" customHeight="1">
      <c r="A15" s="248"/>
      <c r="B15" s="244"/>
      <c r="C15" s="244"/>
      <c r="D15" s="244"/>
      <c r="E15" s="244"/>
      <c r="F15" s="244"/>
      <c r="G15" s="1117" t="s">
        <v>477</v>
      </c>
      <c r="H15" s="1118"/>
      <c r="I15" s="1118"/>
      <c r="J15" s="1119"/>
      <c r="K15" s="267">
        <v>123844</v>
      </c>
      <c r="L15" s="268">
        <v>1386</v>
      </c>
      <c r="M15" s="269">
        <v>1482</v>
      </c>
      <c r="N15" s="270">
        <v>-6.5</v>
      </c>
    </row>
    <row r="16" spans="1:16">
      <c r="A16" s="248"/>
      <c r="B16" s="244"/>
      <c r="C16" s="244"/>
      <c r="D16" s="244"/>
      <c r="E16" s="244"/>
      <c r="F16" s="244"/>
      <c r="G16" s="1120" t="s">
        <v>478</v>
      </c>
      <c r="H16" s="1121"/>
      <c r="I16" s="1121"/>
      <c r="J16" s="1122"/>
      <c r="K16" s="268">
        <v>-535316</v>
      </c>
      <c r="L16" s="268">
        <v>-5991</v>
      </c>
      <c r="M16" s="269">
        <v>-7690</v>
      </c>
      <c r="N16" s="270">
        <v>-22.1</v>
      </c>
    </row>
    <row r="17" spans="1:16">
      <c r="A17" s="248"/>
      <c r="B17" s="244"/>
      <c r="C17" s="244"/>
      <c r="D17" s="244"/>
      <c r="E17" s="244"/>
      <c r="F17" s="244"/>
      <c r="G17" s="1120" t="s">
        <v>169</v>
      </c>
      <c r="H17" s="1121"/>
      <c r="I17" s="1121"/>
      <c r="J17" s="1122"/>
      <c r="K17" s="268">
        <v>5205943</v>
      </c>
      <c r="L17" s="268">
        <v>58265</v>
      </c>
      <c r="M17" s="269">
        <v>72313</v>
      </c>
      <c r="N17" s="270">
        <v>-19.399999999999999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2" t="s">
        <v>483</v>
      </c>
      <c r="H21" s="1113"/>
      <c r="I21" s="1113"/>
      <c r="J21" s="1114"/>
      <c r="K21" s="280">
        <v>5.34</v>
      </c>
      <c r="L21" s="281">
        <v>7.17</v>
      </c>
      <c r="M21" s="282">
        <v>-1.83</v>
      </c>
      <c r="N21" s="249"/>
      <c r="O21" s="283"/>
      <c r="P21" s="279"/>
    </row>
    <row r="22" spans="1:16" s="284" customFormat="1">
      <c r="A22" s="279"/>
      <c r="B22" s="249"/>
      <c r="C22" s="249"/>
      <c r="D22" s="249"/>
      <c r="E22" s="249"/>
      <c r="F22" s="249"/>
      <c r="G22" s="1112" t="s">
        <v>484</v>
      </c>
      <c r="H22" s="1113"/>
      <c r="I22" s="1113"/>
      <c r="J22" s="1114"/>
      <c r="K22" s="285">
        <v>99.6</v>
      </c>
      <c r="L22" s="286">
        <v>98.1</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5" t="s">
        <v>465</v>
      </c>
      <c r="L30" s="254"/>
      <c r="M30" s="255" t="s">
        <v>466</v>
      </c>
      <c r="N30" s="256"/>
    </row>
    <row r="31" spans="1:16">
      <c r="A31" s="248"/>
      <c r="B31" s="244"/>
      <c r="C31" s="244"/>
      <c r="D31" s="244"/>
      <c r="E31" s="244"/>
      <c r="F31" s="244"/>
      <c r="G31" s="257"/>
      <c r="H31" s="258"/>
      <c r="I31" s="258"/>
      <c r="J31" s="259"/>
      <c r="K31" s="1116"/>
      <c r="L31" s="260" t="s">
        <v>467</v>
      </c>
      <c r="M31" s="261" t="s">
        <v>468</v>
      </c>
      <c r="N31" s="262" t="s">
        <v>469</v>
      </c>
    </row>
    <row r="32" spans="1:16" ht="27" customHeight="1">
      <c r="A32" s="248"/>
      <c r="B32" s="244"/>
      <c r="C32" s="244"/>
      <c r="D32" s="244"/>
      <c r="E32" s="244"/>
      <c r="F32" s="244"/>
      <c r="G32" s="1128" t="s">
        <v>488</v>
      </c>
      <c r="H32" s="1129"/>
      <c r="I32" s="1129"/>
      <c r="J32" s="1130"/>
      <c r="K32" s="294">
        <v>2181293</v>
      </c>
      <c r="L32" s="294">
        <v>24413</v>
      </c>
      <c r="M32" s="295">
        <v>43357</v>
      </c>
      <c r="N32" s="296">
        <v>-43.7</v>
      </c>
    </row>
    <row r="33" spans="1:16" ht="13.5" customHeight="1">
      <c r="A33" s="248"/>
      <c r="B33" s="244"/>
      <c r="C33" s="244"/>
      <c r="D33" s="244"/>
      <c r="E33" s="244"/>
      <c r="F33" s="244"/>
      <c r="G33" s="1128" t="s">
        <v>489</v>
      </c>
      <c r="H33" s="1129"/>
      <c r="I33" s="1129"/>
      <c r="J33" s="1130"/>
      <c r="K33" s="294" t="s">
        <v>475</v>
      </c>
      <c r="L33" s="294" t="s">
        <v>475</v>
      </c>
      <c r="M33" s="295">
        <v>5</v>
      </c>
      <c r="N33" s="296" t="s">
        <v>475</v>
      </c>
    </row>
    <row r="34" spans="1:16" ht="27" customHeight="1">
      <c r="A34" s="248"/>
      <c r="B34" s="244"/>
      <c r="C34" s="244"/>
      <c r="D34" s="244"/>
      <c r="E34" s="244"/>
      <c r="F34" s="244"/>
      <c r="G34" s="1128" t="s">
        <v>490</v>
      </c>
      <c r="H34" s="1129"/>
      <c r="I34" s="1129"/>
      <c r="J34" s="1130"/>
      <c r="K34" s="294" t="s">
        <v>475</v>
      </c>
      <c r="L34" s="294" t="s">
        <v>475</v>
      </c>
      <c r="M34" s="295">
        <v>40</v>
      </c>
      <c r="N34" s="296" t="s">
        <v>475</v>
      </c>
    </row>
    <row r="35" spans="1:16" ht="27" customHeight="1">
      <c r="A35" s="248"/>
      <c r="B35" s="244"/>
      <c r="C35" s="244"/>
      <c r="D35" s="244"/>
      <c r="E35" s="244"/>
      <c r="F35" s="244"/>
      <c r="G35" s="1128" t="s">
        <v>491</v>
      </c>
      <c r="H35" s="1129"/>
      <c r="I35" s="1129"/>
      <c r="J35" s="1130"/>
      <c r="K35" s="294">
        <v>387915</v>
      </c>
      <c r="L35" s="294">
        <v>4342</v>
      </c>
      <c r="M35" s="295">
        <v>11850</v>
      </c>
      <c r="N35" s="296">
        <v>-63.4</v>
      </c>
    </row>
    <row r="36" spans="1:16" ht="27" customHeight="1">
      <c r="A36" s="248"/>
      <c r="B36" s="244"/>
      <c r="C36" s="244"/>
      <c r="D36" s="244"/>
      <c r="E36" s="244"/>
      <c r="F36" s="244"/>
      <c r="G36" s="1128" t="s">
        <v>492</v>
      </c>
      <c r="H36" s="1129"/>
      <c r="I36" s="1129"/>
      <c r="J36" s="1130"/>
      <c r="K36" s="294">
        <v>80895</v>
      </c>
      <c r="L36" s="294">
        <v>905</v>
      </c>
      <c r="M36" s="295">
        <v>2171</v>
      </c>
      <c r="N36" s="296">
        <v>-58.3</v>
      </c>
    </row>
    <row r="37" spans="1:16" ht="13.5" customHeight="1">
      <c r="A37" s="248"/>
      <c r="B37" s="244"/>
      <c r="C37" s="244"/>
      <c r="D37" s="244"/>
      <c r="E37" s="244"/>
      <c r="F37" s="244"/>
      <c r="G37" s="1128" t="s">
        <v>493</v>
      </c>
      <c r="H37" s="1129"/>
      <c r="I37" s="1129"/>
      <c r="J37" s="1130"/>
      <c r="K37" s="294" t="s">
        <v>475</v>
      </c>
      <c r="L37" s="294" t="s">
        <v>475</v>
      </c>
      <c r="M37" s="295">
        <v>1425</v>
      </c>
      <c r="N37" s="296" t="s">
        <v>475</v>
      </c>
    </row>
    <row r="38" spans="1:16" ht="27" customHeight="1">
      <c r="A38" s="248"/>
      <c r="B38" s="244"/>
      <c r="C38" s="244"/>
      <c r="D38" s="244"/>
      <c r="E38" s="244"/>
      <c r="F38" s="244"/>
      <c r="G38" s="1131" t="s">
        <v>494</v>
      </c>
      <c r="H38" s="1132"/>
      <c r="I38" s="1132"/>
      <c r="J38" s="1133"/>
      <c r="K38" s="297" t="s">
        <v>475</v>
      </c>
      <c r="L38" s="297" t="s">
        <v>475</v>
      </c>
      <c r="M38" s="298">
        <v>6</v>
      </c>
      <c r="N38" s="299" t="s">
        <v>475</v>
      </c>
      <c r="O38" s="293"/>
    </row>
    <row r="39" spans="1:16">
      <c r="A39" s="248"/>
      <c r="B39" s="244"/>
      <c r="C39" s="244"/>
      <c r="D39" s="244"/>
      <c r="E39" s="244"/>
      <c r="F39" s="244"/>
      <c r="G39" s="1131" t="s">
        <v>495</v>
      </c>
      <c r="H39" s="1132"/>
      <c r="I39" s="1132"/>
      <c r="J39" s="1133"/>
      <c r="K39" s="300">
        <v>-400452</v>
      </c>
      <c r="L39" s="300">
        <v>-4482</v>
      </c>
      <c r="M39" s="301">
        <v>-5332</v>
      </c>
      <c r="N39" s="302">
        <v>-15.9</v>
      </c>
      <c r="O39" s="293"/>
    </row>
    <row r="40" spans="1:16" ht="27" customHeight="1">
      <c r="A40" s="248"/>
      <c r="B40" s="244"/>
      <c r="C40" s="244"/>
      <c r="D40" s="244"/>
      <c r="E40" s="244"/>
      <c r="F40" s="244"/>
      <c r="G40" s="1128" t="s">
        <v>496</v>
      </c>
      <c r="H40" s="1129"/>
      <c r="I40" s="1129"/>
      <c r="J40" s="1130"/>
      <c r="K40" s="300">
        <v>-1776296</v>
      </c>
      <c r="L40" s="300">
        <v>-19880</v>
      </c>
      <c r="M40" s="301">
        <v>-35626</v>
      </c>
      <c r="N40" s="302">
        <v>-44.2</v>
      </c>
      <c r="O40" s="293"/>
    </row>
    <row r="41" spans="1:16">
      <c r="A41" s="248"/>
      <c r="B41" s="244"/>
      <c r="C41" s="244"/>
      <c r="D41" s="244"/>
      <c r="E41" s="244"/>
      <c r="F41" s="244"/>
      <c r="G41" s="1134" t="s">
        <v>279</v>
      </c>
      <c r="H41" s="1135"/>
      <c r="I41" s="1135"/>
      <c r="J41" s="1136"/>
      <c r="K41" s="294">
        <v>473355</v>
      </c>
      <c r="L41" s="300">
        <v>5298</v>
      </c>
      <c r="M41" s="301">
        <v>17897</v>
      </c>
      <c r="N41" s="302">
        <v>-70.400000000000006</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3" t="s">
        <v>465</v>
      </c>
      <c r="J49" s="1125" t="s">
        <v>500</v>
      </c>
      <c r="K49" s="1126"/>
      <c r="L49" s="1126"/>
      <c r="M49" s="1126"/>
      <c r="N49" s="1127"/>
    </row>
    <row r="50" spans="1:14">
      <c r="A50" s="248"/>
      <c r="B50" s="244"/>
      <c r="C50" s="244"/>
      <c r="D50" s="244"/>
      <c r="E50" s="244"/>
      <c r="F50" s="244"/>
      <c r="G50" s="312"/>
      <c r="H50" s="313"/>
      <c r="I50" s="1124"/>
      <c r="J50" s="314" t="s">
        <v>501</v>
      </c>
      <c r="K50" s="315" t="s">
        <v>502</v>
      </c>
      <c r="L50" s="316" t="s">
        <v>503</v>
      </c>
      <c r="M50" s="317" t="s">
        <v>504</v>
      </c>
      <c r="N50" s="318" t="s">
        <v>505</v>
      </c>
    </row>
    <row r="51" spans="1:14">
      <c r="A51" s="248"/>
      <c r="B51" s="244"/>
      <c r="C51" s="244"/>
      <c r="D51" s="244"/>
      <c r="E51" s="244"/>
      <c r="F51" s="244"/>
      <c r="G51" s="310" t="s">
        <v>506</v>
      </c>
      <c r="H51" s="311"/>
      <c r="I51" s="319">
        <v>4349211</v>
      </c>
      <c r="J51" s="320">
        <v>49578</v>
      </c>
      <c r="K51" s="321">
        <v>19.399999999999999</v>
      </c>
      <c r="L51" s="322">
        <v>47847</v>
      </c>
      <c r="M51" s="323">
        <v>16.600000000000001</v>
      </c>
      <c r="N51" s="324">
        <v>2.8</v>
      </c>
    </row>
    <row r="52" spans="1:14">
      <c r="A52" s="248"/>
      <c r="B52" s="244"/>
      <c r="C52" s="244"/>
      <c r="D52" s="244"/>
      <c r="E52" s="244"/>
      <c r="F52" s="244"/>
      <c r="G52" s="325"/>
      <c r="H52" s="326" t="s">
        <v>507</v>
      </c>
      <c r="I52" s="327">
        <v>2061807</v>
      </c>
      <c r="J52" s="328">
        <v>23503</v>
      </c>
      <c r="K52" s="329">
        <v>-8.8000000000000007</v>
      </c>
      <c r="L52" s="330">
        <v>27406</v>
      </c>
      <c r="M52" s="331">
        <v>7.2</v>
      </c>
      <c r="N52" s="332">
        <v>-16</v>
      </c>
    </row>
    <row r="53" spans="1:14">
      <c r="A53" s="248"/>
      <c r="B53" s="244"/>
      <c r="C53" s="244"/>
      <c r="D53" s="244"/>
      <c r="E53" s="244"/>
      <c r="F53" s="244"/>
      <c r="G53" s="310" t="s">
        <v>508</v>
      </c>
      <c r="H53" s="311"/>
      <c r="I53" s="319">
        <v>2845997</v>
      </c>
      <c r="J53" s="320">
        <v>32334</v>
      </c>
      <c r="K53" s="321">
        <v>-34.799999999999997</v>
      </c>
      <c r="L53" s="322">
        <v>44162</v>
      </c>
      <c r="M53" s="323">
        <v>-7.7</v>
      </c>
      <c r="N53" s="324">
        <v>-27.1</v>
      </c>
    </row>
    <row r="54" spans="1:14">
      <c r="A54" s="248"/>
      <c r="B54" s="244"/>
      <c r="C54" s="244"/>
      <c r="D54" s="244"/>
      <c r="E54" s="244"/>
      <c r="F54" s="244"/>
      <c r="G54" s="325"/>
      <c r="H54" s="326" t="s">
        <v>507</v>
      </c>
      <c r="I54" s="327">
        <v>1797307</v>
      </c>
      <c r="J54" s="328">
        <v>20419</v>
      </c>
      <c r="K54" s="329">
        <v>-13.1</v>
      </c>
      <c r="L54" s="330">
        <v>24931</v>
      </c>
      <c r="M54" s="331">
        <v>-9</v>
      </c>
      <c r="N54" s="332">
        <v>-4.0999999999999996</v>
      </c>
    </row>
    <row r="55" spans="1:14">
      <c r="A55" s="248"/>
      <c r="B55" s="244"/>
      <c r="C55" s="244"/>
      <c r="D55" s="244"/>
      <c r="E55" s="244"/>
      <c r="F55" s="244"/>
      <c r="G55" s="310" t="s">
        <v>509</v>
      </c>
      <c r="H55" s="311"/>
      <c r="I55" s="319">
        <v>3117810</v>
      </c>
      <c r="J55" s="320">
        <v>35412</v>
      </c>
      <c r="K55" s="321">
        <v>9.5</v>
      </c>
      <c r="L55" s="322">
        <v>47569</v>
      </c>
      <c r="M55" s="323">
        <v>7.7</v>
      </c>
      <c r="N55" s="324">
        <v>1.8</v>
      </c>
    </row>
    <row r="56" spans="1:14">
      <c r="A56" s="248"/>
      <c r="B56" s="244"/>
      <c r="C56" s="244"/>
      <c r="D56" s="244"/>
      <c r="E56" s="244"/>
      <c r="F56" s="244"/>
      <c r="G56" s="325"/>
      <c r="H56" s="326" t="s">
        <v>507</v>
      </c>
      <c r="I56" s="327">
        <v>1660294</v>
      </c>
      <c r="J56" s="328">
        <v>18858</v>
      </c>
      <c r="K56" s="329">
        <v>-7.6</v>
      </c>
      <c r="L56" s="330">
        <v>26255</v>
      </c>
      <c r="M56" s="331">
        <v>5.3</v>
      </c>
      <c r="N56" s="332">
        <v>-12.9</v>
      </c>
    </row>
    <row r="57" spans="1:14">
      <c r="A57" s="248"/>
      <c r="B57" s="244"/>
      <c r="C57" s="244"/>
      <c r="D57" s="244"/>
      <c r="E57" s="244"/>
      <c r="F57" s="244"/>
      <c r="G57" s="310" t="s">
        <v>510</v>
      </c>
      <c r="H57" s="311"/>
      <c r="I57" s="319">
        <v>3419243</v>
      </c>
      <c r="J57" s="320">
        <v>38281</v>
      </c>
      <c r="K57" s="321">
        <v>8.1</v>
      </c>
      <c r="L57" s="322">
        <v>50880</v>
      </c>
      <c r="M57" s="323">
        <v>7</v>
      </c>
      <c r="N57" s="324">
        <v>1.1000000000000001</v>
      </c>
    </row>
    <row r="58" spans="1:14">
      <c r="A58" s="248"/>
      <c r="B58" s="244"/>
      <c r="C58" s="244"/>
      <c r="D58" s="244"/>
      <c r="E58" s="244"/>
      <c r="F58" s="244"/>
      <c r="G58" s="325"/>
      <c r="H58" s="326" t="s">
        <v>507</v>
      </c>
      <c r="I58" s="327">
        <v>1939721</v>
      </c>
      <c r="J58" s="328">
        <v>21717</v>
      </c>
      <c r="K58" s="329">
        <v>15.2</v>
      </c>
      <c r="L58" s="330">
        <v>26879</v>
      </c>
      <c r="M58" s="331">
        <v>2.4</v>
      </c>
      <c r="N58" s="332">
        <v>12.8</v>
      </c>
    </row>
    <row r="59" spans="1:14">
      <c r="A59" s="248"/>
      <c r="B59" s="244"/>
      <c r="C59" s="244"/>
      <c r="D59" s="244"/>
      <c r="E59" s="244"/>
      <c r="F59" s="244"/>
      <c r="G59" s="310" t="s">
        <v>511</v>
      </c>
      <c r="H59" s="311"/>
      <c r="I59" s="319">
        <v>4129519</v>
      </c>
      <c r="J59" s="320">
        <v>46218</v>
      </c>
      <c r="K59" s="321">
        <v>20.7</v>
      </c>
      <c r="L59" s="322">
        <v>63956</v>
      </c>
      <c r="M59" s="323">
        <v>25.7</v>
      </c>
      <c r="N59" s="324">
        <v>-5</v>
      </c>
    </row>
    <row r="60" spans="1:14">
      <c r="A60" s="248"/>
      <c r="B60" s="244"/>
      <c r="C60" s="244"/>
      <c r="D60" s="244"/>
      <c r="E60" s="244"/>
      <c r="F60" s="244"/>
      <c r="G60" s="325"/>
      <c r="H60" s="326" t="s">
        <v>507</v>
      </c>
      <c r="I60" s="333">
        <v>1570754</v>
      </c>
      <c r="J60" s="328">
        <v>17580</v>
      </c>
      <c r="K60" s="329">
        <v>-19</v>
      </c>
      <c r="L60" s="330">
        <v>29239</v>
      </c>
      <c r="M60" s="331">
        <v>8.8000000000000007</v>
      </c>
      <c r="N60" s="332">
        <v>-27.8</v>
      </c>
    </row>
    <row r="61" spans="1:14">
      <c r="A61" s="248"/>
      <c r="B61" s="244"/>
      <c r="C61" s="244"/>
      <c r="D61" s="244"/>
      <c r="E61" s="244"/>
      <c r="F61" s="244"/>
      <c r="G61" s="310" t="s">
        <v>512</v>
      </c>
      <c r="H61" s="334"/>
      <c r="I61" s="335">
        <v>3572356</v>
      </c>
      <c r="J61" s="336">
        <v>40365</v>
      </c>
      <c r="K61" s="337">
        <v>4.5999999999999996</v>
      </c>
      <c r="L61" s="338">
        <v>50883</v>
      </c>
      <c r="M61" s="339">
        <v>9.9</v>
      </c>
      <c r="N61" s="324">
        <v>-5.3</v>
      </c>
    </row>
    <row r="62" spans="1:14">
      <c r="A62" s="248"/>
      <c r="B62" s="244"/>
      <c r="C62" s="244"/>
      <c r="D62" s="244"/>
      <c r="E62" s="244"/>
      <c r="F62" s="244"/>
      <c r="G62" s="325"/>
      <c r="H62" s="326" t="s">
        <v>507</v>
      </c>
      <c r="I62" s="327">
        <v>1805977</v>
      </c>
      <c r="J62" s="328">
        <v>20415</v>
      </c>
      <c r="K62" s="329">
        <v>-6.7</v>
      </c>
      <c r="L62" s="330">
        <v>26942</v>
      </c>
      <c r="M62" s="331">
        <v>2.9</v>
      </c>
      <c r="N62" s="332">
        <v>-9.6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4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10.8</v>
      </c>
      <c r="G47" s="12">
        <v>12.45</v>
      </c>
      <c r="H47" s="12">
        <v>12.92</v>
      </c>
      <c r="I47" s="12">
        <v>13.54</v>
      </c>
      <c r="J47" s="13">
        <v>13.11</v>
      </c>
    </row>
    <row r="48" spans="2:10" ht="57.75" customHeight="1">
      <c r="B48" s="14"/>
      <c r="C48" s="1139" t="s">
        <v>4</v>
      </c>
      <c r="D48" s="1139"/>
      <c r="E48" s="1140"/>
      <c r="F48" s="15">
        <v>5.57</v>
      </c>
      <c r="G48" s="16">
        <v>7.17</v>
      </c>
      <c r="H48" s="16">
        <v>6.26</v>
      </c>
      <c r="I48" s="16">
        <v>7.02</v>
      </c>
      <c r="J48" s="17">
        <v>7.48</v>
      </c>
    </row>
    <row r="49" spans="2:10" ht="57.75" customHeight="1" thickBot="1">
      <c r="B49" s="18"/>
      <c r="C49" s="1141" t="s">
        <v>5</v>
      </c>
      <c r="D49" s="1141"/>
      <c r="E49" s="1142"/>
      <c r="F49" s="19">
        <v>2.08</v>
      </c>
      <c r="G49" s="20">
        <v>3.52</v>
      </c>
      <c r="H49" s="20" t="s">
        <v>519</v>
      </c>
      <c r="I49" s="20">
        <v>1.1100000000000001</v>
      </c>
      <c r="J49" s="21">
        <v>0.23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4"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520</v>
      </c>
      <c r="D34" s="1149"/>
      <c r="E34" s="1150"/>
      <c r="F34" s="32">
        <v>13.43</v>
      </c>
      <c r="G34" s="33">
        <v>16.23</v>
      </c>
      <c r="H34" s="33">
        <v>16.5</v>
      </c>
      <c r="I34" s="33">
        <v>18.55</v>
      </c>
      <c r="J34" s="34">
        <v>19.43</v>
      </c>
      <c r="K34" s="22"/>
      <c r="L34" s="22"/>
      <c r="M34" s="22"/>
      <c r="N34" s="22"/>
      <c r="O34" s="22"/>
      <c r="P34" s="22"/>
    </row>
    <row r="35" spans="1:16" ht="39" customHeight="1">
      <c r="A35" s="22"/>
      <c r="B35" s="35"/>
      <c r="C35" s="1143" t="s">
        <v>521</v>
      </c>
      <c r="D35" s="1144"/>
      <c r="E35" s="1145"/>
      <c r="F35" s="36">
        <v>9.66</v>
      </c>
      <c r="G35" s="37">
        <v>10.93</v>
      </c>
      <c r="H35" s="37">
        <v>9.1999999999999993</v>
      </c>
      <c r="I35" s="37">
        <v>8.14</v>
      </c>
      <c r="J35" s="38">
        <v>8.2799999999999994</v>
      </c>
      <c r="K35" s="22"/>
      <c r="L35" s="22"/>
      <c r="M35" s="22"/>
      <c r="N35" s="22"/>
      <c r="O35" s="22"/>
      <c r="P35" s="22"/>
    </row>
    <row r="36" spans="1:16" ht="39" customHeight="1">
      <c r="A36" s="22"/>
      <c r="B36" s="35"/>
      <c r="C36" s="1143" t="s">
        <v>522</v>
      </c>
      <c r="D36" s="1144"/>
      <c r="E36" s="1145"/>
      <c r="F36" s="36">
        <v>5.57</v>
      </c>
      <c r="G36" s="37">
        <v>7.17</v>
      </c>
      <c r="H36" s="37">
        <v>6.62</v>
      </c>
      <c r="I36" s="37">
        <v>7.02</v>
      </c>
      <c r="J36" s="38">
        <v>7.48</v>
      </c>
      <c r="K36" s="22"/>
      <c r="L36" s="22"/>
      <c r="M36" s="22"/>
      <c r="N36" s="22"/>
      <c r="O36" s="22"/>
      <c r="P36" s="22"/>
    </row>
    <row r="37" spans="1:16" ht="39" customHeight="1">
      <c r="A37" s="22"/>
      <c r="B37" s="35"/>
      <c r="C37" s="1143" t="s">
        <v>523</v>
      </c>
      <c r="D37" s="1144"/>
      <c r="E37" s="1145"/>
      <c r="F37" s="36">
        <v>1.1499999999999999</v>
      </c>
      <c r="G37" s="37">
        <v>3.2</v>
      </c>
      <c r="H37" s="37">
        <v>3.19</v>
      </c>
      <c r="I37" s="37">
        <v>5.01</v>
      </c>
      <c r="J37" s="38">
        <v>2.98</v>
      </c>
      <c r="K37" s="22"/>
      <c r="L37" s="22"/>
      <c r="M37" s="22"/>
      <c r="N37" s="22"/>
      <c r="O37" s="22"/>
      <c r="P37" s="22"/>
    </row>
    <row r="38" spans="1:16" ht="39" customHeight="1">
      <c r="A38" s="22"/>
      <c r="B38" s="35"/>
      <c r="C38" s="1143" t="s">
        <v>524</v>
      </c>
      <c r="D38" s="1144"/>
      <c r="E38" s="1145"/>
      <c r="F38" s="36">
        <v>0.8</v>
      </c>
      <c r="G38" s="37">
        <v>0.74</v>
      </c>
      <c r="H38" s="37">
        <v>1.04</v>
      </c>
      <c r="I38" s="37">
        <v>1.1399999999999999</v>
      </c>
      <c r="J38" s="38">
        <v>1.44</v>
      </c>
      <c r="K38" s="22"/>
      <c r="L38" s="22"/>
      <c r="M38" s="22"/>
      <c r="N38" s="22"/>
      <c r="O38" s="22"/>
      <c r="P38" s="22"/>
    </row>
    <row r="39" spans="1:16" ht="39" customHeight="1">
      <c r="A39" s="22"/>
      <c r="B39" s="35"/>
      <c r="C39" s="1143" t="s">
        <v>525</v>
      </c>
      <c r="D39" s="1144"/>
      <c r="E39" s="1145"/>
      <c r="F39" s="36">
        <v>0.92</v>
      </c>
      <c r="G39" s="37">
        <v>1.1000000000000001</v>
      </c>
      <c r="H39" s="37">
        <v>0.84</v>
      </c>
      <c r="I39" s="37">
        <v>0.78</v>
      </c>
      <c r="J39" s="38">
        <v>0.77</v>
      </c>
      <c r="K39" s="22"/>
      <c r="L39" s="22"/>
      <c r="M39" s="22"/>
      <c r="N39" s="22"/>
      <c r="O39" s="22"/>
      <c r="P39" s="22"/>
    </row>
    <row r="40" spans="1:16" ht="39" customHeight="1">
      <c r="A40" s="22"/>
      <c r="B40" s="35"/>
      <c r="C40" s="1143" t="s">
        <v>526</v>
      </c>
      <c r="D40" s="1144"/>
      <c r="E40" s="1145"/>
      <c r="F40" s="36">
        <v>1.39</v>
      </c>
      <c r="G40" s="37">
        <v>0.9</v>
      </c>
      <c r="H40" s="37">
        <v>0.65</v>
      </c>
      <c r="I40" s="37">
        <v>0.57999999999999996</v>
      </c>
      <c r="J40" s="38">
        <v>0.56000000000000005</v>
      </c>
      <c r="K40" s="22"/>
      <c r="L40" s="22"/>
      <c r="M40" s="22"/>
      <c r="N40" s="22"/>
      <c r="O40" s="22"/>
      <c r="P40" s="22"/>
    </row>
    <row r="41" spans="1:16" ht="39" customHeight="1">
      <c r="A41" s="22"/>
      <c r="B41" s="35"/>
      <c r="C41" s="1143" t="s">
        <v>527</v>
      </c>
      <c r="D41" s="1144"/>
      <c r="E41" s="1145"/>
      <c r="F41" s="36">
        <v>0.05</v>
      </c>
      <c r="G41" s="37">
        <v>0.04</v>
      </c>
      <c r="H41" s="37">
        <v>0.03</v>
      </c>
      <c r="I41" s="37">
        <v>0.03</v>
      </c>
      <c r="J41" s="38">
        <v>0.02</v>
      </c>
      <c r="K41" s="22"/>
      <c r="L41" s="22"/>
      <c r="M41" s="22"/>
      <c r="N41" s="22"/>
      <c r="O41" s="22"/>
      <c r="P41" s="22"/>
    </row>
    <row r="42" spans="1:16" ht="39" customHeight="1">
      <c r="A42" s="22"/>
      <c r="B42" s="39"/>
      <c r="C42" s="1143" t="s">
        <v>528</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529</v>
      </c>
      <c r="D43" s="1147"/>
      <c r="E43" s="1148"/>
      <c r="F43" s="41">
        <v>0.08</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2336</v>
      </c>
      <c r="L45" s="60">
        <v>2328</v>
      </c>
      <c r="M45" s="60">
        <v>2256</v>
      </c>
      <c r="N45" s="60">
        <v>2190</v>
      </c>
      <c r="O45" s="61">
        <v>2181</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v>17</v>
      </c>
      <c r="L47" s="64">
        <v>17</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420</v>
      </c>
      <c r="L48" s="64">
        <v>396</v>
      </c>
      <c r="M48" s="64">
        <v>454</v>
      </c>
      <c r="N48" s="64">
        <v>337</v>
      </c>
      <c r="O48" s="65">
        <v>388</v>
      </c>
      <c r="P48" s="48"/>
      <c r="Q48" s="48"/>
      <c r="R48" s="48"/>
      <c r="S48" s="48"/>
      <c r="T48" s="48"/>
      <c r="U48" s="48"/>
    </row>
    <row r="49" spans="1:21" ht="30.75" customHeight="1">
      <c r="A49" s="48"/>
      <c r="B49" s="1161"/>
      <c r="C49" s="1162"/>
      <c r="D49" s="62"/>
      <c r="E49" s="1153" t="s">
        <v>16</v>
      </c>
      <c r="F49" s="1153"/>
      <c r="G49" s="1153"/>
      <c r="H49" s="1153"/>
      <c r="I49" s="1153"/>
      <c r="J49" s="1154"/>
      <c r="K49" s="63">
        <v>45</v>
      </c>
      <c r="L49" s="64">
        <v>64</v>
      </c>
      <c r="M49" s="64">
        <v>70</v>
      </c>
      <c r="N49" s="64">
        <v>67</v>
      </c>
      <c r="O49" s="65">
        <v>81</v>
      </c>
      <c r="P49" s="48"/>
      <c r="Q49" s="48"/>
      <c r="R49" s="48"/>
      <c r="S49" s="48"/>
      <c r="T49" s="48"/>
      <c r="U49" s="48"/>
    </row>
    <row r="50" spans="1:21" ht="30.75" customHeight="1">
      <c r="A50" s="48"/>
      <c r="B50" s="1161"/>
      <c r="C50" s="1162"/>
      <c r="D50" s="62"/>
      <c r="E50" s="1153" t="s">
        <v>17</v>
      </c>
      <c r="F50" s="1153"/>
      <c r="G50" s="1153"/>
      <c r="H50" s="1153"/>
      <c r="I50" s="1153"/>
      <c r="J50" s="1154"/>
      <c r="K50" s="63" t="s">
        <v>475</v>
      </c>
      <c r="L50" s="64" t="s">
        <v>475</v>
      </c>
      <c r="M50" s="64" t="s">
        <v>475</v>
      </c>
      <c r="N50" s="64" t="s">
        <v>475</v>
      </c>
      <c r="O50" s="65" t="s">
        <v>475</v>
      </c>
      <c r="P50" s="48"/>
      <c r="Q50" s="48"/>
      <c r="R50" s="48"/>
      <c r="S50" s="48"/>
      <c r="T50" s="48"/>
      <c r="U50" s="48"/>
    </row>
    <row r="51" spans="1:21" ht="30.75" customHeight="1">
      <c r="A51" s="48"/>
      <c r="B51" s="1163"/>
      <c r="C51" s="1164"/>
      <c r="D51" s="66"/>
      <c r="E51" s="1153" t="s">
        <v>18</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19</v>
      </c>
      <c r="C52" s="1152"/>
      <c r="D52" s="66"/>
      <c r="E52" s="1153" t="s">
        <v>20</v>
      </c>
      <c r="F52" s="1153"/>
      <c r="G52" s="1153"/>
      <c r="H52" s="1153"/>
      <c r="I52" s="1153"/>
      <c r="J52" s="1154"/>
      <c r="K52" s="63">
        <v>2106</v>
      </c>
      <c r="L52" s="64">
        <v>2009</v>
      </c>
      <c r="M52" s="64">
        <v>2055</v>
      </c>
      <c r="N52" s="64">
        <v>2067</v>
      </c>
      <c r="O52" s="65">
        <v>2176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712</v>
      </c>
      <c r="L53" s="69">
        <v>796</v>
      </c>
      <c r="M53" s="69">
        <v>725</v>
      </c>
      <c r="N53" s="69">
        <v>527</v>
      </c>
      <c r="O53" s="70">
        <v>474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2015-04-20T08:16:24Z</cp:lastPrinted>
  <dcterms:created xsi:type="dcterms:W3CDTF">2015-02-17T06:22:54Z</dcterms:created>
  <dcterms:modified xsi:type="dcterms:W3CDTF">2015-04-22T02:25:05Z</dcterms:modified>
  <cp:category/>
</cp:coreProperties>
</file>