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6030" windowWidth="19230" windowHeight="6075" tabRatio="8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E36" i="9" s="1"/>
  <c r="BE37" i="9" s="1"/>
  <c r="BE38" i="9" s="1"/>
  <c r="BW34" i="9" l="1"/>
  <c r="BW35" i="9" s="1"/>
  <c r="BW36" i="9" s="1"/>
  <c r="BW37" i="9" s="1"/>
  <c r="BW38" i="9" s="1"/>
  <c r="BW39" i="9" s="1"/>
  <c r="BW40" i="9" s="1"/>
  <c r="BW41" i="9" s="1"/>
</calcChain>
</file>

<file path=xl/sharedStrings.xml><?xml version="1.0" encoding="utf-8"?>
<sst xmlns="http://schemas.openxmlformats.org/spreadsheetml/2006/main" count="1007" uniqueCount="549">
  <si>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</si>
  <si>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</si>
  <si>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</si>
  <si>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</si>
  <si>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</si>
  <si>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</si>
  <si>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</si>
  <si>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</si>
  <si>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</si>
  <si>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</si>
  <si>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</si>
  <si>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</si>
  <si>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</si>
  <si>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</si>
  <si>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</si>
  <si>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</si>
  <si>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</si>
  <si>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</si>
  <si>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</si>
  <si>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</si>
  <si>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</si>
  <si>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</si>
  <si>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</si>
  <si>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</si>
  <si>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</si>
  <si>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</si>
  <si>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</si>
  <si>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</si>
  <si>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</si>
  <si>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</si>
  <si>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</si>
  <si>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</si>
  <si>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</si>
  <si>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</si>
  <si>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</si>
  <si>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</si>
  <si>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</si>
  <si>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</si>
  <si>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</si>
  <si>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</si>
  <si>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</si>
  <si>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</si>
  <si>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</si>
  <si>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</si>
  <si>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</si>
  <si>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</si>
  <si>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</si>
  <si>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</si>
  <si>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</si>
  <si>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</si>
  <si>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</si>
  <si>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</si>
  <si>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</si>
  <si>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</si>
  <si>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</si>
  <si>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</si>
  <si>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</si>
  <si>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</si>
  <si>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</si>
  <si>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</si>
  <si>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</si>
  <si>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</si>
  <si>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</si>
  <si>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</si>
  <si>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</si>
  <si>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</si>
  <si>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</si>
  <si>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</si>
  <si>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</si>
  <si>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</si>
  <si>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</si>
  <si>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</si>
  <si>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</si>
  <si>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</si>
  <si>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</si>
  <si>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</si>
  <si>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</si>
  <si>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</si>
  <si>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</si>
  <si>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</si>
  <si>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</si>
  <si>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</si>
  <si>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蓮田市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</si>
  <si>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</si>
  <si>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</si>
  <si>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</si>
  <si>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</si>
  <si>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</si>
  <si>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</si>
  <si>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</si>
  <si>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</si>
  <si>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</si>
  <si>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</si>
  <si>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</si>
  <si>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</si>
  <si>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</si>
  <si>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</si>
  <si>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</si>
  <si>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</si>
  <si>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</si>
  <si>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</si>
  <si>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</si>
  <si>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</si>
  <si>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</si>
  <si>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</si>
  <si>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</si>
  <si>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</si>
  <si>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</si>
  <si>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</si>
  <si>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</si>
  <si>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</si>
  <si>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</si>
  <si>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</si>
  <si>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</si>
  <si>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</si>
  <si>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</si>
  <si>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</si>
  <si>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</si>
  <si>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</si>
  <si>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</si>
  <si>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</si>
  <si>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</si>
  <si>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</si>
  <si>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</si>
  <si>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</si>
  <si>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</si>
  <si>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</si>
  <si>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</si>
  <si>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</si>
  <si>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</si>
  <si>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</si>
  <si>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</si>
  <si>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</si>
  <si>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</si>
  <si>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</si>
  <si>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</si>
  <si>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</si>
  <si>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</si>
  <si>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</si>
  <si>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</si>
  <si>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</si>
  <si>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</si>
  <si>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</si>
  <si>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</si>
  <si>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</si>
  <si>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</si>
  <si>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</si>
  <si>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</si>
  <si>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</si>
  <si>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</si>
  <si>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</si>
  <si>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</si>
  <si>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</si>
  <si>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</si>
  <si>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</si>
  <si>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</si>
  <si>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</si>
  <si>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</si>
  <si>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</si>
  <si>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</si>
  <si>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</si>
  <si>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</si>
  <si>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</si>
  <si>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</si>
  <si>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</si>
  <si>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</si>
  <si>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</si>
  <si>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</si>
  <si>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</si>
  <si>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</si>
  <si>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</si>
  <si>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</si>
  <si>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</si>
  <si>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</si>
  <si>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</si>
  <si>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</si>
  <si>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</si>
  <si>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</si>
  <si>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</si>
  <si>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</si>
  <si>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</si>
  <si>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</si>
  <si>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</si>
  <si>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</si>
  <si>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</si>
  <si>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</si>
  <si>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</si>
  <si>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</si>
  <si>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</si>
  <si>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</si>
  <si>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</si>
  <si>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</si>
  <si>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</si>
  <si>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</si>
  <si>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</si>
  <si>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埼玉県蓮田市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</si>
  <si>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</si>
  <si>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</si>
  <si>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</si>
  <si>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</si>
  <si>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</si>
  <si>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</si>
  <si>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</si>
  <si>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</si>
  <si>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</si>
  <si>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</si>
  <si>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</si>
  <si>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</si>
  <si>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</si>
  <si>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</si>
  <si>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</si>
  <si>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</si>
  <si>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</si>
  <si>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</si>
  <si>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</si>
  <si>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</si>
  <si>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</si>
  <si>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</si>
  <si>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</si>
  <si>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</si>
  <si>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</si>
  <si>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</si>
  <si>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</si>
  <si>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</si>
  <si>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</si>
  <si>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</si>
  <si>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</si>
  <si>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</si>
  <si>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</si>
  <si>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</si>
  <si>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</si>
  <si>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</si>
  <si>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</si>
  <si>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</si>
  <si>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</si>
  <si>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</si>
  <si>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</si>
  <si>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</si>
  <si>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</si>
  <si>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</si>
  <si>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</si>
  <si>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</si>
  <si>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</si>
  <si>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</si>
  <si>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</si>
  <si>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</si>
  <si>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</si>
  <si>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</si>
  <si>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</si>
  <si>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</si>
  <si>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</si>
  <si>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</si>
  <si>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</si>
  <si>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</si>
  <si>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</si>
  <si>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</si>
  <si>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</si>
  <si>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</si>
  <si>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</si>
  <si>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</si>
  <si>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</si>
  <si>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</si>
  <si>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</si>
  <si>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</si>
  <si>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</si>
  <si>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</si>
  <si>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</si>
  <si>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</si>
  <si>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</si>
  <si>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</si>
  <si>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</si>
  <si>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</si>
  <si>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</si>
  <si>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</si>
  <si>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</si>
  <si>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</si>
  <si>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</si>
  <si>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</si>
  <si>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</si>
  <si>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</si>
  <si>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</si>
  <si>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</si>
  <si>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</si>
  <si>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</si>
  <si>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</si>
  <si>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</si>
  <si>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</si>
  <si>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</si>
  <si>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</si>
  <si>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</si>
  <si>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</si>
  <si>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</si>
  <si>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</si>
  <si>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</si>
  <si>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</si>
  <si>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</si>
  <si>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</si>
  <si>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</si>
  <si>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</si>
  <si>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</si>
  <si>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</si>
  <si>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</si>
  <si>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</si>
  <si>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</si>
  <si>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</si>
  <si>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</si>
  <si>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</si>
  <si>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</si>
  <si>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</si>
  <si>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</si>
  <si>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</si>
  <si>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</si>
  <si>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</si>
  <si>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</si>
  <si>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</si>
  <si>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</si>
  <si>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</si>
  <si>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</si>
  <si>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</si>
  <si>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</si>
  <si>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</si>
  <si>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</si>
  <si>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</si>
  <si>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</si>
  <si>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</si>
  <si>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</si>
  <si>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</si>
  <si>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</si>
  <si>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</si>
  <si>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</si>
  <si>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</si>
  <si>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</si>
  <si>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</si>
  <si>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</si>
  <si>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</si>
  <si>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</si>
  <si>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</si>
  <si>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</si>
  <si>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</si>
  <si>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</si>
  <si>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</si>
  <si>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</si>
  <si>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</si>
  <si>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</si>
  <si>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埼玉県蓮田市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</si>
  <si>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</si>
  <si>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</si>
  <si>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</si>
  <si>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</si>
  <si>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</si>
  <si>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</si>
  <si>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</si>
  <si>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</si>
  <si>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</si>
  <si>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</si>
  <si>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</si>
  <si>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</si>
  <si>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</si>
  <si>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</si>
  <si>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</si>
  <si>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</si>
  <si>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</si>
  <si>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</si>
  <si>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</si>
  <si>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</si>
  <si>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</si>
  <si>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</si>
  <si>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</si>
  <si>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</si>
  <si>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</si>
  <si>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</si>
  <si>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</si>
  <si>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</si>
  <si>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</si>
  <si>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</si>
  <si>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</si>
  <si>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</si>
  <si>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</si>
  <si>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</si>
  <si>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</si>
  <si>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</si>
  <si>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</si>
  <si>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</si>
  <si>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</si>
  <si>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</si>
  <si>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</si>
  <si>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蓮田都市計画事業馬込下蓮田土地区画整理事業特別会計</t>
    <phoneticPr fontId="5"/>
  </si>
  <si>
    <t>蓮田都市計画事業黒浜土地区画整理事業特別会計</t>
    <phoneticPr fontId="5"/>
  </si>
  <si>
    <t>蓮田都市計画事業蓮田駅西口第一種市街地再開発事業特別会計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</si>
  <si>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</si>
  <si>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</si>
  <si>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</si>
  <si>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</si>
  <si>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</si>
  <si>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</si>
  <si>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</si>
  <si>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</si>
  <si>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</si>
  <si>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</si>
  <si>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</si>
  <si>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</si>
  <si>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</si>
  <si>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</si>
  <si>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</si>
  <si>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</si>
  <si>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</si>
  <si>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</si>
  <si>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</si>
  <si>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</si>
  <si>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</si>
  <si>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</si>
  <si>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</si>
  <si>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</si>
  <si>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</si>
  <si>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</si>
  <si>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</si>
  <si>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</si>
  <si>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</si>
  <si>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</si>
  <si>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</si>
  <si>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</si>
  <si>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</si>
  <si>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</si>
  <si>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</si>
  <si>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</si>
  <si>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</si>
  <si>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</si>
  <si>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</si>
  <si>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</si>
  <si>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</si>
  <si>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</si>
  <si>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</si>
  <si>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</si>
  <si>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</si>
  <si>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</si>
  <si>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</si>
  <si>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</si>
  <si>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</si>
  <si>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</si>
  <si>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</si>
  <si>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</si>
  <si>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</si>
  <si>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</si>
  <si>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</si>
  <si>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</si>
  <si>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</si>
  <si>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</si>
  <si>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</si>
  <si>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</si>
  <si>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</si>
  <si>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</si>
  <si>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</si>
  <si>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</si>
  <si>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</si>
  <si>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</si>
  <si>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</si>
  <si>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</si>
  <si>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</si>
  <si>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</si>
  <si>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</si>
  <si>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</si>
  <si>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</si>
  <si>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</si>
  <si>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</si>
  <si>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</si>
  <si>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</si>
  <si>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</si>
  <si>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</si>
  <si>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</si>
  <si>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</si>
  <si>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</si>
  <si>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</si>
  <si>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</si>
  <si>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</si>
  <si>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</si>
  <si>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</si>
  <si>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</si>
  <si>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</si>
  <si>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</si>
  <si>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</si>
  <si>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</si>
  <si>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</si>
  <si>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</si>
  <si>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</si>
  <si>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</si>
  <si>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</si>
  <si>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</si>
  <si>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</si>
  <si>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</si>
  <si>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</si>
  <si>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</si>
  <si>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</si>
  <si>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</si>
  <si>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</si>
  <si>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</si>
  <si>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</si>
  <si>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</si>
  <si>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</si>
  <si>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</si>
  <si>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</si>
  <si>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</si>
  <si>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</si>
  <si>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</si>
  <si>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</si>
  <si>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</si>
  <si>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</si>
  <si>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</si>
  <si>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</si>
  <si>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</si>
  <si>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</si>
  <si>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</si>
  <si>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</si>
  <si>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</si>
  <si>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</si>
  <si>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</si>
  <si>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</si>
  <si>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</si>
  <si>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</si>
  <si>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</si>
  <si>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</si>
  <si>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</si>
  <si>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</si>
  <si>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</si>
  <si>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</si>
  <si>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</si>
  <si>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t>
  </si>
  <si>
    <t>蓮田都市計画事業黒浜土地区画整理事業特別会計</t>
  </si>
  <si>
    <t>下水道事業特別会計</t>
  </si>
  <si>
    <t>蓮田都市計画事業馬込下蓮田土地区画整理事業特別会計</t>
  </si>
  <si>
    <t>農業集落排水事業特別会計</t>
  </si>
  <si>
    <t>その他会計（赤字）</t>
  </si>
  <si>
    <t>その他会計（黒字）</t>
  </si>
  <si>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</si>
  <si>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</si>
  <si>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</si>
  <si>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</si>
  <si>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蓮田白岡衛生組合</t>
    <rPh sb="0" eb="2">
      <t>ハスダ</t>
    </rPh>
    <rPh sb="2" eb="4">
      <t>シラオカ</t>
    </rPh>
    <rPh sb="4" eb="6">
      <t>エイセイ</t>
    </rPh>
    <rPh sb="6" eb="8">
      <t>クミアイ</t>
    </rPh>
    <phoneticPr fontId="2"/>
  </si>
  <si>
    <t>埼葛斎場組合</t>
    <rPh sb="0" eb="2">
      <t>サイカツ</t>
    </rPh>
    <rPh sb="2" eb="4">
      <t>サイジョウ</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</si>
  <si>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</si>
  <si>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</si>
  <si>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</si>
  <si>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</si>
  <si>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t>
    <phoneticPr fontId="2"/>
  </si>
  <si>
    <t>-</t>
    <phoneticPr fontId="2"/>
  </si>
  <si>
    <t>蓮田市土地開発公社</t>
    <rPh sb="0" eb="3">
      <t>ハスダシ</t>
    </rPh>
    <rPh sb="3" eb="5">
      <t>トチ</t>
    </rPh>
    <rPh sb="5" eb="7">
      <t>カイハツ</t>
    </rPh>
    <rPh sb="7" eb="9">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</si>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</sst>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39785</c:v>
                </c:pt>
                <c:pt idx="1">
                  <c:v>31132</c:v>
                </c:pt>
                <c:pt idx="2">
                  <c:v>30503</c:v>
                </c:pt>
                <c:pt idx="3">
                  <c:v>22503</c:v>
                </c:pt>
                <c:pt idx="4">
                  <c:v>35756</c:v>
                </c:pt>
              </c:numCache>
            </c:numRef>
          </c:val>
          <c:smooth val="0"/>
        </c:ser>
        <c:dLbls>
          <c:showLegendKey val="0"/>
          <c:showVal val="0"/>
          <c:showCatName val="0"/>
          <c:showSerName val="0"/>
          <c:showPercent val="0"/>
          <c:showBubbleSize val="0"/>
        </c:dLbls>
        <c:marker val="1"/>
        <c:smooth val="0"/>
        <c:axId val="100537088"/>
        <c:axId val="100539008"/>
      </c:lineChart>
      <c:catAx>
        <c:axId val="100537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39008"/>
        <c:crosses val="autoZero"/>
        <c:auto val="1"/>
        <c:lblAlgn val="ctr"/>
        <c:lblOffset val="100"/>
        <c:tickLblSkip val="1"/>
        <c:tickMarkSkip val="1"/>
        <c:noMultiLvlLbl val="0"/>
      </c:catAx>
      <c:valAx>
        <c:axId val="1005390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3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3.71</c:v>
                </c:pt>
                <c:pt idx="1">
                  <c:v>5.38</c:v>
                </c:pt>
                <c:pt idx="2">
                  <c:v>4.18</c:v>
                </c:pt>
                <c:pt idx="3">
                  <c:v>6.26</c:v>
                </c:pt>
                <c:pt idx="4">
                  <c:v>5.99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3.54</c:v>
                </c:pt>
                <c:pt idx="1">
                  <c:v>9.61</c:v>
                </c:pt>
                <c:pt idx="2">
                  <c:v>13.03</c:v>
                </c:pt>
                <c:pt idx="3">
                  <c:v>11.72</c:v>
                </c:pt>
                <c:pt idx="4">
                  <c:v>12.5</c:v>
                </c:pt>
              </c:numCache>
            </c:numRef>
          </c:val>
        </c:ser>
        <c:dLbls>
          <c:showLegendKey val="0"/>
          <c:showVal val="0"/>
          <c:showCatName val="0"/>
          <c:showSerName val="0"/>
          <c:showPercent val="0"/>
          <c:showBubbleSize val="0"/>
        </c:dLbls>
        <c:gapWidth val="250"/>
        <c:overlap val="100"/>
        <c:axId val="101137792"/>
        <c:axId val="10115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1.91</c:v>
                </c:pt>
                <c:pt idx="1">
                  <c:v>7.84</c:v>
                </c:pt>
                <c:pt idx="2">
                  <c:v>2.31</c:v>
                </c:pt>
                <c:pt idx="3">
                  <c:v>0.73</c:v>
                </c:pt>
                <c:pt idx="4">
                  <c:v>2.25</c:v>
                </c:pt>
              </c:numCache>
            </c:numRef>
          </c:val>
          <c:smooth val="0"/>
        </c:ser>
        <c:dLbls>
          <c:showLegendKey val="0"/>
          <c:showVal val="0"/>
          <c:showCatName val="0"/>
          <c:showSerName val="0"/>
          <c:showPercent val="0"/>
          <c:showBubbleSize val="0"/>
        </c:dLbls>
        <c:marker val="1"/>
        <c:smooth val="0"/>
        <c:axId val="101137792"/>
        <c:axId val="101156352"/>
      </c:lineChart>
      <c:catAx>
        <c:axId val="1011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156352"/>
        <c:crosses val="autoZero"/>
        <c:auto val="1"/>
        <c:lblAlgn val="ctr"/>
        <c:lblOffset val="100"/>
        <c:tickLblSkip val="1"/>
        <c:tickMarkSkip val="1"/>
        <c:noMultiLvlLbl val="0"/>
      </c:catAx>
      <c:valAx>
        <c:axId val="10115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3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0.43</c:v>
                </c:pt>
                <c:pt idx="2">
                  <c:v>#N/A</c:v>
                </c:pt>
                <c:pt idx="3">
                  <c:v>0.21</c:v>
                </c:pt>
                <c:pt idx="4">
                  <c:v>#N/A</c:v>
                </c:pt>
                <c:pt idx="5">
                  <c:v>0.08</c:v>
                </c:pt>
                <c:pt idx="6">
                  <c:v>#N/A</c:v>
                </c:pt>
                <c:pt idx="7">
                  <c:v>0.05</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0.06</c:v>
                </c:pt>
                <c:pt idx="4">
                  <c:v>#N/A</c:v>
                </c:pt>
                <c:pt idx="5">
                  <c:v>0.08</c:v>
                </c:pt>
                <c:pt idx="6">
                  <c:v>#N/A</c:v>
                </c:pt>
                <c:pt idx="7">
                  <c:v>7.0000000000000007E-2</c:v>
                </c:pt>
                <c:pt idx="8">
                  <c:v>#N/A</c:v>
                </c:pt>
                <c:pt idx="9">
                  <c:v>0.06</c:v>
                </c:pt>
              </c:numCache>
            </c:numRef>
          </c:val>
        </c:ser>
        <c:ser>
          <c:idx val="3"/>
          <c:order val="3"/>
          <c:tx>
            <c:strRef>
              <c:f>データシート!$A$30</c:f>
              <c:strCache>
                <c:ptCount val="1"/>
                <c:pt idx="0">
                  <c:v>蓮田都市計画事業馬込下蓮田土地区画整理事業特別会計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0.35</c:v>
                </c:pt>
                <c:pt idx="2">
                  <c:v>#N/A</c:v>
                </c:pt>
                <c:pt idx="3">
                  <c:v>0.13</c:v>
                </c:pt>
                <c:pt idx="4">
                  <c:v>#N/A</c:v>
                </c:pt>
                <c:pt idx="5">
                  <c:v>0.16</c:v>
                </c:pt>
                <c:pt idx="6">
                  <c:v>#N/A</c:v>
                </c:pt>
                <c:pt idx="7">
                  <c:v>0.22</c:v>
                </c:pt>
                <c:pt idx="8">
                  <c:v>#N/A</c:v>
                </c:pt>
                <c:pt idx="9">
                  <c:v>0.25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0.32</c:v>
                </c:pt>
                <c:pt idx="4">
                  <c:v>#N/A</c:v>
                </c:pt>
                <c:pt idx="5">
                  <c:v>0.52</c:v>
                </c:pt>
                <c:pt idx="6">
                  <c:v>#N/A</c:v>
                </c:pt>
                <c:pt idx="7">
                  <c:v>0.57999999999999996</c:v>
                </c:pt>
                <c:pt idx="8">
                  <c:v>#N/A</c:v>
                </c:pt>
                <c:pt idx="9">
                  <c:v>0.56999999999999995</c:v>
                </c:pt>
              </c:numCache>
            </c:numRef>
          </c:val>
        </c:ser>
        <c:ser>
          <c:idx val="5"/>
          <c:order val="5"/>
          <c:tx>
            <c:strRef>
              <c:f>データシート!$A$32</c:f>
              <c:strCache>
                <c:ptCount val="1"/>
                <c:pt idx="0">
                  <c:v>蓮田都市計画事業黒浜土地区画整理事業特別会計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1.59</c:v>
                </c:pt>
                <c:pt idx="2">
                  <c:v>#N/A</c:v>
                </c:pt>
                <c:pt idx="3">
                  <c:v>1.47</c:v>
                </c:pt>
                <c:pt idx="4">
                  <c:v>#N/A</c:v>
                </c:pt>
                <c:pt idx="5">
                  <c:v>1.38</c:v>
                </c:pt>
                <c:pt idx="6">
                  <c:v>#N/A</c:v>
                </c:pt>
                <c:pt idx="7">
                  <c:v>1.24</c:v>
                </c:pt>
                <c:pt idx="8">
                  <c:v>#N/A</c:v>
                </c:pt>
                <c:pt idx="9">
                  <c:v>0.63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1.36</c:v>
                </c:pt>
                <c:pt idx="2">
                  <c:v>#N/A</c:v>
                </c:pt>
                <c:pt idx="3">
                  <c:v>1.06</c:v>
                </c:pt>
                <c:pt idx="4">
                  <c:v>#N/A</c:v>
                </c:pt>
                <c:pt idx="5">
                  <c:v>0.4</c:v>
                </c:pt>
                <c:pt idx="6">
                  <c:v>#N/A</c:v>
                </c:pt>
                <c:pt idx="7">
                  <c:v>0.88</c:v>
                </c:pt>
                <c:pt idx="8">
                  <c:v>#N/A</c:v>
                </c:pt>
                <c:pt idx="9">
                  <c:v>0.81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2.38</c:v>
                </c:pt>
                <c:pt idx="2">
                  <c:v>#N/A</c:v>
                </c:pt>
                <c:pt idx="3">
                  <c:v>3.19</c:v>
                </c:pt>
                <c:pt idx="4">
                  <c:v>#N/A</c:v>
                </c:pt>
                <c:pt idx="5">
                  <c:v>3.19</c:v>
                </c:pt>
                <c:pt idx="6">
                  <c:v>#N/A</c:v>
                </c:pt>
                <c:pt idx="7">
                  <c:v>4.6399999999999997</c:v>
                </c:pt>
                <c:pt idx="8">
                  <c:v>#N/A</c:v>
                </c:pt>
                <c:pt idx="9">
                  <c:v>4.9800000000000004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3.77</c:v>
                </c:pt>
                <c:pt idx="2">
                  <c:v>#N/A</c:v>
                </c:pt>
                <c:pt idx="3">
                  <c:v>5.46</c:v>
                </c:pt>
                <c:pt idx="4">
                  <c:v>#N/A</c:v>
                </c:pt>
                <c:pt idx="5">
                  <c:v>4.2699999999999996</c:v>
                </c:pt>
                <c:pt idx="6">
                  <c:v>#N/A</c:v>
                </c:pt>
                <c:pt idx="7">
                  <c:v>4.99</c:v>
                </c:pt>
                <c:pt idx="8">
                  <c:v>#N/A</c:v>
                </c:pt>
                <c:pt idx="9">
                  <c:v>6.01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9.08</c:v>
                </c:pt>
                <c:pt idx="2">
                  <c:v>#N/A</c:v>
                </c:pt>
                <c:pt idx="3">
                  <c:v>9.89</c:v>
                </c:pt>
                <c:pt idx="4">
                  <c:v>#N/A</c:v>
                </c:pt>
                <c:pt idx="5">
                  <c:v>10.6</c:v>
                </c:pt>
                <c:pt idx="6">
                  <c:v>#N/A</c:v>
                </c:pt>
                <c:pt idx="7">
                  <c:v>10.61</c:v>
                </c:pt>
                <c:pt idx="8">
                  <c:v>#N/A</c:v>
                </c:pt>
                <c:pt idx="9">
                  <c:v>11.08</c:v>
                </c:pt>
              </c:numCache>
            </c:numRef>
          </c:val>
        </c:ser>
        <c:dLbls>
          <c:showLegendKey val="0"/>
          <c:showVal val="0"/>
          <c:showCatName val="0"/>
          <c:showSerName val="0"/>
          <c:showPercent val="0"/>
          <c:showBubbleSize val="0"/>
        </c:dLbls>
        <c:gapWidth val="150"/>
        <c:overlap val="100"/>
        <c:axId val="100193792"/>
        <c:axId val="100195328"/>
      </c:barChart>
      <c:catAx>
        <c:axId val="1001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195328"/>
        <c:crosses val="autoZero"/>
        <c:auto val="1"/>
        <c:lblAlgn val="ctr"/>
        <c:lblOffset val="100"/>
        <c:tickLblSkip val="1"/>
        <c:tickMarkSkip val="1"/>
        <c:noMultiLvlLbl val="0"/>
      </c:catAx>
      <c:valAx>
        <c:axId val="10019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9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1483</c:v>
                </c:pt>
                <c:pt idx="5">
                  <c:v>1433</c:v>
                </c:pt>
                <c:pt idx="8">
                  <c:v>1538</c:v>
                </c:pt>
                <c:pt idx="11">
                  <c:v>1608</c:v>
                </c:pt>
                <c:pt idx="14">
                  <c:v>1663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41</c:v>
                </c:pt>
                <c:pt idx="3">
                  <c:v>163</c:v>
                </c:pt>
                <c:pt idx="6">
                  <c:v>195</c:v>
                </c:pt>
                <c:pt idx="9">
                  <c:v>206</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182</c:v>
                </c:pt>
                <c:pt idx="3">
                  <c:v>89</c:v>
                </c:pt>
                <c:pt idx="6">
                  <c:v>89</c:v>
                </c:pt>
                <c:pt idx="9">
                  <c:v>88</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650</c:v>
                </c:pt>
                <c:pt idx="3">
                  <c:v>553</c:v>
                </c:pt>
                <c:pt idx="6">
                  <c:v>557</c:v>
                </c:pt>
                <c:pt idx="9">
                  <c:v>531</c:v>
                </c:pt>
                <c:pt idx="12">
                  <c:v>533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1813</c:v>
                </c:pt>
                <c:pt idx="3">
                  <c:v>1564</c:v>
                </c:pt>
                <c:pt idx="6">
                  <c:v>1598</c:v>
                </c:pt>
                <c:pt idx="9">
                  <c:v>1663</c:v>
                </c:pt>
                <c:pt idx="12">
                  <c:v>1553</c:v>
                </c:pt>
              </c:numCache>
            </c:numRef>
          </c:val>
        </c:ser>
        <c:dLbls>
          <c:showLegendKey val="0"/>
          <c:showVal val="0"/>
          <c:showCatName val="0"/>
          <c:showSerName val="0"/>
          <c:showPercent val="0"/>
          <c:showBubbleSize val="0"/>
        </c:dLbls>
        <c:gapWidth val="100"/>
        <c:overlap val="100"/>
        <c:axId val="102593280"/>
        <c:axId val="10259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1203</c:v>
                </c:pt>
                <c:pt idx="2">
                  <c:v>#N/A</c:v>
                </c:pt>
                <c:pt idx="3">
                  <c:v>#N/A</c:v>
                </c:pt>
                <c:pt idx="4">
                  <c:v>936</c:v>
                </c:pt>
                <c:pt idx="5">
                  <c:v>#N/A</c:v>
                </c:pt>
                <c:pt idx="6">
                  <c:v>#N/A</c:v>
                </c:pt>
                <c:pt idx="7">
                  <c:v>901</c:v>
                </c:pt>
                <c:pt idx="8">
                  <c:v>#N/A</c:v>
                </c:pt>
                <c:pt idx="9">
                  <c:v>#N/A</c:v>
                </c:pt>
                <c:pt idx="10">
                  <c:v>880</c:v>
                </c:pt>
                <c:pt idx="11">
                  <c:v>#N/A</c:v>
                </c:pt>
                <c:pt idx="12">
                  <c:v>#N/A</c:v>
                </c:pt>
                <c:pt idx="13">
                  <c:v>546</c:v>
                </c:pt>
                <c:pt idx="14">
                  <c:v>#N/A</c:v>
                </c:pt>
              </c:numCache>
            </c:numRef>
          </c:val>
          <c:smooth val="0"/>
        </c:ser>
        <c:dLbls>
          <c:showLegendKey val="0"/>
          <c:showVal val="0"/>
          <c:showCatName val="0"/>
          <c:showSerName val="0"/>
          <c:showPercent val="0"/>
          <c:showBubbleSize val="0"/>
        </c:dLbls>
        <c:marker val="1"/>
        <c:smooth val="0"/>
        <c:axId val="102593280"/>
        <c:axId val="102595200"/>
      </c:lineChart>
      <c:catAx>
        <c:axId val="10259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595200"/>
        <c:crosses val="autoZero"/>
        <c:auto val="1"/>
        <c:lblAlgn val="ctr"/>
        <c:lblOffset val="100"/>
        <c:tickLblSkip val="1"/>
        <c:tickMarkSkip val="1"/>
        <c:noMultiLvlLbl val="0"/>
      </c:catAx>
      <c:valAx>
        <c:axId val="10259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9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15472</c:v>
                </c:pt>
                <c:pt idx="5">
                  <c:v>15873</c:v>
                </c:pt>
                <c:pt idx="8">
                  <c:v>15977</c:v>
                </c:pt>
                <c:pt idx="11">
                  <c:v>16455</c:v>
                </c:pt>
                <c:pt idx="14">
                  <c:v>16871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677</c:v>
                </c:pt>
                <c:pt idx="5">
                  <c:v>2411</c:v>
                </c:pt>
                <c:pt idx="8">
                  <c:v>2440</c:v>
                </c:pt>
                <c:pt idx="11">
                  <c:v>2169</c:v>
                </c:pt>
                <c:pt idx="14">
                  <c:v>2040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960</c:v>
                </c:pt>
                <c:pt idx="5">
                  <c:v>2020</c:v>
                </c:pt>
                <c:pt idx="8">
                  <c:v>2888</c:v>
                </c:pt>
                <c:pt idx="11">
                  <c:v>3099</c:v>
                </c:pt>
                <c:pt idx="14">
                  <c:v>3668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c:v>
                </c:pt>
                <c:pt idx="3">
                  <c:v>3</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3458</c:v>
                </c:pt>
                <c:pt idx="3">
                  <c:v>3361</c:v>
                </c:pt>
                <c:pt idx="6">
                  <c:v>3454</c:v>
                </c:pt>
                <c:pt idx="9">
                  <c:v>3238</c:v>
                </c:pt>
                <c:pt idx="12">
                  <c:v>3005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671</c:v>
                </c:pt>
                <c:pt idx="3">
                  <c:v>590</c:v>
                </c:pt>
                <c:pt idx="6">
                  <c:v>555</c:v>
                </c:pt>
                <c:pt idx="9">
                  <c:v>540</c:v>
                </c:pt>
                <c:pt idx="12">
                  <c:v>557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8065</c:v>
                </c:pt>
                <c:pt idx="3">
                  <c:v>7695</c:v>
                </c:pt>
                <c:pt idx="6">
                  <c:v>7091</c:v>
                </c:pt>
                <c:pt idx="9">
                  <c:v>6035</c:v>
                </c:pt>
                <c:pt idx="12">
                  <c:v>5697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647</c:v>
                </c:pt>
                <c:pt idx="3">
                  <c:v>538</c:v>
                </c:pt>
                <c:pt idx="6">
                  <c:v>550</c:v>
                </c:pt>
                <c:pt idx="9">
                  <c:v>286</c:v>
                </c:pt>
                <c:pt idx="12">
                  <c:v>384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14178</c:v>
                </c:pt>
                <c:pt idx="3">
                  <c:v>14584</c:v>
                </c:pt>
                <c:pt idx="6">
                  <c:v>14690</c:v>
                </c:pt>
                <c:pt idx="9">
                  <c:v>14509</c:v>
                </c:pt>
                <c:pt idx="12">
                  <c:v>15084</c:v>
                </c:pt>
              </c:numCache>
            </c:numRef>
          </c:val>
        </c:ser>
        <c:dLbls>
          <c:showLegendKey val="0"/>
          <c:showVal val="0"/>
          <c:showCatName val="0"/>
          <c:showSerName val="0"/>
          <c:showPercent val="0"/>
          <c:showBubbleSize val="0"/>
        </c:dLbls>
        <c:gapWidth val="100"/>
        <c:overlap val="100"/>
        <c:axId val="100123008"/>
        <c:axId val="10012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9916</c:v>
                </c:pt>
                <c:pt idx="2">
                  <c:v>#N/A</c:v>
                </c:pt>
                <c:pt idx="3">
                  <c:v>#N/A</c:v>
                </c:pt>
                <c:pt idx="4">
                  <c:v>6469</c:v>
                </c:pt>
                <c:pt idx="5">
                  <c:v>#N/A</c:v>
                </c:pt>
                <c:pt idx="6">
                  <c:v>#N/A</c:v>
                </c:pt>
                <c:pt idx="7">
                  <c:v>5036</c:v>
                </c:pt>
                <c:pt idx="8">
                  <c:v>#N/A</c:v>
                </c:pt>
                <c:pt idx="9">
                  <c:v>#N/A</c:v>
                </c:pt>
                <c:pt idx="10">
                  <c:v>2884</c:v>
                </c:pt>
                <c:pt idx="11">
                  <c:v>#N/A</c:v>
                </c:pt>
                <c:pt idx="12">
                  <c:v>#N/A</c:v>
                </c:pt>
                <c:pt idx="13">
                  <c:v>2148</c:v>
                </c:pt>
                <c:pt idx="14">
                  <c:v>#N/A</c:v>
                </c:pt>
              </c:numCache>
            </c:numRef>
          </c:val>
          <c:smooth val="0"/>
        </c:ser>
        <c:dLbls>
          <c:showLegendKey val="0"/>
          <c:showVal val="0"/>
          <c:showCatName val="0"/>
          <c:showSerName val="0"/>
          <c:showPercent val="0"/>
          <c:showBubbleSize val="0"/>
        </c:dLbls>
        <c:marker val="1"/>
        <c:smooth val="0"/>
        <c:axId val="100123008"/>
        <c:axId val="100124928"/>
      </c:lineChart>
      <c:catAx>
        <c:axId val="1001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124928"/>
        <c:crosses val="autoZero"/>
        <c:auto val="1"/>
        <c:lblAlgn val="ctr"/>
        <c:lblOffset val="100"/>
        <c:tickLblSkip val="1"/>
        <c:tickMarkSkip val="1"/>
        <c:noMultiLvlLbl val="0"/>
      </c:catAx>
      <c:valAx>
        <c:axId val="10012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63,077
62,660
27.27
18,394,401
17,015,523
707,990
11,822,531
15,300,203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20.5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０．１４ポイント上回っているものの、前年から０．０１ポイント低下している。地方税の徴収強化をはじめ、圏央道の開通による地理的優位性を生かして、新たな産業集積を進めるなど、歳入確保策の取り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128058</xdr:rowOff>
    </xdr:to>
    <xdr:cxnSp macro="">
      <xdr:nvCxnSpPr>
        <xdr:cNvPr id="68" name="直線コネクタ 67"/>
        <xdr:cNvCxnSpPr/>
      </xdr:nvCxnSpPr>
      <xdr:spPr>
        <a:xfrm>
          <a:off x="4114800" y="66230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107950</xdr:rowOff>
    </xdr:to>
    <xdr:cxnSp macro="">
      <xdr:nvCxnSpPr>
        <xdr:cNvPr id="71" name="直線コネクタ 70"/>
        <xdr:cNvCxnSpPr/>
      </xdr:nvCxnSpPr>
      <xdr:spPr>
        <a:xfrm>
          <a:off x="3225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27517</xdr:rowOff>
    </xdr:from>
    <xdr:to>
      <xdr:col>4</xdr:col>
      <xdr:colOff>482600</xdr:colOff>
      <xdr:row>38</xdr:row>
      <xdr:rowOff>67733</xdr:rowOff>
    </xdr:to>
    <xdr:cxnSp macro="">
      <xdr:nvCxnSpPr>
        <xdr:cNvPr id="74" name="直線コネクタ 73"/>
        <xdr:cNvCxnSpPr/>
      </xdr:nvCxnSpPr>
      <xdr:spPr>
        <a:xfrm>
          <a:off x="2336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38</xdr:row>
      <xdr:rowOff>27517</xdr:rowOff>
    </xdr:to>
    <xdr:cxnSp macro="">
      <xdr:nvCxnSpPr>
        <xdr:cNvPr id="77" name="直線コネクタ 76"/>
        <xdr:cNvCxnSpPr/>
      </xdr:nvCxnSpPr>
      <xdr:spPr>
        <a:xfrm>
          <a:off x="1447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63094</xdr:rowOff>
    </xdr:from>
    <xdr:ext cx="762000" cy="259045"/>
    <xdr:sp macro="" textlink="">
      <xdr:nvSpPr>
        <xdr:cNvPr id="79" name="テキスト ボックス 78"/>
        <xdr:cNvSpPr txBox="1"/>
      </xdr:nvSpPr>
      <xdr:spPr>
        <a:xfrm>
          <a:off x="1955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81" name="テキスト ボックス 80"/>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148167</xdr:rowOff>
    </xdr:from>
    <xdr:to>
      <xdr:col>3</xdr:col>
      <xdr:colOff>330200</xdr:colOff>
      <xdr:row>38</xdr:row>
      <xdr:rowOff>78316</xdr:rowOff>
    </xdr:to>
    <xdr:sp macro="" textlink="">
      <xdr:nvSpPr>
        <xdr:cNvPr id="93" name="円/楕円 92"/>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94" name="テキスト ボックス 93"/>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5" name="円/楕円 94"/>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6" name="テキスト ボックス 95"/>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類似団体平均よりも５．３ポイント低く、前年から０．１ポイント低下した。</a:t>
          </a:r>
          <a:endParaRPr kumimoji="1" lang="en-US" altLang="ja-JP" sz="1300">
            <a:latin typeface="ＭＳ Ｐゴシック"/>
          </a:endParaRPr>
        </a:p>
        <a:p>
          <a:r>
            <a:rPr kumimoji="1" lang="ja-JP" altLang="en-US" sz="1300">
              <a:latin typeface="ＭＳ Ｐゴシック"/>
            </a:rPr>
            <a:t>経常経費のうち、扶助費の増が続いており、今後も扶助費の増加は避けられないものと思われる。財政構造の弾力性を維持するため、その他の費用を抑制する必要があり、人件費では定員管理及び早期退職者制度の実施、公債費では借入額・条件の精査、物件費では事業内容の見直しを行い、各費用の抑制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107315</xdr:rowOff>
    </xdr:from>
    <xdr:to>
      <xdr:col>7</xdr:col>
      <xdr:colOff>152400</xdr:colOff>
      <xdr:row>61</xdr:row>
      <xdr:rowOff>111337</xdr:rowOff>
    </xdr:to>
    <xdr:cxnSp macro="">
      <xdr:nvCxnSpPr>
        <xdr:cNvPr id="131" name="直線コネクタ 130"/>
        <xdr:cNvCxnSpPr/>
      </xdr:nvCxnSpPr>
      <xdr:spPr>
        <a:xfrm flipV="1">
          <a:off x="4114800" y="1056576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61</xdr:row>
      <xdr:rowOff>111337</xdr:rowOff>
    </xdr:to>
    <xdr:cxnSp macro="">
      <xdr:nvCxnSpPr>
        <xdr:cNvPr id="134" name="直線コネクタ 133"/>
        <xdr:cNvCxnSpPr/>
      </xdr:nvCxnSpPr>
      <xdr:spPr>
        <a:xfrm>
          <a:off x="3225800" y="1054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14817</xdr:rowOff>
    </xdr:from>
    <xdr:to>
      <xdr:col>4</xdr:col>
      <xdr:colOff>482600</xdr:colOff>
      <xdr:row>61</xdr:row>
      <xdr:rowOff>87206</xdr:rowOff>
    </xdr:to>
    <xdr:cxnSp macro="">
      <xdr:nvCxnSpPr>
        <xdr:cNvPr id="137" name="直線コネクタ 136"/>
        <xdr:cNvCxnSpPr/>
      </xdr:nvCxnSpPr>
      <xdr:spPr>
        <a:xfrm>
          <a:off x="2336800" y="104732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14817</xdr:rowOff>
    </xdr:from>
    <xdr:to>
      <xdr:col>3</xdr:col>
      <xdr:colOff>279400</xdr:colOff>
      <xdr:row>62</xdr:row>
      <xdr:rowOff>157056</xdr:rowOff>
    </xdr:to>
    <xdr:cxnSp macro="">
      <xdr:nvCxnSpPr>
        <xdr:cNvPr id="140" name="直線コネクタ 139"/>
        <xdr:cNvCxnSpPr/>
      </xdr:nvCxnSpPr>
      <xdr:spPr>
        <a:xfrm flipV="1">
          <a:off x="1447800" y="10473267"/>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2" name="テキスト ボックス 141"/>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4" name="テキスト ボックス 14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56515</xdr:rowOff>
    </xdr:from>
    <xdr:to>
      <xdr:col>7</xdr:col>
      <xdr:colOff>203200</xdr:colOff>
      <xdr:row>61</xdr:row>
      <xdr:rowOff>158115</xdr:rowOff>
    </xdr:to>
    <xdr:sp macro="" textlink="">
      <xdr:nvSpPr>
        <xdr:cNvPr id="150" name="円/楕円 149"/>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73042</xdr:rowOff>
    </xdr:from>
    <xdr:ext cx="762000" cy="259045"/>
    <xdr:sp macro="" textlink="">
      <xdr:nvSpPr>
        <xdr:cNvPr id="151" name="財政構造の弾力性該当値テキスト"/>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60537</xdr:rowOff>
    </xdr:from>
    <xdr:to>
      <xdr:col>6</xdr:col>
      <xdr:colOff>50800</xdr:colOff>
      <xdr:row>61</xdr:row>
      <xdr:rowOff>162137</xdr:rowOff>
    </xdr:to>
    <xdr:sp macro="" textlink="">
      <xdr:nvSpPr>
        <xdr:cNvPr id="152" name="円/楕円 151"/>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53" name="テキスト ボックス 152"/>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36406</xdr:rowOff>
    </xdr:from>
    <xdr:to>
      <xdr:col>4</xdr:col>
      <xdr:colOff>533400</xdr:colOff>
      <xdr:row>61</xdr:row>
      <xdr:rowOff>138006</xdr:rowOff>
    </xdr:to>
    <xdr:sp macro="" textlink="">
      <xdr:nvSpPr>
        <xdr:cNvPr id="154" name="円/楕円 153"/>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148183</xdr:rowOff>
    </xdr:from>
    <xdr:ext cx="762000" cy="259045"/>
    <xdr:sp macro="" textlink="">
      <xdr:nvSpPr>
        <xdr:cNvPr id="155" name="テキスト ボックス 154"/>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135467</xdr:rowOff>
    </xdr:from>
    <xdr:to>
      <xdr:col>3</xdr:col>
      <xdr:colOff>330200</xdr:colOff>
      <xdr:row>61</xdr:row>
      <xdr:rowOff>65617</xdr:rowOff>
    </xdr:to>
    <xdr:sp macro="" textlink="">
      <xdr:nvSpPr>
        <xdr:cNvPr id="156" name="円/楕円 155"/>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75794</xdr:rowOff>
    </xdr:from>
    <xdr:ext cx="762000" cy="259045"/>
    <xdr:sp macro="" textlink="">
      <xdr:nvSpPr>
        <xdr:cNvPr id="157" name="テキスト ボックス 156"/>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58" name="円/楕円 157"/>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59" name="テキスト ボックス 158"/>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類似団体平均よりも低い数値であるが、前年から６７９円上昇した。</a:t>
          </a:r>
          <a:endParaRPr kumimoji="1" lang="en-US" altLang="ja-JP" sz="1300">
            <a:latin typeface="ＭＳ Ｐゴシック"/>
          </a:endParaRPr>
        </a:p>
        <a:p>
          <a:r>
            <a:rPr kumimoji="1" lang="ja-JP" altLang="en-US" sz="1300">
              <a:latin typeface="ＭＳ Ｐゴシック"/>
            </a:rPr>
            <a:t>今後も引き続き、定員管理を行い、給与の適正化に向けた取り組みを継続していくとともに、民間活用できる事業では、指定管理者制度の導入等により委託化を推進し、全体でのコスト削減を図っていく。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166577</xdr:rowOff>
    </xdr:from>
    <xdr:to>
      <xdr:col>7</xdr:col>
      <xdr:colOff>152400</xdr:colOff>
      <xdr:row>80</xdr:row>
      <xdr:rowOff>167748</xdr:rowOff>
    </xdr:to>
    <xdr:cxnSp macro="">
      <xdr:nvCxnSpPr>
        <xdr:cNvPr id="195" name="直線コネクタ 194"/>
        <xdr:cNvCxnSpPr/>
      </xdr:nvCxnSpPr>
      <xdr:spPr>
        <a:xfrm>
          <a:off x="4114800" y="13882577"/>
          <a:ext cx="8382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166577</xdr:rowOff>
    </xdr:from>
    <xdr:to>
      <xdr:col>6</xdr:col>
      <xdr:colOff>0</xdr:colOff>
      <xdr:row>80</xdr:row>
      <xdr:rowOff>169045</xdr:rowOff>
    </xdr:to>
    <xdr:cxnSp macro="">
      <xdr:nvCxnSpPr>
        <xdr:cNvPr id="198" name="直線コネクタ 197"/>
        <xdr:cNvCxnSpPr/>
      </xdr:nvCxnSpPr>
      <xdr:spPr>
        <a:xfrm flipV="1">
          <a:off x="3225800" y="13882577"/>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169045</xdr:rowOff>
    </xdr:from>
    <xdr:to>
      <xdr:col>4</xdr:col>
      <xdr:colOff>482600</xdr:colOff>
      <xdr:row>80</xdr:row>
      <xdr:rowOff>170431</xdr:rowOff>
    </xdr:to>
    <xdr:cxnSp macro="">
      <xdr:nvCxnSpPr>
        <xdr:cNvPr id="201" name="直線コネクタ 200"/>
        <xdr:cNvCxnSpPr/>
      </xdr:nvCxnSpPr>
      <xdr:spPr>
        <a:xfrm flipV="1">
          <a:off x="2336800" y="13885045"/>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170431</xdr:rowOff>
    </xdr:from>
    <xdr:to>
      <xdr:col>3</xdr:col>
      <xdr:colOff>279400</xdr:colOff>
      <xdr:row>80</xdr:row>
      <xdr:rowOff>170991</xdr:rowOff>
    </xdr:to>
    <xdr:cxnSp macro="">
      <xdr:nvCxnSpPr>
        <xdr:cNvPr id="204" name="直線コネクタ 203"/>
        <xdr:cNvCxnSpPr/>
      </xdr:nvCxnSpPr>
      <xdr:spPr>
        <a:xfrm flipV="1">
          <a:off x="1447800" y="13886431"/>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116948</xdr:rowOff>
    </xdr:from>
    <xdr:to>
      <xdr:col>7</xdr:col>
      <xdr:colOff>203200</xdr:colOff>
      <xdr:row>81</xdr:row>
      <xdr:rowOff>47098</xdr:rowOff>
    </xdr:to>
    <xdr:sp macro="" textlink="">
      <xdr:nvSpPr>
        <xdr:cNvPr id="214" name="円/楕円 213"/>
        <xdr:cNvSpPr/>
      </xdr:nvSpPr>
      <xdr:spPr>
        <a:xfrm>
          <a:off x="4902200" y="138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38225</xdr:rowOff>
    </xdr:from>
    <xdr:ext cx="762000" cy="259045"/>
    <xdr:sp macro="" textlink="">
      <xdr:nvSpPr>
        <xdr:cNvPr id="215" name="人件費・物件費等の状況該当値テキスト"/>
        <xdr:cNvSpPr txBox="1"/>
      </xdr:nvSpPr>
      <xdr:spPr>
        <a:xfrm>
          <a:off x="5041900" y="1375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81,536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115777</xdr:rowOff>
    </xdr:from>
    <xdr:to>
      <xdr:col>6</xdr:col>
      <xdr:colOff>50800</xdr:colOff>
      <xdr:row>81</xdr:row>
      <xdr:rowOff>45927</xdr:rowOff>
    </xdr:to>
    <xdr:sp macro="" textlink="">
      <xdr:nvSpPr>
        <xdr:cNvPr id="216" name="円/楕円 215"/>
        <xdr:cNvSpPr/>
      </xdr:nvSpPr>
      <xdr:spPr>
        <a:xfrm>
          <a:off x="4064000" y="138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56104</xdr:rowOff>
    </xdr:from>
    <xdr:ext cx="736600" cy="259045"/>
    <xdr:sp macro="" textlink="">
      <xdr:nvSpPr>
        <xdr:cNvPr id="217" name="テキスト ボックス 216"/>
        <xdr:cNvSpPr txBox="1"/>
      </xdr:nvSpPr>
      <xdr:spPr>
        <a:xfrm>
          <a:off x="3733800" y="1360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80,857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118245</xdr:rowOff>
    </xdr:from>
    <xdr:to>
      <xdr:col>4</xdr:col>
      <xdr:colOff>533400</xdr:colOff>
      <xdr:row>81</xdr:row>
      <xdr:rowOff>48395</xdr:rowOff>
    </xdr:to>
    <xdr:sp macro="" textlink="">
      <xdr:nvSpPr>
        <xdr:cNvPr id="218" name="円/楕円 217"/>
        <xdr:cNvSpPr/>
      </xdr:nvSpPr>
      <xdr:spPr>
        <a:xfrm>
          <a:off x="3175000" y="13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58572</xdr:rowOff>
    </xdr:from>
    <xdr:ext cx="762000" cy="259045"/>
    <xdr:sp macro="" textlink="">
      <xdr:nvSpPr>
        <xdr:cNvPr id="219" name="テキスト ボックス 218"/>
        <xdr:cNvSpPr txBox="1"/>
      </xdr:nvSpPr>
      <xdr:spPr>
        <a:xfrm>
          <a:off x="2844800" y="1360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82,289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119631</xdr:rowOff>
    </xdr:from>
    <xdr:to>
      <xdr:col>3</xdr:col>
      <xdr:colOff>330200</xdr:colOff>
      <xdr:row>81</xdr:row>
      <xdr:rowOff>49781</xdr:rowOff>
    </xdr:to>
    <xdr:sp macro="" textlink="">
      <xdr:nvSpPr>
        <xdr:cNvPr id="220" name="円/楕円 219"/>
        <xdr:cNvSpPr/>
      </xdr:nvSpPr>
      <xdr:spPr>
        <a:xfrm>
          <a:off x="2286000" y="138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59958</xdr:rowOff>
    </xdr:from>
    <xdr:ext cx="762000" cy="259045"/>
    <xdr:sp macro="" textlink="">
      <xdr:nvSpPr>
        <xdr:cNvPr id="221" name="テキスト ボックス 220"/>
        <xdr:cNvSpPr txBox="1"/>
      </xdr:nvSpPr>
      <xdr:spPr>
        <a:xfrm>
          <a:off x="1955800" y="1360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83,093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120191</xdr:rowOff>
    </xdr:from>
    <xdr:to>
      <xdr:col>2</xdr:col>
      <xdr:colOff>127000</xdr:colOff>
      <xdr:row>81</xdr:row>
      <xdr:rowOff>50341</xdr:rowOff>
    </xdr:to>
    <xdr:sp macro="" textlink="">
      <xdr:nvSpPr>
        <xdr:cNvPr id="222" name="円/楕円 221"/>
        <xdr:cNvSpPr/>
      </xdr:nvSpPr>
      <xdr:spPr>
        <a:xfrm>
          <a:off x="1397000" y="138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60518</xdr:rowOff>
    </xdr:from>
    <xdr:ext cx="762000" cy="259045"/>
    <xdr:sp macro="" textlink="">
      <xdr:nvSpPr>
        <xdr:cNvPr id="223" name="テキスト ボックス 222"/>
        <xdr:cNvSpPr txBox="1"/>
      </xdr:nvSpPr>
      <xdr:spPr>
        <a:xfrm>
          <a:off x="1066800" y="1360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類似団体平均よりも、０．４ポイント下回っており、前年から６．６ポイントの減少となった。</a:t>
          </a:r>
          <a:endParaRPr kumimoji="1" lang="en-US" altLang="ja-JP" sz="1300">
            <a:latin typeface="ＭＳ Ｐゴシック"/>
          </a:endParaRPr>
        </a:p>
        <a:p>
          <a:r>
            <a:rPr kumimoji="1" lang="ja-JP" altLang="en-US" sz="1300">
              <a:latin typeface="ＭＳ Ｐゴシック"/>
            </a:rPr>
            <a:t>今後も引き続き、国家公務員や民間企業の賃金・給与に準拠した給与水準の適正化を推進する。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89</xdr:row>
      <xdr:rowOff>93980</xdr:rowOff>
    </xdr:to>
    <xdr:cxnSp macro="">
      <xdr:nvCxnSpPr>
        <xdr:cNvPr id="257" name="直線コネクタ 256"/>
        <xdr:cNvCxnSpPr/>
      </xdr:nvCxnSpPr>
      <xdr:spPr>
        <a:xfrm flipV="1">
          <a:off x="16179800" y="14822170"/>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85937</xdr:rowOff>
    </xdr:from>
    <xdr:to>
      <xdr:col>23</xdr:col>
      <xdr:colOff>406400</xdr:colOff>
      <xdr:row>89</xdr:row>
      <xdr:rowOff>93980</xdr:rowOff>
    </xdr:to>
    <xdr:cxnSp macro="">
      <xdr:nvCxnSpPr>
        <xdr:cNvPr id="260" name="直線コネクタ 259"/>
        <xdr:cNvCxnSpPr/>
      </xdr:nvCxnSpPr>
      <xdr:spPr>
        <a:xfrm>
          <a:off x="15290800" y="1534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89</xdr:row>
      <xdr:rowOff>85937</xdr:rowOff>
    </xdr:to>
    <xdr:cxnSp macro="">
      <xdr:nvCxnSpPr>
        <xdr:cNvPr id="263" name="直線コネクタ 262"/>
        <xdr:cNvCxnSpPr/>
      </xdr:nvCxnSpPr>
      <xdr:spPr>
        <a:xfrm>
          <a:off x="14401800" y="1466934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85</xdr:row>
      <xdr:rowOff>96096</xdr:rowOff>
    </xdr:to>
    <xdr:cxnSp macro="">
      <xdr:nvCxnSpPr>
        <xdr:cNvPr id="266" name="直線コネクタ 265"/>
        <xdr:cNvCxnSpPr/>
      </xdr:nvCxnSpPr>
      <xdr:spPr>
        <a:xfrm>
          <a:off x="13512800" y="146532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70" name="テキスト ボックス 269"/>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6" name="円/楕円 275"/>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43197</xdr:rowOff>
    </xdr:from>
    <xdr:ext cx="762000" cy="259045"/>
    <xdr:sp macro="" textlink="">
      <xdr:nvSpPr>
        <xdr:cNvPr id="277"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43180</xdr:rowOff>
    </xdr:from>
    <xdr:to>
      <xdr:col>23</xdr:col>
      <xdr:colOff>457200</xdr:colOff>
      <xdr:row>89</xdr:row>
      <xdr:rowOff>144780</xdr:rowOff>
    </xdr:to>
    <xdr:sp macro="" textlink="">
      <xdr:nvSpPr>
        <xdr:cNvPr id="278" name="円/楕円 277"/>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154957</xdr:rowOff>
    </xdr:from>
    <xdr:ext cx="736600" cy="259045"/>
    <xdr:sp macro="" textlink="">
      <xdr:nvSpPr>
        <xdr:cNvPr id="279" name="テキスト ボックス 278"/>
        <xdr:cNvSpPr txBox="1"/>
      </xdr:nvSpPr>
      <xdr:spPr>
        <a:xfrm>
          <a:off x="15798800" y="150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80" name="円/楕円 279"/>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146914</xdr:rowOff>
    </xdr:from>
    <xdr:ext cx="762000" cy="259045"/>
    <xdr:sp macro="" textlink="">
      <xdr:nvSpPr>
        <xdr:cNvPr id="281" name="テキスト ボックス 280"/>
        <xdr:cNvSpPr txBox="1"/>
      </xdr:nvSpPr>
      <xdr:spPr>
        <a:xfrm>
          <a:off x="14909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82" name="円/楕円 281"/>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157073</xdr:rowOff>
    </xdr:from>
    <xdr:ext cx="762000" cy="259045"/>
    <xdr:sp macro="" textlink="">
      <xdr:nvSpPr>
        <xdr:cNvPr id="283" name="テキスト ボックス 282"/>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4" name="円/楕円 283"/>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85" name="テキスト ボックス 284"/>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類似団体よりも０．５９ポイント少ないものの、前年から０．０７ポイント増加しており、２年連続での増加となった。</a:t>
          </a:r>
          <a:endParaRPr kumimoji="1" lang="en-US" altLang="ja-JP" sz="1300">
            <a:latin typeface="ＭＳ Ｐゴシック"/>
          </a:endParaRPr>
        </a:p>
        <a:p>
          <a:r>
            <a:rPr kumimoji="1" lang="ja-JP" altLang="en-US" sz="1300">
              <a:latin typeface="ＭＳ Ｐゴシック"/>
            </a:rPr>
            <a:t>一般職員数は４１５名となり３名増加した一方で、人口は６３，３２１→６３，０７７人と減少したことにより、比率が上昇している。</a:t>
          </a:r>
          <a:endParaRPr kumimoji="1" lang="en-US" altLang="ja-JP" sz="1300">
            <a:latin typeface="ＭＳ Ｐゴシック"/>
          </a:endParaRPr>
        </a:p>
        <a:p>
          <a:r>
            <a:rPr kumimoji="1" lang="ja-JP" altLang="en-US" sz="1300">
              <a:latin typeface="ＭＳ Ｐゴシック"/>
            </a:rPr>
            <a:t>今後も引き続き、定員適正化計画の目標に向けて定員管理を行い、民間委託や指定管理制度を活用しながら、効率的な行政への転換を進める。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49530</xdr:rowOff>
    </xdr:from>
    <xdr:to>
      <xdr:col>24</xdr:col>
      <xdr:colOff>558800</xdr:colOff>
      <xdr:row>60</xdr:row>
      <xdr:rowOff>57573</xdr:rowOff>
    </xdr:to>
    <xdr:cxnSp macro="">
      <xdr:nvCxnSpPr>
        <xdr:cNvPr id="322" name="直線コネクタ 321"/>
        <xdr:cNvCxnSpPr/>
      </xdr:nvCxnSpPr>
      <xdr:spPr>
        <a:xfrm>
          <a:off x="16179800" y="103365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39188</xdr:rowOff>
    </xdr:from>
    <xdr:to>
      <xdr:col>23</xdr:col>
      <xdr:colOff>406400</xdr:colOff>
      <xdr:row>60</xdr:row>
      <xdr:rowOff>49530</xdr:rowOff>
    </xdr:to>
    <xdr:cxnSp macro="">
      <xdr:nvCxnSpPr>
        <xdr:cNvPr id="325" name="直線コネクタ 324"/>
        <xdr:cNvCxnSpPr/>
      </xdr:nvCxnSpPr>
      <xdr:spPr>
        <a:xfrm>
          <a:off x="15290800" y="1032618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39188</xdr:rowOff>
    </xdr:from>
    <xdr:to>
      <xdr:col>22</xdr:col>
      <xdr:colOff>203200</xdr:colOff>
      <xdr:row>60</xdr:row>
      <xdr:rowOff>39188</xdr:rowOff>
    </xdr:to>
    <xdr:cxnSp macro="">
      <xdr:nvCxnSpPr>
        <xdr:cNvPr id="328" name="直線コネクタ 327"/>
        <xdr:cNvCxnSpPr/>
      </xdr:nvCxnSpPr>
      <xdr:spPr>
        <a:xfrm>
          <a:off x="14401800" y="10326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39188</xdr:rowOff>
    </xdr:from>
    <xdr:to>
      <xdr:col>21</xdr:col>
      <xdr:colOff>0</xdr:colOff>
      <xdr:row>60</xdr:row>
      <xdr:rowOff>44934</xdr:rowOff>
    </xdr:to>
    <xdr:cxnSp macro="">
      <xdr:nvCxnSpPr>
        <xdr:cNvPr id="331" name="直線コネクタ 330"/>
        <xdr:cNvCxnSpPr/>
      </xdr:nvCxnSpPr>
      <xdr:spPr>
        <a:xfrm flipV="1">
          <a:off x="13512800" y="10326188"/>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3" name="テキスト ボックス 332"/>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5" name="テキスト ボックス 334"/>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6773</xdr:rowOff>
    </xdr:from>
    <xdr:to>
      <xdr:col>24</xdr:col>
      <xdr:colOff>609600</xdr:colOff>
      <xdr:row>60</xdr:row>
      <xdr:rowOff>108373</xdr:rowOff>
    </xdr:to>
    <xdr:sp macro="" textlink="">
      <xdr:nvSpPr>
        <xdr:cNvPr id="341" name="円/楕円 340"/>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23300</xdr:rowOff>
    </xdr:from>
    <xdr:ext cx="762000" cy="259045"/>
    <xdr:sp macro="" textlink="">
      <xdr:nvSpPr>
        <xdr:cNvPr id="342"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170180</xdr:rowOff>
    </xdr:from>
    <xdr:to>
      <xdr:col>23</xdr:col>
      <xdr:colOff>457200</xdr:colOff>
      <xdr:row>60</xdr:row>
      <xdr:rowOff>100330</xdr:rowOff>
    </xdr:to>
    <xdr:sp macro="" textlink="">
      <xdr:nvSpPr>
        <xdr:cNvPr id="343" name="円/楕円 342"/>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110507</xdr:rowOff>
    </xdr:from>
    <xdr:ext cx="736600" cy="259045"/>
    <xdr:sp macro="" textlink="">
      <xdr:nvSpPr>
        <xdr:cNvPr id="344" name="テキスト ボックス 343"/>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159838</xdr:rowOff>
    </xdr:from>
    <xdr:to>
      <xdr:col>22</xdr:col>
      <xdr:colOff>254000</xdr:colOff>
      <xdr:row>60</xdr:row>
      <xdr:rowOff>89988</xdr:rowOff>
    </xdr:to>
    <xdr:sp macro="" textlink="">
      <xdr:nvSpPr>
        <xdr:cNvPr id="345" name="円/楕円 344"/>
        <xdr:cNvSpPr/>
      </xdr:nvSpPr>
      <xdr:spPr>
        <a:xfrm>
          <a:off x="15240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100165</xdr:rowOff>
    </xdr:from>
    <xdr:ext cx="762000" cy="259045"/>
    <xdr:sp macro="" textlink="">
      <xdr:nvSpPr>
        <xdr:cNvPr id="346" name="テキスト ボックス 345"/>
        <xdr:cNvSpPr txBox="1"/>
      </xdr:nvSpPr>
      <xdr:spPr>
        <a:xfrm>
          <a:off x="14909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159838</xdr:rowOff>
    </xdr:from>
    <xdr:to>
      <xdr:col>21</xdr:col>
      <xdr:colOff>50800</xdr:colOff>
      <xdr:row>60</xdr:row>
      <xdr:rowOff>89988</xdr:rowOff>
    </xdr:to>
    <xdr:sp macro="" textlink="">
      <xdr:nvSpPr>
        <xdr:cNvPr id="347" name="円/楕円 346"/>
        <xdr:cNvSpPr/>
      </xdr:nvSpPr>
      <xdr:spPr>
        <a:xfrm>
          <a:off x="14351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74765</xdr:rowOff>
    </xdr:from>
    <xdr:ext cx="762000" cy="259045"/>
    <xdr:sp macro="" textlink="">
      <xdr:nvSpPr>
        <xdr:cNvPr id="348" name="テキスト ボックス 347"/>
        <xdr:cNvSpPr txBox="1"/>
      </xdr:nvSpPr>
      <xdr:spPr>
        <a:xfrm>
          <a:off x="14020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165584</xdr:rowOff>
    </xdr:from>
    <xdr:to>
      <xdr:col>19</xdr:col>
      <xdr:colOff>533400</xdr:colOff>
      <xdr:row>60</xdr:row>
      <xdr:rowOff>95734</xdr:rowOff>
    </xdr:to>
    <xdr:sp macro="" textlink="">
      <xdr:nvSpPr>
        <xdr:cNvPr id="349" name="円/楕円 348"/>
        <xdr:cNvSpPr/>
      </xdr:nvSpPr>
      <xdr:spPr>
        <a:xfrm>
          <a:off x="13462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80511</xdr:rowOff>
    </xdr:from>
    <xdr:ext cx="762000" cy="259045"/>
    <xdr:sp macro="" textlink="">
      <xdr:nvSpPr>
        <xdr:cNvPr id="350" name="テキスト ボックス 349"/>
        <xdr:cNvSpPr txBox="1"/>
      </xdr:nvSpPr>
      <xdr:spPr>
        <a:xfrm>
          <a:off x="13131800" y="103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類似団体平均よりも２．１ポイント低く、前年から</a:t>
          </a:r>
          <a:r>
            <a:rPr kumimoji="1" lang="en-US" altLang="ja-JP" sz="1300">
              <a:latin typeface="ＭＳ Ｐゴシック"/>
            </a:rPr>
            <a:t>1.3</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分子については、臨時財政対策債の元利償還金は増加する一方で、地方道路等整備事業債等の元利償還金が減少し、債務負担行為についても土地開発公社の元利償還がなく、大きく減少した。</a:t>
          </a:r>
          <a:endParaRPr kumimoji="1" lang="en-US" altLang="ja-JP" sz="1300">
            <a:latin typeface="ＭＳ Ｐゴシック"/>
          </a:endParaRPr>
        </a:p>
        <a:p>
          <a:r>
            <a:rPr kumimoji="1" lang="ja-JP" altLang="en-US" sz="1300">
              <a:latin typeface="ＭＳ Ｐゴシック"/>
            </a:rPr>
            <a:t>分母では、普通交付税額は減少したが、標準税収入額等、臨財債発行可能額が増加したことにより、標準財政規模が増加した。</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147638</xdr:rowOff>
    </xdr:from>
    <xdr:to>
      <xdr:col>24</xdr:col>
      <xdr:colOff>558800</xdr:colOff>
      <xdr:row>40</xdr:row>
      <xdr:rowOff>54610</xdr:rowOff>
    </xdr:to>
    <xdr:cxnSp macro="">
      <xdr:nvCxnSpPr>
        <xdr:cNvPr id="380" name="直線コネクタ 379"/>
        <xdr:cNvCxnSpPr/>
      </xdr:nvCxnSpPr>
      <xdr:spPr>
        <a:xfrm flipV="1">
          <a:off x="16179800" y="683418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127000</xdr:rowOff>
    </xdr:to>
    <xdr:cxnSp macro="">
      <xdr:nvCxnSpPr>
        <xdr:cNvPr id="383" name="直線コネクタ 382"/>
        <xdr:cNvCxnSpPr/>
      </xdr:nvCxnSpPr>
      <xdr:spPr>
        <a:xfrm flipV="1">
          <a:off x="15290800" y="6912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64135</xdr:rowOff>
    </xdr:to>
    <xdr:cxnSp macro="">
      <xdr:nvCxnSpPr>
        <xdr:cNvPr id="386" name="直線コネクタ 385"/>
        <xdr:cNvCxnSpPr/>
      </xdr:nvCxnSpPr>
      <xdr:spPr>
        <a:xfrm flipV="1">
          <a:off x="14401800" y="69850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42</xdr:row>
      <xdr:rowOff>25400</xdr:rowOff>
    </xdr:to>
    <xdr:cxnSp macro="">
      <xdr:nvCxnSpPr>
        <xdr:cNvPr id="389" name="直線コネクタ 388"/>
        <xdr:cNvCxnSpPr/>
      </xdr:nvCxnSpPr>
      <xdr:spPr>
        <a:xfrm flipV="1">
          <a:off x="13512800" y="709358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1" name="テキスト ボックス 390"/>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93" name="テキスト ボックス 392"/>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99" name="円/楕円 398"/>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113365</xdr:rowOff>
    </xdr:from>
    <xdr:ext cx="762000" cy="259045"/>
    <xdr:sp macro="" textlink="">
      <xdr:nvSpPr>
        <xdr:cNvPr id="400"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401" name="円/楕円 400"/>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402" name="テキスト ボックス 401"/>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3" name="円/楕円 402"/>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4" name="テキスト ボックス 403"/>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5" name="円/楕円 404"/>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406" name="テキスト ボックス 405"/>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7" name="円/楕円 406"/>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8" name="テキスト ボックス 407"/>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類似団体平均よりも２９．８ポイント低く、前年から７．６ポイント低下した。</a:t>
          </a:r>
          <a:endParaRPr kumimoji="1" lang="en-US" altLang="ja-JP" sz="1300">
            <a:latin typeface="ＭＳ Ｐゴシック"/>
          </a:endParaRPr>
        </a:p>
        <a:p>
          <a:r>
            <a:rPr kumimoji="1" lang="ja-JP" altLang="en-US" sz="1300">
              <a:latin typeface="ＭＳ Ｐゴシック"/>
            </a:rPr>
            <a:t>地方債残高、債務負担行為の基づく支出予定額が増加したものの、公営企業債等繰入見込額、退職手当負担見込額が減少し、将来負担額は微増となった。</a:t>
          </a:r>
          <a:endParaRPr kumimoji="1" lang="en-US" altLang="ja-JP" sz="1300">
            <a:latin typeface="ＭＳ Ｐゴシック"/>
          </a:endParaRPr>
        </a:p>
        <a:p>
          <a:r>
            <a:rPr kumimoji="1" lang="ja-JP" altLang="en-US" sz="1300">
              <a:latin typeface="ＭＳ Ｐゴシック"/>
            </a:rPr>
            <a:t>またそれ以上に、充当可能基金、基準財政需要額算入見込額が増えたことにより、将来負担比率の分子が小さくなり、将来負担比率を引き下げる要因となった。</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123666</xdr:rowOff>
    </xdr:from>
    <xdr:to>
      <xdr:col>24</xdr:col>
      <xdr:colOff>558800</xdr:colOff>
      <xdr:row>15</xdr:row>
      <xdr:rowOff>169513</xdr:rowOff>
    </xdr:to>
    <xdr:cxnSp macro="">
      <xdr:nvCxnSpPr>
        <xdr:cNvPr id="438" name="直線コネクタ 437"/>
        <xdr:cNvCxnSpPr/>
      </xdr:nvCxnSpPr>
      <xdr:spPr>
        <a:xfrm flipV="1">
          <a:off x="16179800" y="2695416"/>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169513</xdr:rowOff>
    </xdr:from>
    <xdr:to>
      <xdr:col>23</xdr:col>
      <xdr:colOff>406400</xdr:colOff>
      <xdr:row>16</xdr:row>
      <xdr:rowOff>124142</xdr:rowOff>
    </xdr:to>
    <xdr:cxnSp macro="">
      <xdr:nvCxnSpPr>
        <xdr:cNvPr id="441" name="直線コネクタ 440"/>
        <xdr:cNvCxnSpPr/>
      </xdr:nvCxnSpPr>
      <xdr:spPr>
        <a:xfrm flipV="1">
          <a:off x="15290800" y="2741263"/>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124142</xdr:rowOff>
    </xdr:from>
    <xdr:to>
      <xdr:col>22</xdr:col>
      <xdr:colOff>203200</xdr:colOff>
      <xdr:row>17</xdr:row>
      <xdr:rowOff>36544</xdr:rowOff>
    </xdr:to>
    <xdr:cxnSp macro="">
      <xdr:nvCxnSpPr>
        <xdr:cNvPr id="444" name="直線コネクタ 443"/>
        <xdr:cNvCxnSpPr/>
      </xdr:nvCxnSpPr>
      <xdr:spPr>
        <a:xfrm flipV="1">
          <a:off x="14401800" y="2867342"/>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36544</xdr:rowOff>
    </xdr:from>
    <xdr:to>
      <xdr:col>21</xdr:col>
      <xdr:colOff>0</xdr:colOff>
      <xdr:row>18</xdr:row>
      <xdr:rowOff>88900</xdr:rowOff>
    </xdr:to>
    <xdr:cxnSp macro="">
      <xdr:nvCxnSpPr>
        <xdr:cNvPr id="447" name="直線コネクタ 446"/>
        <xdr:cNvCxnSpPr/>
      </xdr:nvCxnSpPr>
      <xdr:spPr>
        <a:xfrm flipV="1">
          <a:off x="13512800" y="2951194"/>
          <a:ext cx="889000" cy="2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8" name="フローチャート : 判断 447"/>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49" name="テキスト ボックス 448"/>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0" name="フローチャート : 判断 449"/>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52150</xdr:rowOff>
    </xdr:from>
    <xdr:ext cx="762000" cy="259045"/>
    <xdr:sp macro="" textlink="">
      <xdr:nvSpPr>
        <xdr:cNvPr id="451" name="テキスト ボックス 450"/>
        <xdr:cNvSpPr txBox="1"/>
      </xdr:nvSpPr>
      <xdr:spPr>
        <a:xfrm>
          <a:off x="13131800" y="279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72866</xdr:rowOff>
    </xdr:from>
    <xdr:to>
      <xdr:col>24</xdr:col>
      <xdr:colOff>609600</xdr:colOff>
      <xdr:row>16</xdr:row>
      <xdr:rowOff>3016</xdr:rowOff>
    </xdr:to>
    <xdr:sp macro="" textlink="">
      <xdr:nvSpPr>
        <xdr:cNvPr id="457" name="円/楕円 456"/>
        <xdr:cNvSpPr/>
      </xdr:nvSpPr>
      <xdr:spPr>
        <a:xfrm>
          <a:off x="16967200" y="26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165593</xdr:rowOff>
    </xdr:from>
    <xdr:ext cx="762000" cy="259045"/>
    <xdr:sp macro="" textlink="">
      <xdr:nvSpPr>
        <xdr:cNvPr id="458" name="将来負担の状況該当値テキスト"/>
        <xdr:cNvSpPr txBox="1"/>
      </xdr:nvSpPr>
      <xdr:spPr>
        <a:xfrm>
          <a:off x="17106900" y="256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118713</xdr:rowOff>
    </xdr:from>
    <xdr:to>
      <xdr:col>23</xdr:col>
      <xdr:colOff>457200</xdr:colOff>
      <xdr:row>16</xdr:row>
      <xdr:rowOff>48863</xdr:rowOff>
    </xdr:to>
    <xdr:sp macro="" textlink="">
      <xdr:nvSpPr>
        <xdr:cNvPr id="459" name="円/楕円 458"/>
        <xdr:cNvSpPr/>
      </xdr:nvSpPr>
      <xdr:spPr>
        <a:xfrm>
          <a:off x="16129000" y="26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59040</xdr:rowOff>
    </xdr:from>
    <xdr:ext cx="736600" cy="259045"/>
    <xdr:sp macro="" textlink="">
      <xdr:nvSpPr>
        <xdr:cNvPr id="460" name="テキスト ボックス 459"/>
        <xdr:cNvSpPr txBox="1"/>
      </xdr:nvSpPr>
      <xdr:spPr>
        <a:xfrm>
          <a:off x="15798800" y="245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73342</xdr:rowOff>
    </xdr:from>
    <xdr:to>
      <xdr:col>22</xdr:col>
      <xdr:colOff>254000</xdr:colOff>
      <xdr:row>17</xdr:row>
      <xdr:rowOff>3492</xdr:rowOff>
    </xdr:to>
    <xdr:sp macro="" textlink="">
      <xdr:nvSpPr>
        <xdr:cNvPr id="461" name="円/楕円 460"/>
        <xdr:cNvSpPr/>
      </xdr:nvSpPr>
      <xdr:spPr>
        <a:xfrm>
          <a:off x="15240000" y="28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13669</xdr:rowOff>
    </xdr:from>
    <xdr:ext cx="762000" cy="259045"/>
    <xdr:sp macro="" textlink="">
      <xdr:nvSpPr>
        <xdr:cNvPr id="462" name="テキスト ボックス 461"/>
        <xdr:cNvSpPr txBox="1"/>
      </xdr:nvSpPr>
      <xdr:spPr>
        <a:xfrm>
          <a:off x="14909800" y="258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157194</xdr:rowOff>
    </xdr:from>
    <xdr:to>
      <xdr:col>21</xdr:col>
      <xdr:colOff>50800</xdr:colOff>
      <xdr:row>17</xdr:row>
      <xdr:rowOff>87344</xdr:rowOff>
    </xdr:to>
    <xdr:sp macro="" textlink="">
      <xdr:nvSpPr>
        <xdr:cNvPr id="463" name="円/楕円 462"/>
        <xdr:cNvSpPr/>
      </xdr:nvSpPr>
      <xdr:spPr>
        <a:xfrm>
          <a:off x="14351000" y="29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97521</xdr:rowOff>
    </xdr:from>
    <xdr:ext cx="762000" cy="259045"/>
    <xdr:sp macro="" textlink="">
      <xdr:nvSpPr>
        <xdr:cNvPr id="464" name="テキスト ボックス 463"/>
        <xdr:cNvSpPr txBox="1"/>
      </xdr:nvSpPr>
      <xdr:spPr>
        <a:xfrm>
          <a:off x="14020800" y="266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65" name="円/楕円 464"/>
        <xdr:cNvSpPr/>
      </xdr:nvSpPr>
      <xdr:spPr>
        <a:xfrm>
          <a:off x="1346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124477</xdr:rowOff>
    </xdr:from>
    <xdr:ext cx="762000" cy="259045"/>
    <xdr:sp macro="" textlink="">
      <xdr:nvSpPr>
        <xdr:cNvPr id="466" name="テキスト ボックス 465"/>
        <xdr:cNvSpPr txBox="1"/>
      </xdr:nvSpPr>
      <xdr:spPr>
        <a:xfrm>
          <a:off x="1313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63,077
62,660
27.27
18,394,401
17,015,523
707,990
11,822,531
15,300,203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20.5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類似団体平均よりも４ポイント高いが、前年から１．２ポイント低下となった。</a:t>
          </a:r>
          <a:endParaRPr kumimoji="1" lang="en-US" altLang="ja-JP" sz="1300">
            <a:latin typeface="ＭＳ Ｐゴシック"/>
          </a:endParaRPr>
        </a:p>
        <a:p>
          <a:r>
            <a:rPr kumimoji="1" lang="ja-JP" altLang="en-US" sz="1300">
              <a:latin typeface="ＭＳ Ｐゴシック"/>
            </a:rPr>
            <a:t>職員数は増加したが、職員基本給の改定や職員平均年齢の低下により、前年度比</a:t>
          </a:r>
          <a:r>
            <a:rPr kumimoji="1" lang="en-US" altLang="ja-JP" sz="1300">
              <a:latin typeface="ＭＳ Ｐゴシック"/>
            </a:rPr>
            <a:t>56,850</a:t>
          </a:r>
          <a:r>
            <a:rPr kumimoji="1" lang="ja-JP" altLang="en-US" sz="1300">
              <a:latin typeface="ＭＳ Ｐゴシック"/>
            </a:rPr>
            <a:t>千円減となっている。</a:t>
          </a:r>
          <a:endParaRPr kumimoji="1" lang="en-US" altLang="ja-JP" sz="1300">
            <a:latin typeface="ＭＳ Ｐゴシック"/>
          </a:endParaRPr>
        </a:p>
        <a:p>
          <a:r>
            <a:rPr kumimoji="1" lang="ja-JP" altLang="en-US" sz="1300">
              <a:latin typeface="ＭＳ Ｐゴシック"/>
            </a:rPr>
            <a:t>人口１人当たりの決算額で、人件費及び人件費に準じる費用のうち、公営企業（法非適）等に対する繰出金が平均を上回る状態が続いており、繰出金の抑制等により比率の適正確保に努める。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54610</xdr:rowOff>
    </xdr:to>
    <xdr:cxnSp macro="">
      <xdr:nvCxnSpPr>
        <xdr:cNvPr id="65" name="直線コネクタ 64"/>
        <xdr:cNvCxnSpPr/>
      </xdr:nvCxnSpPr>
      <xdr:spPr>
        <a:xfrm flipV="1">
          <a:off x="3987800" y="6649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39</xdr:row>
      <xdr:rowOff>107950</xdr:rowOff>
    </xdr:to>
    <xdr:cxnSp macro="">
      <xdr:nvCxnSpPr>
        <xdr:cNvPr id="68" name="直線コネクタ 67"/>
        <xdr:cNvCxnSpPr/>
      </xdr:nvCxnSpPr>
      <xdr:spPr>
        <a:xfrm flipV="1">
          <a:off x="3098800" y="674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54610</xdr:rowOff>
    </xdr:from>
    <xdr:to>
      <xdr:col>4</xdr:col>
      <xdr:colOff>346075</xdr:colOff>
      <xdr:row>39</xdr:row>
      <xdr:rowOff>107950</xdr:rowOff>
    </xdr:to>
    <xdr:cxnSp macro="">
      <xdr:nvCxnSpPr>
        <xdr:cNvPr id="71" name="直線コネクタ 70"/>
        <xdr:cNvCxnSpPr/>
      </xdr:nvCxnSpPr>
      <xdr:spPr>
        <a:xfrm>
          <a:off x="2209800" y="674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40</xdr:row>
      <xdr:rowOff>27940</xdr:rowOff>
    </xdr:to>
    <xdr:cxnSp macro="">
      <xdr:nvCxnSpPr>
        <xdr:cNvPr id="74" name="直線コネクタ 73"/>
        <xdr:cNvCxnSpPr/>
      </xdr:nvCxnSpPr>
      <xdr:spPr>
        <a:xfrm flipV="1">
          <a:off x="1320800" y="6741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4" name="円/楕円 83"/>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5"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xdr:rowOff>
    </xdr:from>
    <xdr:to>
      <xdr:col>5</xdr:col>
      <xdr:colOff>600075</xdr:colOff>
      <xdr:row>39</xdr:row>
      <xdr:rowOff>105410</xdr:rowOff>
    </xdr:to>
    <xdr:sp macro="" textlink="">
      <xdr:nvSpPr>
        <xdr:cNvPr id="86" name="円/楕円 85"/>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90187</xdr:rowOff>
    </xdr:from>
    <xdr:ext cx="736600" cy="259045"/>
    <xdr:sp macro="" textlink="">
      <xdr:nvSpPr>
        <xdr:cNvPr id="87" name="テキスト ボックス 86"/>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8" name="円/楕円 87"/>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89" name="テキスト ボックス 88"/>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3810</xdr:rowOff>
    </xdr:from>
    <xdr:to>
      <xdr:col>3</xdr:col>
      <xdr:colOff>193675</xdr:colOff>
      <xdr:row>39</xdr:row>
      <xdr:rowOff>105410</xdr:rowOff>
    </xdr:to>
    <xdr:sp macro="" textlink="">
      <xdr:nvSpPr>
        <xdr:cNvPr id="90" name="円/楕円 89"/>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90187</xdr:rowOff>
    </xdr:from>
    <xdr:ext cx="762000" cy="259045"/>
    <xdr:sp macro="" textlink="">
      <xdr:nvSpPr>
        <xdr:cNvPr id="91" name="テキスト ボックス 90"/>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148590</xdr:rowOff>
    </xdr:from>
    <xdr:to>
      <xdr:col>1</xdr:col>
      <xdr:colOff>676275</xdr:colOff>
      <xdr:row>40</xdr:row>
      <xdr:rowOff>78740</xdr:rowOff>
    </xdr:to>
    <xdr:sp macro="" textlink="">
      <xdr:nvSpPr>
        <xdr:cNvPr id="92" name="円/楕円 91"/>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63517</xdr:rowOff>
    </xdr:from>
    <xdr:ext cx="762000" cy="259045"/>
    <xdr:sp macro="" textlink="">
      <xdr:nvSpPr>
        <xdr:cNvPr id="93" name="テキスト ボックス 92"/>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類似団体平均より０．４ポイント低いものの、前年から０．５ポイント上昇した。</a:t>
          </a:r>
          <a:endParaRPr kumimoji="1" lang="en-US" altLang="ja-JP" sz="1300">
            <a:latin typeface="ＭＳ Ｐゴシック"/>
          </a:endParaRPr>
        </a:p>
        <a:p>
          <a:r>
            <a:rPr kumimoji="1" lang="ja-JP" altLang="en-US" sz="1300">
              <a:latin typeface="ＭＳ Ｐゴシック"/>
            </a:rPr>
            <a:t>地域生活広域支援事業</a:t>
          </a:r>
          <a:r>
            <a:rPr kumimoji="1" lang="en-US" altLang="ja-JP" sz="1300">
              <a:latin typeface="ＭＳ Ｐゴシック"/>
            </a:rPr>
            <a:t>92,473</a:t>
          </a:r>
          <a:r>
            <a:rPr kumimoji="1" lang="ja-JP" altLang="en-US" sz="1300">
              <a:latin typeface="ＭＳ Ｐゴシック"/>
            </a:rPr>
            <a:t>千円皆増等による影響が見られる。</a:t>
          </a:r>
          <a:endParaRPr kumimoji="1" lang="en-US" altLang="ja-JP" sz="1300">
            <a:latin typeface="ＭＳ Ｐゴシック"/>
          </a:endParaRPr>
        </a:p>
        <a:p>
          <a:r>
            <a:rPr kumimoji="1" lang="ja-JP" altLang="en-US" sz="1300">
              <a:latin typeface="ＭＳ Ｐゴシック"/>
            </a:rPr>
            <a:t>人件費の上昇に伴い委託費を中心に増加が見込まれるが、継続事業の見直し等により、コスト削減に努める。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127000</xdr:rowOff>
    </xdr:to>
    <xdr:cxnSp macro="">
      <xdr:nvCxnSpPr>
        <xdr:cNvPr id="126" name="直線コネクタ 125"/>
        <xdr:cNvCxnSpPr/>
      </xdr:nvCxnSpPr>
      <xdr:spPr>
        <a:xfrm>
          <a:off x="15671800" y="283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96520</xdr:rowOff>
    </xdr:to>
    <xdr:cxnSp macro="">
      <xdr:nvCxnSpPr>
        <xdr:cNvPr id="129" name="直線コネクタ 128"/>
        <xdr:cNvCxnSpPr/>
      </xdr:nvCxnSpPr>
      <xdr:spPr>
        <a:xfrm flipV="1">
          <a:off x="14782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96520</xdr:rowOff>
    </xdr:to>
    <xdr:cxnSp macro="">
      <xdr:nvCxnSpPr>
        <xdr:cNvPr id="132" name="直線コネクタ 131"/>
        <xdr:cNvCxnSpPr/>
      </xdr:nvCxnSpPr>
      <xdr:spPr>
        <a:xfrm>
          <a:off x="13893800" y="277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81280</xdr:rowOff>
    </xdr:to>
    <xdr:cxnSp macro="">
      <xdr:nvCxnSpPr>
        <xdr:cNvPr id="135" name="直線コネクタ 134"/>
        <xdr:cNvCxnSpPr/>
      </xdr:nvCxnSpPr>
      <xdr:spPr>
        <a:xfrm flipV="1">
          <a:off x="13004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9" name="テキスト ボックス 13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5" name="円/楕円 144"/>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6"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7" name="円/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8" name="テキスト ボックス 147"/>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9" name="円/楕円 148"/>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50" name="テキスト ボックス 149"/>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1" name="円/楕円 150"/>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2" name="テキスト ボックス 151"/>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3" name="円/楕円 152"/>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54" name="テキスト ボックス 153"/>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類似団体平均よりは１．３ポイント低いものの、前年から０．７ポイントの上昇し、平均との差もなくなってきている。</a:t>
          </a:r>
          <a:endParaRPr kumimoji="1" lang="en-US" altLang="ja-JP" sz="1300">
            <a:latin typeface="ＭＳ Ｐゴシック"/>
          </a:endParaRPr>
        </a:p>
        <a:p>
          <a:r>
            <a:rPr kumimoji="1" lang="ja-JP" altLang="en-US" sz="1300">
              <a:latin typeface="ＭＳ Ｐゴシック"/>
            </a:rPr>
            <a:t>扶助費の中で大きく増加したものは、障害者介護給付費</a:t>
          </a:r>
          <a:r>
            <a:rPr kumimoji="1" lang="en-US" altLang="ja-JP" sz="1300">
              <a:latin typeface="ＭＳ Ｐゴシック"/>
            </a:rPr>
            <a:t>59,276</a:t>
          </a:r>
          <a:r>
            <a:rPr kumimoji="1" lang="ja-JP" altLang="en-US" sz="1300">
              <a:latin typeface="ＭＳ Ｐゴシック"/>
            </a:rPr>
            <a:t>千円増、生活保護扶助事業費</a:t>
          </a:r>
          <a:r>
            <a:rPr kumimoji="1" lang="en-US" altLang="ja-JP" sz="1300">
              <a:latin typeface="ＭＳ Ｐゴシック"/>
            </a:rPr>
            <a:t>81,154</a:t>
          </a:r>
          <a:r>
            <a:rPr kumimoji="1" lang="ja-JP" altLang="en-US" sz="1300">
              <a:latin typeface="ＭＳ Ｐゴシック"/>
            </a:rPr>
            <a:t>千円増である。</a:t>
          </a:r>
          <a:endParaRPr kumimoji="1" lang="en-US" altLang="ja-JP" sz="1300">
            <a:latin typeface="ＭＳ Ｐゴシック"/>
          </a:endParaRPr>
        </a:p>
        <a:p>
          <a:r>
            <a:rPr kumimoji="1" lang="ja-JP" altLang="en-US" sz="1300">
              <a:latin typeface="ＭＳ Ｐゴシック"/>
            </a:rPr>
            <a:t>少子高齢化社会に対応しつつも、予防事業の推進により、扶助費の抑制に努める。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145288</xdr:rowOff>
    </xdr:from>
    <xdr:to>
      <xdr:col>7</xdr:col>
      <xdr:colOff>15875</xdr:colOff>
      <xdr:row>55</xdr:row>
      <xdr:rowOff>37846</xdr:rowOff>
    </xdr:to>
    <xdr:cxnSp macro="">
      <xdr:nvCxnSpPr>
        <xdr:cNvPr id="185" name="直線コネクタ 184"/>
        <xdr:cNvCxnSpPr/>
      </xdr:nvCxnSpPr>
      <xdr:spPr>
        <a:xfrm>
          <a:off x="3987800" y="94035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26416</xdr:rowOff>
    </xdr:from>
    <xdr:to>
      <xdr:col>5</xdr:col>
      <xdr:colOff>549275</xdr:colOff>
      <xdr:row>54</xdr:row>
      <xdr:rowOff>145288</xdr:rowOff>
    </xdr:to>
    <xdr:cxnSp macro="">
      <xdr:nvCxnSpPr>
        <xdr:cNvPr id="188" name="直線コネクタ 187"/>
        <xdr:cNvCxnSpPr/>
      </xdr:nvCxnSpPr>
      <xdr:spPr>
        <a:xfrm>
          <a:off x="3098800" y="92847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170434</xdr:rowOff>
    </xdr:from>
    <xdr:to>
      <xdr:col>4</xdr:col>
      <xdr:colOff>346075</xdr:colOff>
      <xdr:row>54</xdr:row>
      <xdr:rowOff>26416</xdr:rowOff>
    </xdr:to>
    <xdr:cxnSp macro="">
      <xdr:nvCxnSpPr>
        <xdr:cNvPr id="191" name="直線コネクタ 190"/>
        <xdr:cNvCxnSpPr/>
      </xdr:nvCxnSpPr>
      <xdr:spPr>
        <a:xfrm>
          <a:off x="2209800" y="9257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53</xdr:row>
      <xdr:rowOff>170434</xdr:rowOff>
    </xdr:to>
    <xdr:cxnSp macro="">
      <xdr:nvCxnSpPr>
        <xdr:cNvPr id="194" name="直線コネクタ 193"/>
        <xdr:cNvCxnSpPr/>
      </xdr:nvCxnSpPr>
      <xdr:spPr>
        <a:xfrm>
          <a:off x="1320800" y="9248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158496</xdr:rowOff>
    </xdr:from>
    <xdr:to>
      <xdr:col>7</xdr:col>
      <xdr:colOff>66675</xdr:colOff>
      <xdr:row>55</xdr:row>
      <xdr:rowOff>88646</xdr:rowOff>
    </xdr:to>
    <xdr:sp macro="" textlink="">
      <xdr:nvSpPr>
        <xdr:cNvPr id="204" name="円/楕円 203"/>
        <xdr:cNvSpPr/>
      </xdr:nvSpPr>
      <xdr:spPr>
        <a:xfrm>
          <a:off x="4775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3573</xdr:rowOff>
    </xdr:from>
    <xdr:ext cx="762000" cy="259045"/>
    <xdr:sp macro="" textlink="">
      <xdr:nvSpPr>
        <xdr:cNvPr id="205" name="扶助費該当値テキスト"/>
        <xdr:cNvSpPr txBox="1"/>
      </xdr:nvSpPr>
      <xdr:spPr>
        <a:xfrm>
          <a:off x="4914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94488</xdr:rowOff>
    </xdr:from>
    <xdr:to>
      <xdr:col>5</xdr:col>
      <xdr:colOff>600075</xdr:colOff>
      <xdr:row>55</xdr:row>
      <xdr:rowOff>24638</xdr:rowOff>
    </xdr:to>
    <xdr:sp macro="" textlink="">
      <xdr:nvSpPr>
        <xdr:cNvPr id="206" name="円/楕円 205"/>
        <xdr:cNvSpPr/>
      </xdr:nvSpPr>
      <xdr:spPr>
        <a:xfrm>
          <a:off x="3937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34815</xdr:rowOff>
    </xdr:from>
    <xdr:ext cx="736600" cy="259045"/>
    <xdr:sp macro="" textlink="">
      <xdr:nvSpPr>
        <xdr:cNvPr id="207" name="テキスト ボックス 206"/>
        <xdr:cNvSpPr txBox="1"/>
      </xdr:nvSpPr>
      <xdr:spPr>
        <a:xfrm>
          <a:off x="3606800" y="912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147066</xdr:rowOff>
    </xdr:from>
    <xdr:to>
      <xdr:col>4</xdr:col>
      <xdr:colOff>396875</xdr:colOff>
      <xdr:row>54</xdr:row>
      <xdr:rowOff>77216</xdr:rowOff>
    </xdr:to>
    <xdr:sp macro="" textlink="">
      <xdr:nvSpPr>
        <xdr:cNvPr id="208" name="円/楕円 207"/>
        <xdr:cNvSpPr/>
      </xdr:nvSpPr>
      <xdr:spPr>
        <a:xfrm>
          <a:off x="3048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87393</xdr:rowOff>
    </xdr:from>
    <xdr:ext cx="762000" cy="259045"/>
    <xdr:sp macro="" textlink="">
      <xdr:nvSpPr>
        <xdr:cNvPr id="209" name="テキスト ボックス 208"/>
        <xdr:cNvSpPr txBox="1"/>
      </xdr:nvSpPr>
      <xdr:spPr>
        <a:xfrm>
          <a:off x="2717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119634</xdr:rowOff>
    </xdr:from>
    <xdr:to>
      <xdr:col>3</xdr:col>
      <xdr:colOff>193675</xdr:colOff>
      <xdr:row>54</xdr:row>
      <xdr:rowOff>49784</xdr:rowOff>
    </xdr:to>
    <xdr:sp macro="" textlink="">
      <xdr:nvSpPr>
        <xdr:cNvPr id="210" name="円/楕円 209"/>
        <xdr:cNvSpPr/>
      </xdr:nvSpPr>
      <xdr:spPr>
        <a:xfrm>
          <a:off x="2159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59961</xdr:rowOff>
    </xdr:from>
    <xdr:ext cx="762000" cy="259045"/>
    <xdr:sp macro="" textlink="">
      <xdr:nvSpPr>
        <xdr:cNvPr id="211" name="テキスト ボックス 210"/>
        <xdr:cNvSpPr txBox="1"/>
      </xdr:nvSpPr>
      <xdr:spPr>
        <a:xfrm>
          <a:off x="1828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12" name="円/楕円 211"/>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50817</xdr:rowOff>
    </xdr:from>
    <xdr:ext cx="762000" cy="259045"/>
    <xdr:sp macro="" textlink="">
      <xdr:nvSpPr>
        <xdr:cNvPr id="213" name="テキスト ボックス 212"/>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類似団体平均より０．１ポイント低く、前年から０．１ポイント上昇した。</a:t>
          </a:r>
          <a:endParaRPr kumimoji="1" lang="en-US" altLang="ja-JP" sz="1300">
            <a:latin typeface="ＭＳ Ｐゴシック"/>
          </a:endParaRPr>
        </a:p>
        <a:p>
          <a:r>
            <a:rPr kumimoji="1" lang="ja-JP" altLang="en-US" sz="1300">
              <a:latin typeface="ＭＳ Ｐゴシック"/>
            </a:rPr>
            <a:t>下水道事業特別会計や国民健康保険特別会計をはじめとした公営企業会計等への繰出金が多く、維持補修費についても前年から増えている。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56</xdr:row>
      <xdr:rowOff>157480</xdr:rowOff>
    </xdr:to>
    <xdr:cxnSp macro="">
      <xdr:nvCxnSpPr>
        <xdr:cNvPr id="246" name="直線コネクタ 245"/>
        <xdr:cNvCxnSpPr/>
      </xdr:nvCxnSpPr>
      <xdr:spPr>
        <a:xfrm>
          <a:off x="15671800" y="975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149860</xdr:rowOff>
    </xdr:to>
    <xdr:cxnSp macro="">
      <xdr:nvCxnSpPr>
        <xdr:cNvPr id="249" name="直線コネクタ 248"/>
        <xdr:cNvCxnSpPr/>
      </xdr:nvCxnSpPr>
      <xdr:spPr>
        <a:xfrm>
          <a:off x="14782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149860</xdr:rowOff>
    </xdr:to>
    <xdr:cxnSp macro="">
      <xdr:nvCxnSpPr>
        <xdr:cNvPr id="252" name="直線コネクタ 251"/>
        <xdr:cNvCxnSpPr/>
      </xdr:nvCxnSpPr>
      <xdr:spPr>
        <a:xfrm>
          <a:off x="13893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54610</xdr:rowOff>
    </xdr:to>
    <xdr:cxnSp macro="">
      <xdr:nvCxnSpPr>
        <xdr:cNvPr id="255" name="直線コネクタ 254"/>
        <xdr:cNvCxnSpPr/>
      </xdr:nvCxnSpPr>
      <xdr:spPr>
        <a:xfrm flipV="1">
          <a:off x="13004800" y="9728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59" name="テキスト ボックス 25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65" name="円/楕円 264"/>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66"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7" name="円/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8" name="テキスト ボックス 267"/>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9" name="円/楕円 268"/>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70" name="テキスト ボックス 26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1" name="円/楕円 270"/>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2" name="テキスト ボックス 271"/>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4" name="テキスト ボックス 27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類似団体平均よりも１．８ポイント低いものの、前年から１．２ポイント上昇した。</a:t>
          </a:r>
          <a:endParaRPr kumimoji="1" lang="en-US" altLang="ja-JP" sz="1300">
            <a:latin typeface="ＭＳ Ｐゴシック"/>
          </a:endParaRPr>
        </a:p>
        <a:p>
          <a:r>
            <a:rPr kumimoji="1" lang="ja-JP" altLang="en-US" sz="1300">
              <a:latin typeface="ＭＳ Ｐゴシック"/>
            </a:rPr>
            <a:t>蓮田白岡衛生組合への負担金が</a:t>
          </a:r>
          <a:r>
            <a:rPr kumimoji="1" lang="en-US" altLang="ja-JP" sz="1300">
              <a:latin typeface="ＭＳ Ｐゴシック"/>
            </a:rPr>
            <a:t>42,668</a:t>
          </a:r>
          <a:r>
            <a:rPr kumimoji="1" lang="ja-JP" altLang="en-US" sz="1300">
              <a:latin typeface="ＭＳ Ｐゴシック"/>
            </a:rPr>
            <a:t>千円増となった影響が考えられる。</a:t>
          </a:r>
          <a:endParaRPr kumimoji="1" lang="en-US" altLang="ja-JP" sz="1300">
            <a:latin typeface="ＭＳ Ｐゴシック"/>
          </a:endParaRPr>
        </a:p>
        <a:p>
          <a:r>
            <a:rPr kumimoji="1" lang="ja-JP" altLang="en-US" sz="1300">
              <a:latin typeface="ＭＳ Ｐゴシック"/>
            </a:rPr>
            <a:t>引き続き、補助金や負担金の見直しや適正化を進める。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35</xdr:row>
      <xdr:rowOff>115570</xdr:rowOff>
    </xdr:to>
    <xdr:cxnSp macro="">
      <xdr:nvCxnSpPr>
        <xdr:cNvPr id="304" name="直線コネクタ 303"/>
        <xdr:cNvCxnSpPr/>
      </xdr:nvCxnSpPr>
      <xdr:spPr>
        <a:xfrm>
          <a:off x="15671800" y="60614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60706</xdr:rowOff>
    </xdr:to>
    <xdr:cxnSp macro="">
      <xdr:nvCxnSpPr>
        <xdr:cNvPr id="307" name="直線コネクタ 306"/>
        <xdr:cNvCxnSpPr/>
      </xdr:nvCxnSpPr>
      <xdr:spPr>
        <a:xfrm>
          <a:off x="14782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83566</xdr:rowOff>
    </xdr:to>
    <xdr:cxnSp macro="">
      <xdr:nvCxnSpPr>
        <xdr:cNvPr id="310" name="直線コネクタ 309"/>
        <xdr:cNvCxnSpPr/>
      </xdr:nvCxnSpPr>
      <xdr:spPr>
        <a:xfrm flipV="1">
          <a:off x="13893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35</xdr:row>
      <xdr:rowOff>138430</xdr:rowOff>
    </xdr:to>
    <xdr:cxnSp macro="">
      <xdr:nvCxnSpPr>
        <xdr:cNvPr id="313" name="直線コネクタ 312"/>
        <xdr:cNvCxnSpPr/>
      </xdr:nvCxnSpPr>
      <xdr:spPr>
        <a:xfrm flipV="1">
          <a:off x="13004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5" name="テキスト ボックス 31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3" name="円/楕円 322"/>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4"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9906</xdr:rowOff>
    </xdr:from>
    <xdr:to>
      <xdr:col>22</xdr:col>
      <xdr:colOff>615950</xdr:colOff>
      <xdr:row>35</xdr:row>
      <xdr:rowOff>111506</xdr:rowOff>
    </xdr:to>
    <xdr:sp macro="" textlink="">
      <xdr:nvSpPr>
        <xdr:cNvPr id="325" name="円/楕円 324"/>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121683</xdr:rowOff>
    </xdr:from>
    <xdr:ext cx="736600" cy="259045"/>
    <xdr:sp macro="" textlink="">
      <xdr:nvSpPr>
        <xdr:cNvPr id="326" name="テキスト ボックス 325"/>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7" name="円/楕円 326"/>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8" name="テキスト ボックス 327"/>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29" name="円/楕円 328"/>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30" name="テキスト ボックス 329"/>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1" name="円/楕円 330"/>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2" name="テキスト ボックス 331"/>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類似団体平均よりも５．７ポイント低く、前年から１．４ポイント低下した。</a:t>
          </a:r>
          <a:endParaRPr kumimoji="1" lang="en-US" altLang="ja-JP" sz="1300">
            <a:latin typeface="ＭＳ Ｐゴシック"/>
          </a:endParaRPr>
        </a:p>
        <a:p>
          <a:r>
            <a:rPr kumimoji="1" lang="ja-JP" altLang="en-US" sz="1300">
              <a:latin typeface="ＭＳ Ｐゴシック"/>
            </a:rPr>
            <a:t>人口１人当たりの元利償還金額を見ても、類似団体平均を４３．２％下回っている。</a:t>
          </a:r>
          <a:endParaRPr kumimoji="1" lang="en-US" altLang="ja-JP" sz="1300">
            <a:latin typeface="ＭＳ Ｐゴシック"/>
          </a:endParaRPr>
        </a:p>
        <a:p>
          <a:r>
            <a:rPr kumimoji="1" lang="ja-JP" altLang="en-US" sz="1300">
              <a:latin typeface="ＭＳ Ｐゴシック"/>
            </a:rPr>
            <a:t>今後も、借入利率、償還年度、返済総額等の返済における諸条件を勘案し、後年度の財政負担が過重にならないよう、慎重な借入事務に努める。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163576</xdr:rowOff>
    </xdr:to>
    <xdr:cxnSp macro="">
      <xdr:nvCxnSpPr>
        <xdr:cNvPr id="362" name="直線コネクタ 361"/>
        <xdr:cNvCxnSpPr/>
      </xdr:nvCxnSpPr>
      <xdr:spPr>
        <a:xfrm flipV="1">
          <a:off x="3987800" y="131297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76</xdr:row>
      <xdr:rowOff>163576</xdr:rowOff>
    </xdr:to>
    <xdr:cxnSp macro="">
      <xdr:nvCxnSpPr>
        <xdr:cNvPr id="365" name="直線コネクタ 364"/>
        <xdr:cNvCxnSpPr/>
      </xdr:nvCxnSpPr>
      <xdr:spPr>
        <a:xfrm>
          <a:off x="3098800" y="13193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76</xdr:row>
      <xdr:rowOff>163576</xdr:rowOff>
    </xdr:to>
    <xdr:cxnSp macro="">
      <xdr:nvCxnSpPr>
        <xdr:cNvPr id="368" name="直線コネクタ 367"/>
        <xdr:cNvCxnSpPr/>
      </xdr:nvCxnSpPr>
      <xdr:spPr>
        <a:xfrm>
          <a:off x="2209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110998</xdr:rowOff>
    </xdr:to>
    <xdr:cxnSp macro="">
      <xdr:nvCxnSpPr>
        <xdr:cNvPr id="371" name="直線コネクタ 370"/>
        <xdr:cNvCxnSpPr/>
      </xdr:nvCxnSpPr>
      <xdr:spPr>
        <a:xfrm flipV="1">
          <a:off x="1320800" y="13184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1" name="円/楕円 380"/>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2"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3" name="円/楕円 382"/>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4" name="テキスト ボックス 383"/>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85" name="円/楕円 384"/>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86" name="テキスト ボックス 385"/>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7" name="円/楕円 386"/>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88" name="テキスト ボックス 38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9" name="円/楕円 388"/>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0" name="テキスト ボックス 389"/>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前年から１．３ポイントの増加となり、類似団体平均よりも０．４ポイント上回っている。</a:t>
          </a:r>
          <a:endParaRPr kumimoji="1" lang="en-US" altLang="ja-JP" sz="1300">
            <a:latin typeface="ＭＳ Ｐゴシック"/>
          </a:endParaRPr>
        </a:p>
        <a:p>
          <a:r>
            <a:rPr kumimoji="1" lang="ja-JP" altLang="en-US" sz="1300">
              <a:latin typeface="ＭＳ Ｐゴシック"/>
            </a:rPr>
            <a:t>扶助費、物件費、補助費等の増の影響が大きく、公債費が減少したことも比率を増加させた要因となっている。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161289</xdr:rowOff>
    </xdr:to>
    <xdr:cxnSp macro="">
      <xdr:nvCxnSpPr>
        <xdr:cNvPr id="423" name="直線コネクタ 422"/>
        <xdr:cNvCxnSpPr/>
      </xdr:nvCxnSpPr>
      <xdr:spPr>
        <a:xfrm>
          <a:off x="15671800" y="133134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88900</xdr:rowOff>
    </xdr:from>
    <xdr:to>
      <xdr:col>22</xdr:col>
      <xdr:colOff>565150</xdr:colOff>
      <xdr:row>77</xdr:row>
      <xdr:rowOff>111761</xdr:rowOff>
    </xdr:to>
    <xdr:cxnSp macro="">
      <xdr:nvCxnSpPr>
        <xdr:cNvPr id="426" name="直線コネクタ 425"/>
        <xdr:cNvCxnSpPr/>
      </xdr:nvCxnSpPr>
      <xdr:spPr>
        <a:xfrm>
          <a:off x="14782800" y="13290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88900</xdr:rowOff>
    </xdr:to>
    <xdr:cxnSp macro="">
      <xdr:nvCxnSpPr>
        <xdr:cNvPr id="429" name="直線コネクタ 428"/>
        <xdr:cNvCxnSpPr/>
      </xdr:nvCxnSpPr>
      <xdr:spPr>
        <a:xfrm>
          <a:off x="13893800" y="132295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78</xdr:row>
      <xdr:rowOff>46989</xdr:rowOff>
    </xdr:to>
    <xdr:cxnSp macro="">
      <xdr:nvCxnSpPr>
        <xdr:cNvPr id="432" name="直線コネクタ 431"/>
        <xdr:cNvCxnSpPr/>
      </xdr:nvCxnSpPr>
      <xdr:spPr>
        <a:xfrm flipV="1">
          <a:off x="13004800" y="132295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34" name="テキスト ボックス 433"/>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36" name="テキスト ボックス 435"/>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2" name="円/楕円 441"/>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3"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44" name="円/楕円 443"/>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1288</xdr:rowOff>
    </xdr:from>
    <xdr:ext cx="736600" cy="259045"/>
    <xdr:sp macro="" textlink="">
      <xdr:nvSpPr>
        <xdr:cNvPr id="445" name="テキスト ボックス 444"/>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38100</xdr:rowOff>
    </xdr:from>
    <xdr:to>
      <xdr:col>21</xdr:col>
      <xdr:colOff>412750</xdr:colOff>
      <xdr:row>77</xdr:row>
      <xdr:rowOff>139700</xdr:rowOff>
    </xdr:to>
    <xdr:sp macro="" textlink="">
      <xdr:nvSpPr>
        <xdr:cNvPr id="446" name="円/楕円 445"/>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149877</xdr:rowOff>
    </xdr:from>
    <xdr:ext cx="762000" cy="259045"/>
    <xdr:sp macro="" textlink="">
      <xdr:nvSpPr>
        <xdr:cNvPr id="447" name="テキスト ボックス 446"/>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148589</xdr:rowOff>
    </xdr:from>
    <xdr:to>
      <xdr:col>20</xdr:col>
      <xdr:colOff>209550</xdr:colOff>
      <xdr:row>77</xdr:row>
      <xdr:rowOff>78739</xdr:rowOff>
    </xdr:to>
    <xdr:sp macro="" textlink="">
      <xdr:nvSpPr>
        <xdr:cNvPr id="448" name="円/楕円 447"/>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9" name="テキスト ボックス 448"/>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167639</xdr:rowOff>
    </xdr:from>
    <xdr:to>
      <xdr:col>19</xdr:col>
      <xdr:colOff>6350</xdr:colOff>
      <xdr:row>78</xdr:row>
      <xdr:rowOff>97789</xdr:rowOff>
    </xdr:to>
    <xdr:sp macro="" textlink="">
      <xdr:nvSpPr>
        <xdr:cNvPr id="450" name="円/楕円 449"/>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107966</xdr:rowOff>
    </xdr:from>
    <xdr:ext cx="762000" cy="259045"/>
    <xdr:sp macro="" textlink="">
      <xdr:nvSpPr>
        <xdr:cNvPr id="451" name="テキスト ボックス 450"/>
        <xdr:cNvSpPr txBox="1"/>
      </xdr:nvSpPr>
      <xdr:spPr>
        <a:xfrm>
          <a:off x="126238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埼玉県蓮田市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15329</xdr:rowOff>
    </xdr:from>
    <xdr:to>
      <xdr:col>4</xdr:col>
      <xdr:colOff>1117600</xdr:colOff>
      <xdr:row>18</xdr:row>
      <xdr:rowOff>49848</xdr:rowOff>
    </xdr:to>
    <xdr:cxnSp macro="">
      <xdr:nvCxnSpPr>
        <xdr:cNvPr id="50" name="直線コネクタ 49"/>
        <xdr:cNvCxnSpPr/>
      </xdr:nvCxnSpPr>
      <xdr:spPr bwMode="auto">
        <a:xfrm>
          <a:off x="5003800" y="3149054"/>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145231</xdr:rowOff>
    </xdr:from>
    <xdr:to>
      <xdr:col>4</xdr:col>
      <xdr:colOff>469900</xdr:colOff>
      <xdr:row>18</xdr:row>
      <xdr:rowOff>15329</xdr:rowOff>
    </xdr:to>
    <xdr:cxnSp macro="">
      <xdr:nvCxnSpPr>
        <xdr:cNvPr id="53" name="直線コネクタ 52"/>
        <xdr:cNvCxnSpPr/>
      </xdr:nvCxnSpPr>
      <xdr:spPr bwMode="auto">
        <a:xfrm>
          <a:off x="4305300" y="3107506"/>
          <a:ext cx="698500" cy="41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135268</xdr:rowOff>
    </xdr:from>
    <xdr:to>
      <xdr:col>3</xdr:col>
      <xdr:colOff>904875</xdr:colOff>
      <xdr:row>17</xdr:row>
      <xdr:rowOff>145231</xdr:rowOff>
    </xdr:to>
    <xdr:cxnSp macro="">
      <xdr:nvCxnSpPr>
        <xdr:cNvPr id="56" name="直線コネクタ 55"/>
        <xdr:cNvCxnSpPr/>
      </xdr:nvCxnSpPr>
      <xdr:spPr bwMode="auto">
        <a:xfrm>
          <a:off x="3606800" y="3097543"/>
          <a:ext cx="698500" cy="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132848</xdr:rowOff>
    </xdr:from>
    <xdr:to>
      <xdr:col>3</xdr:col>
      <xdr:colOff>206375</xdr:colOff>
      <xdr:row>17</xdr:row>
      <xdr:rowOff>135268</xdr:rowOff>
    </xdr:to>
    <xdr:cxnSp macro="">
      <xdr:nvCxnSpPr>
        <xdr:cNvPr id="59" name="直線コネクタ 58"/>
        <xdr:cNvCxnSpPr/>
      </xdr:nvCxnSpPr>
      <xdr:spPr bwMode="auto">
        <a:xfrm>
          <a:off x="2908300" y="3095123"/>
          <a:ext cx="698500" cy="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160374</xdr:rowOff>
    </xdr:from>
    <xdr:ext cx="762000" cy="259045"/>
    <xdr:sp macro="" textlink="">
      <xdr:nvSpPr>
        <xdr:cNvPr id="61" name="テキスト ボックス 60"/>
        <xdr:cNvSpPr txBox="1"/>
      </xdr:nvSpPr>
      <xdr:spPr>
        <a:xfrm>
          <a:off x="3225800" y="27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170498</xdr:rowOff>
    </xdr:from>
    <xdr:to>
      <xdr:col>5</xdr:col>
      <xdr:colOff>34925</xdr:colOff>
      <xdr:row>18</xdr:row>
      <xdr:rowOff>100648</xdr:rowOff>
    </xdr:to>
    <xdr:sp macro="" textlink="">
      <xdr:nvSpPr>
        <xdr:cNvPr id="69" name="円/楕円 68"/>
        <xdr:cNvSpPr/>
      </xdr:nvSpPr>
      <xdr:spPr bwMode="auto">
        <a:xfrm>
          <a:off x="5600700" y="313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142575</xdr:rowOff>
    </xdr:from>
    <xdr:ext cx="762000" cy="259045"/>
    <xdr:sp macro="" textlink="">
      <xdr:nvSpPr>
        <xdr:cNvPr id="70" name="人口1人当たり決算額の推移該当値テキスト130"/>
        <xdr:cNvSpPr txBox="1"/>
      </xdr:nvSpPr>
      <xdr:spPr>
        <a:xfrm>
          <a:off x="5740400" y="310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135979</xdr:rowOff>
    </xdr:from>
    <xdr:to>
      <xdr:col>4</xdr:col>
      <xdr:colOff>520700</xdr:colOff>
      <xdr:row>18</xdr:row>
      <xdr:rowOff>66129</xdr:rowOff>
    </xdr:to>
    <xdr:sp macro="" textlink="">
      <xdr:nvSpPr>
        <xdr:cNvPr id="71" name="円/楕円 70"/>
        <xdr:cNvSpPr/>
      </xdr:nvSpPr>
      <xdr:spPr bwMode="auto">
        <a:xfrm>
          <a:off x="4953000" y="309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50906</xdr:rowOff>
    </xdr:from>
    <xdr:ext cx="736600" cy="259045"/>
    <xdr:sp macro="" textlink="">
      <xdr:nvSpPr>
        <xdr:cNvPr id="72" name="テキスト ボックス 71"/>
        <xdr:cNvSpPr txBox="1"/>
      </xdr:nvSpPr>
      <xdr:spPr>
        <a:xfrm>
          <a:off x="4622800" y="3184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94431</xdr:rowOff>
    </xdr:from>
    <xdr:to>
      <xdr:col>3</xdr:col>
      <xdr:colOff>955675</xdr:colOff>
      <xdr:row>18</xdr:row>
      <xdr:rowOff>24581</xdr:rowOff>
    </xdr:to>
    <xdr:sp macro="" textlink="">
      <xdr:nvSpPr>
        <xdr:cNvPr id="73" name="円/楕円 72"/>
        <xdr:cNvSpPr/>
      </xdr:nvSpPr>
      <xdr:spPr bwMode="auto">
        <a:xfrm>
          <a:off x="4254500" y="305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9358</xdr:rowOff>
    </xdr:from>
    <xdr:ext cx="762000" cy="259045"/>
    <xdr:sp macro="" textlink="">
      <xdr:nvSpPr>
        <xdr:cNvPr id="74" name="テキスト ボックス 73"/>
        <xdr:cNvSpPr txBox="1"/>
      </xdr:nvSpPr>
      <xdr:spPr>
        <a:xfrm>
          <a:off x="3924300" y="3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84468</xdr:rowOff>
    </xdr:from>
    <xdr:to>
      <xdr:col>3</xdr:col>
      <xdr:colOff>257175</xdr:colOff>
      <xdr:row>18</xdr:row>
      <xdr:rowOff>14618</xdr:rowOff>
    </xdr:to>
    <xdr:sp macro="" textlink="">
      <xdr:nvSpPr>
        <xdr:cNvPr id="75" name="円/楕円 74"/>
        <xdr:cNvSpPr/>
      </xdr:nvSpPr>
      <xdr:spPr bwMode="auto">
        <a:xfrm>
          <a:off x="3556000" y="304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170845</xdr:rowOff>
    </xdr:from>
    <xdr:ext cx="762000" cy="259045"/>
    <xdr:sp macro="" textlink="">
      <xdr:nvSpPr>
        <xdr:cNvPr id="76" name="テキスト ボックス 75"/>
        <xdr:cNvSpPr txBox="1"/>
      </xdr:nvSpPr>
      <xdr:spPr>
        <a:xfrm>
          <a:off x="3225800" y="31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82048</xdr:rowOff>
    </xdr:from>
    <xdr:to>
      <xdr:col>2</xdr:col>
      <xdr:colOff>692150</xdr:colOff>
      <xdr:row>18</xdr:row>
      <xdr:rowOff>12198</xdr:rowOff>
    </xdr:to>
    <xdr:sp macro="" textlink="">
      <xdr:nvSpPr>
        <xdr:cNvPr id="77" name="円/楕円 76"/>
        <xdr:cNvSpPr/>
      </xdr:nvSpPr>
      <xdr:spPr bwMode="auto">
        <a:xfrm>
          <a:off x="2857500" y="304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168425</xdr:rowOff>
    </xdr:from>
    <xdr:ext cx="762000" cy="259045"/>
    <xdr:sp macro="" textlink="">
      <xdr:nvSpPr>
        <xdr:cNvPr id="78" name="テキスト ボックス 77"/>
        <xdr:cNvSpPr txBox="1"/>
      </xdr:nvSpPr>
      <xdr:spPr>
        <a:xfrm>
          <a:off x="2527300" y="313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38120</xdr:rowOff>
    </xdr:from>
    <xdr:to>
      <xdr:col>4</xdr:col>
      <xdr:colOff>1117600</xdr:colOff>
      <xdr:row>37</xdr:row>
      <xdr:rowOff>157312</xdr:rowOff>
    </xdr:to>
    <xdr:cxnSp macro="">
      <xdr:nvCxnSpPr>
        <xdr:cNvPr id="110" name="直線コネクタ 109"/>
        <xdr:cNvCxnSpPr/>
      </xdr:nvCxnSpPr>
      <xdr:spPr bwMode="auto">
        <a:xfrm>
          <a:off x="5003800" y="7162820"/>
          <a:ext cx="647700" cy="11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30005</xdr:rowOff>
    </xdr:from>
    <xdr:to>
      <xdr:col>4</xdr:col>
      <xdr:colOff>469900</xdr:colOff>
      <xdr:row>37</xdr:row>
      <xdr:rowOff>38120</xdr:rowOff>
    </xdr:to>
    <xdr:cxnSp macro="">
      <xdr:nvCxnSpPr>
        <xdr:cNvPr id="113" name="直線コネクタ 112"/>
        <xdr:cNvCxnSpPr/>
      </xdr:nvCxnSpPr>
      <xdr:spPr bwMode="auto">
        <a:xfrm>
          <a:off x="4305300" y="7154705"/>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17752</xdr:rowOff>
    </xdr:from>
    <xdr:to>
      <xdr:col>3</xdr:col>
      <xdr:colOff>904875</xdr:colOff>
      <xdr:row>37</xdr:row>
      <xdr:rowOff>30005</xdr:rowOff>
    </xdr:to>
    <xdr:cxnSp macro="">
      <xdr:nvCxnSpPr>
        <xdr:cNvPr id="116" name="直線コネクタ 115"/>
        <xdr:cNvCxnSpPr/>
      </xdr:nvCxnSpPr>
      <xdr:spPr bwMode="auto">
        <a:xfrm>
          <a:off x="3606800" y="7142452"/>
          <a:ext cx="698500" cy="1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93853</xdr:rowOff>
    </xdr:from>
    <xdr:to>
      <xdr:col>3</xdr:col>
      <xdr:colOff>206375</xdr:colOff>
      <xdr:row>37</xdr:row>
      <xdr:rowOff>17752</xdr:rowOff>
    </xdr:to>
    <xdr:cxnSp macro="">
      <xdr:nvCxnSpPr>
        <xdr:cNvPr id="119" name="直線コネクタ 118"/>
        <xdr:cNvCxnSpPr/>
      </xdr:nvCxnSpPr>
      <xdr:spPr bwMode="auto">
        <a:xfrm>
          <a:off x="2908300" y="7047103"/>
          <a:ext cx="698500" cy="9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106512</xdr:rowOff>
    </xdr:from>
    <xdr:to>
      <xdr:col>5</xdr:col>
      <xdr:colOff>34925</xdr:colOff>
      <xdr:row>37</xdr:row>
      <xdr:rowOff>208112</xdr:rowOff>
    </xdr:to>
    <xdr:sp macro="" textlink="">
      <xdr:nvSpPr>
        <xdr:cNvPr id="129" name="円/楕円 128"/>
        <xdr:cNvSpPr/>
      </xdr:nvSpPr>
      <xdr:spPr bwMode="auto">
        <a:xfrm>
          <a:off x="5600700" y="723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78589</xdr:rowOff>
    </xdr:from>
    <xdr:ext cx="762000" cy="259045"/>
    <xdr:sp macro="" textlink="">
      <xdr:nvSpPr>
        <xdr:cNvPr id="130" name="人口1人当たり決算額の推移該当値テキスト445"/>
        <xdr:cNvSpPr txBox="1"/>
      </xdr:nvSpPr>
      <xdr:spPr>
        <a:xfrm>
          <a:off x="5740400" y="72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158770</xdr:rowOff>
    </xdr:from>
    <xdr:to>
      <xdr:col>4</xdr:col>
      <xdr:colOff>520700</xdr:colOff>
      <xdr:row>37</xdr:row>
      <xdr:rowOff>88920</xdr:rowOff>
    </xdr:to>
    <xdr:sp macro="" textlink="">
      <xdr:nvSpPr>
        <xdr:cNvPr id="131" name="円/楕円 130"/>
        <xdr:cNvSpPr/>
      </xdr:nvSpPr>
      <xdr:spPr bwMode="auto">
        <a:xfrm>
          <a:off x="4953000" y="711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73697</xdr:rowOff>
    </xdr:from>
    <xdr:ext cx="736600" cy="259045"/>
    <xdr:sp macro="" textlink="">
      <xdr:nvSpPr>
        <xdr:cNvPr id="132" name="テキスト ボックス 131"/>
        <xdr:cNvSpPr txBox="1"/>
      </xdr:nvSpPr>
      <xdr:spPr>
        <a:xfrm>
          <a:off x="4622800" y="719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150655</xdr:rowOff>
    </xdr:from>
    <xdr:to>
      <xdr:col>3</xdr:col>
      <xdr:colOff>955675</xdr:colOff>
      <xdr:row>37</xdr:row>
      <xdr:rowOff>80805</xdr:rowOff>
    </xdr:to>
    <xdr:sp macro="" textlink="">
      <xdr:nvSpPr>
        <xdr:cNvPr id="133" name="円/楕円 132"/>
        <xdr:cNvSpPr/>
      </xdr:nvSpPr>
      <xdr:spPr bwMode="auto">
        <a:xfrm>
          <a:off x="4254500" y="710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65582</xdr:rowOff>
    </xdr:from>
    <xdr:ext cx="762000" cy="259045"/>
    <xdr:sp macro="" textlink="">
      <xdr:nvSpPr>
        <xdr:cNvPr id="134" name="テキスト ボックス 133"/>
        <xdr:cNvSpPr txBox="1"/>
      </xdr:nvSpPr>
      <xdr:spPr>
        <a:xfrm>
          <a:off x="3924300" y="719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138402</xdr:rowOff>
    </xdr:from>
    <xdr:to>
      <xdr:col>3</xdr:col>
      <xdr:colOff>257175</xdr:colOff>
      <xdr:row>37</xdr:row>
      <xdr:rowOff>68552</xdr:rowOff>
    </xdr:to>
    <xdr:sp macro="" textlink="">
      <xdr:nvSpPr>
        <xdr:cNvPr id="135" name="円/楕円 134"/>
        <xdr:cNvSpPr/>
      </xdr:nvSpPr>
      <xdr:spPr bwMode="auto">
        <a:xfrm>
          <a:off x="3556000" y="709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53329</xdr:rowOff>
    </xdr:from>
    <xdr:ext cx="762000" cy="259045"/>
    <xdr:sp macro="" textlink="">
      <xdr:nvSpPr>
        <xdr:cNvPr id="136" name="テキスト ボックス 135"/>
        <xdr:cNvSpPr txBox="1"/>
      </xdr:nvSpPr>
      <xdr:spPr>
        <a:xfrm>
          <a:off x="3225800" y="71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43053</xdr:rowOff>
    </xdr:from>
    <xdr:to>
      <xdr:col>2</xdr:col>
      <xdr:colOff>692150</xdr:colOff>
      <xdr:row>36</xdr:row>
      <xdr:rowOff>144653</xdr:rowOff>
    </xdr:to>
    <xdr:sp macro="" textlink="">
      <xdr:nvSpPr>
        <xdr:cNvPr id="137" name="円/楕円 136"/>
        <xdr:cNvSpPr/>
      </xdr:nvSpPr>
      <xdr:spPr bwMode="auto">
        <a:xfrm>
          <a:off x="2857500" y="699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154830</xdr:rowOff>
    </xdr:from>
    <xdr:ext cx="762000" cy="259045"/>
    <xdr:sp macro="" textlink="">
      <xdr:nvSpPr>
        <xdr:cNvPr id="138" name="テキスト ボックス 137"/>
        <xdr:cNvSpPr txBox="1"/>
      </xdr:nvSpPr>
      <xdr:spPr>
        <a:xfrm>
          <a:off x="2527300" y="67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取り崩し額の減少が大きく、前年度比で０．７８ポイントの増加となった。また、歳入歳出差引額が増となる一方、それ以上に翌年度へ繰り越す財源が増えたため、実質収支額は減少しており、標準財政規模比でも０．２７ポイントの減となった。実質単年度収支は、積立金取り崩し額が減少したことにより、３年ぶりに１．５２ポイントの増となった。今後、普通建設事業費の増加に伴い、基金の取り崩しが予定されており、数値の動向に注意し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すべての会計で実質収支は黒字となっている。今後も健全な財政運営に努めていく。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元利償還金については、臨時財政対策債の元利償還金が</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百万円増となるも、地方道路等整備事業債が△</a:t>
          </a:r>
          <a:r>
            <a:rPr kumimoji="1" lang="en-US" altLang="ja-JP" sz="1200">
              <a:latin typeface="ＭＳ ゴシック" pitchFamily="49" charset="-128"/>
              <a:ea typeface="ＭＳ ゴシック" pitchFamily="49" charset="-128"/>
            </a:rPr>
            <a:t>84</a:t>
          </a:r>
          <a:r>
            <a:rPr kumimoji="1" lang="ja-JP" altLang="en-US" sz="1200">
              <a:latin typeface="ＭＳ ゴシック" pitchFamily="49" charset="-128"/>
              <a:ea typeface="ＭＳ ゴシック" pitchFamily="49" charset="-128"/>
            </a:rPr>
            <a:t>百万円、その他にも償還終了となるものがあり、全体で△</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債務負担行為に基づく支出額では、土地開発公社の元金償還がなく、他にも社会福祉協議会の建物の償還が終了し、全体で△</a:t>
          </a:r>
          <a:r>
            <a:rPr kumimoji="1" lang="en-US" altLang="ja-JP" sz="1200">
              <a:latin typeface="ＭＳ ゴシック" pitchFamily="49" charset="-128"/>
              <a:ea typeface="ＭＳ ゴシック" pitchFamily="49" charset="-128"/>
            </a:rPr>
            <a:t>172</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については、事業費補正により基準財政需要額及び災害復旧費等に係る基準財政需要額がともに増え、実質公債費比率の分子を小さくする要因となっている。今後も借入、返済の諸条件を考慮し、将来への財政負担が増大しないよう借入事務を行っていく。</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地方債の現在高は５７５百万円の増となるも、公営企業債等繰入見込額が３３８百万円の減、退職手当負担見込額２３３百万円の減により、将来負担額は微増となった。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一方で、充当可能財源等については、充当可能基金が５６９百万円の増、基準財政需要額参入見込額が４１６百万円の増となり、分子全体では前年から７３６百万円の減となった。</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18394401</v>
      </c>
      <c r="BO4" s="379"/>
      <c r="BP4" s="379"/>
      <c r="BQ4" s="379"/>
      <c r="BR4" s="379"/>
      <c r="BS4" s="379"/>
      <c r="BT4" s="379"/>
      <c r="BU4" s="380"/>
      <c r="BV4" s="378">
        <v>17322641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v>
      </c>
      <c r="CU4" s="554"/>
      <c r="CV4" s="554"/>
      <c r="CW4" s="554"/>
      <c r="CX4" s="554"/>
      <c r="CY4" s="554"/>
      <c r="CZ4" s="554"/>
      <c r="DA4" s="555"/>
      <c r="DB4" s="553">
        <v>6.3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17015523</v>
      </c>
      <c r="BO5" s="384"/>
      <c r="BP5" s="384"/>
      <c r="BQ5" s="384"/>
      <c r="BR5" s="384"/>
      <c r="BS5" s="384"/>
      <c r="BT5" s="384"/>
      <c r="BU5" s="385"/>
      <c r="BV5" s="383">
        <v>16096140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84.3</v>
      </c>
      <c r="CU5" s="354"/>
      <c r="CV5" s="354"/>
      <c r="CW5" s="354"/>
      <c r="CX5" s="354"/>
      <c r="CY5" s="354"/>
      <c r="CZ5" s="354"/>
      <c r="DA5" s="355"/>
      <c r="DB5" s="353">
        <v>84.4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1378878</v>
      </c>
      <c r="BO6" s="384"/>
      <c r="BP6" s="384"/>
      <c r="BQ6" s="384"/>
      <c r="BR6" s="384"/>
      <c r="BS6" s="384"/>
      <c r="BT6" s="384"/>
      <c r="BU6" s="385"/>
      <c r="BV6" s="383">
        <v>1226501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93.7</v>
      </c>
      <c r="CU6" s="528"/>
      <c r="CV6" s="528"/>
      <c r="CW6" s="528"/>
      <c r="CX6" s="528"/>
      <c r="CY6" s="528"/>
      <c r="CZ6" s="528"/>
      <c r="DA6" s="529"/>
      <c r="DB6" s="527">
        <v>93.3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670888</v>
      </c>
      <c r="BO7" s="384"/>
      <c r="BP7" s="384"/>
      <c r="BQ7" s="384"/>
      <c r="BR7" s="384"/>
      <c r="BS7" s="384"/>
      <c r="BT7" s="384"/>
      <c r="BU7" s="385"/>
      <c r="BV7" s="383">
        <v>500985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11822531</v>
      </c>
      <c r="CU7" s="384"/>
      <c r="CV7" s="384"/>
      <c r="CW7" s="384"/>
      <c r="CX7" s="384"/>
      <c r="CY7" s="384"/>
      <c r="CZ7" s="384"/>
      <c r="DA7" s="385"/>
      <c r="DB7" s="383">
        <v>11585248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707990</v>
      </c>
      <c r="BO8" s="384"/>
      <c r="BP8" s="384"/>
      <c r="BQ8" s="384"/>
      <c r="BR8" s="384"/>
      <c r="BS8" s="384"/>
      <c r="BT8" s="384"/>
      <c r="BU8" s="385"/>
      <c r="BV8" s="383">
        <v>725516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0.77</v>
      </c>
      <c r="CU8" s="491"/>
      <c r="CV8" s="491"/>
      <c r="CW8" s="491"/>
      <c r="CX8" s="491"/>
      <c r="CY8" s="491"/>
      <c r="CZ8" s="491"/>
      <c r="DA8" s="492"/>
      <c r="DB8" s="490">
        <v>0.78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63309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132167</v>
      </c>
      <c r="BO9" s="384"/>
      <c r="BP9" s="384"/>
      <c r="BQ9" s="384"/>
      <c r="BR9" s="384"/>
      <c r="BS9" s="384"/>
      <c r="BT9" s="384"/>
      <c r="BU9" s="385"/>
      <c r="BV9" s="383">
        <v>240346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10.6</v>
      </c>
      <c r="CU9" s="354"/>
      <c r="CV9" s="354"/>
      <c r="CW9" s="354"/>
      <c r="CX9" s="354"/>
      <c r="CY9" s="354"/>
      <c r="CZ9" s="354"/>
      <c r="DA9" s="355"/>
      <c r="DB9" s="353">
        <v>11.6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63474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439553</v>
      </c>
      <c r="BO10" s="384"/>
      <c r="BP10" s="384"/>
      <c r="BQ10" s="384"/>
      <c r="BR10" s="384"/>
      <c r="BS10" s="384"/>
      <c r="BT10" s="384"/>
      <c r="BU10" s="385"/>
      <c r="BV10" s="383">
        <v>522638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13840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63077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319581</v>
      </c>
      <c r="BO12" s="384"/>
      <c r="BP12" s="384"/>
      <c r="BQ12" s="384"/>
      <c r="BR12" s="384"/>
      <c r="BS12" s="384"/>
      <c r="BT12" s="384"/>
      <c r="BU12" s="385"/>
      <c r="BV12" s="383">
        <v>678371</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62660</v>
      </c>
      <c r="S13" s="483"/>
      <c r="T13" s="483"/>
      <c r="U13" s="483"/>
      <c r="V13" s="484"/>
      <c r="W13" s="470" t="s">
        <v>124</v>
      </c>
      <c r="X13" s="396"/>
      <c r="Y13" s="396"/>
      <c r="Z13" s="396"/>
      <c r="AA13" s="396"/>
      <c r="AB13" s="397"/>
      <c r="AC13" s="359">
        <v>661</v>
      </c>
      <c r="AD13" s="360"/>
      <c r="AE13" s="360"/>
      <c r="AF13" s="360"/>
      <c r="AG13" s="361"/>
      <c r="AH13" s="359">
        <v>911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265979</v>
      </c>
      <c r="BO13" s="384"/>
      <c r="BP13" s="384"/>
      <c r="BQ13" s="384"/>
      <c r="BR13" s="384"/>
      <c r="BS13" s="384"/>
      <c r="BT13" s="384"/>
      <c r="BU13" s="385"/>
      <c r="BV13" s="383">
        <v>84613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63321</v>
      </c>
      <c r="S14" s="483"/>
      <c r="T14" s="483"/>
      <c r="U14" s="483"/>
      <c r="V14" s="484"/>
      <c r="W14" s="485"/>
      <c r="X14" s="399"/>
      <c r="Y14" s="399"/>
      <c r="Z14" s="399"/>
      <c r="AA14" s="399"/>
      <c r="AB14" s="400"/>
      <c r="AC14" s="475">
        <v>2.4</v>
      </c>
      <c r="AD14" s="476"/>
      <c r="AE14" s="476"/>
      <c r="AF14" s="476"/>
      <c r="AG14" s="477"/>
      <c r="AH14" s="475">
        <v>2.9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20.5</v>
      </c>
      <c r="CU14" s="454"/>
      <c r="CV14" s="454"/>
      <c r="CW14" s="454"/>
      <c r="CX14" s="454"/>
      <c r="CY14" s="454"/>
      <c r="CZ14" s="454"/>
      <c r="DA14" s="455"/>
      <c r="DB14" s="486">
        <v>28.1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62893</v>
      </c>
      <c r="S15" s="483"/>
      <c r="T15" s="483"/>
      <c r="U15" s="483"/>
      <c r="V15" s="484"/>
      <c r="W15" s="470" t="s">
        <v>131</v>
      </c>
      <c r="X15" s="396"/>
      <c r="Y15" s="396"/>
      <c r="Z15" s="396"/>
      <c r="AA15" s="396"/>
      <c r="AB15" s="397"/>
      <c r="AC15" s="359">
        <v>6679</v>
      </c>
      <c r="AD15" s="360"/>
      <c r="AE15" s="360"/>
      <c r="AF15" s="360"/>
      <c r="AG15" s="361"/>
      <c r="AH15" s="359">
        <v>7732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6664632</v>
      </c>
      <c r="BO15" s="379"/>
      <c r="BP15" s="379"/>
      <c r="BQ15" s="379"/>
      <c r="BR15" s="379"/>
      <c r="BS15" s="379"/>
      <c r="BT15" s="379"/>
      <c r="BU15" s="380"/>
      <c r="BV15" s="378">
        <v>6537483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23.8</v>
      </c>
      <c r="AD16" s="476"/>
      <c r="AE16" s="476"/>
      <c r="AF16" s="476"/>
      <c r="AG16" s="477"/>
      <c r="AH16" s="475">
        <v>24.9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8631913</v>
      </c>
      <c r="BO16" s="384"/>
      <c r="BP16" s="384"/>
      <c r="BQ16" s="384"/>
      <c r="BR16" s="384"/>
      <c r="BS16" s="384"/>
      <c r="BT16" s="384"/>
      <c r="BU16" s="385"/>
      <c r="BV16" s="383">
        <v>8572175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20673</v>
      </c>
      <c r="AD17" s="360"/>
      <c r="AE17" s="360"/>
      <c r="AF17" s="360"/>
      <c r="AG17" s="361"/>
      <c r="AH17" s="359">
        <v>21910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8598986</v>
      </c>
      <c r="BO17" s="384"/>
      <c r="BP17" s="384"/>
      <c r="BQ17" s="384"/>
      <c r="BR17" s="384"/>
      <c r="BS17" s="384"/>
      <c r="BT17" s="384"/>
      <c r="BU17" s="385"/>
      <c r="BV17" s="383">
        <v>8419786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27.27</v>
      </c>
      <c r="M18" s="446"/>
      <c r="N18" s="446"/>
      <c r="O18" s="446"/>
      <c r="P18" s="446"/>
      <c r="Q18" s="446"/>
      <c r="R18" s="447"/>
      <c r="S18" s="447"/>
      <c r="T18" s="447"/>
      <c r="U18" s="447"/>
      <c r="V18" s="448"/>
      <c r="W18" s="462"/>
      <c r="X18" s="463"/>
      <c r="Y18" s="463"/>
      <c r="Z18" s="463"/>
      <c r="AA18" s="463"/>
      <c r="AB18" s="471"/>
      <c r="AC18" s="347">
        <v>73.8</v>
      </c>
      <c r="AD18" s="348"/>
      <c r="AE18" s="348"/>
      <c r="AF18" s="348"/>
      <c r="AG18" s="449"/>
      <c r="AH18" s="347">
        <v>70.5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10138401</v>
      </c>
      <c r="BO18" s="384"/>
      <c r="BP18" s="384"/>
      <c r="BQ18" s="384"/>
      <c r="BR18" s="384"/>
      <c r="BS18" s="384"/>
      <c r="BT18" s="384"/>
      <c r="BU18" s="385"/>
      <c r="BV18" s="383">
        <v>10033589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2322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13703160</v>
      </c>
      <c r="BO19" s="384"/>
      <c r="BP19" s="384"/>
      <c r="BQ19" s="384"/>
      <c r="BR19" s="384"/>
      <c r="BS19" s="384"/>
      <c r="BT19" s="384"/>
      <c r="BU19" s="385"/>
      <c r="BV19" s="383">
        <v>13611178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23445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15300203</v>
      </c>
      <c r="BO23" s="384"/>
      <c r="BP23" s="384"/>
      <c r="BQ23" s="384"/>
      <c r="BR23" s="384"/>
      <c r="BS23" s="384"/>
      <c r="BT23" s="384"/>
      <c r="BU23" s="385"/>
      <c r="BV23" s="383">
        <v>14728762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8450</v>
      </c>
      <c r="R24" s="360"/>
      <c r="S24" s="360"/>
      <c r="T24" s="360"/>
      <c r="U24" s="360"/>
      <c r="V24" s="361"/>
      <c r="W24" s="425"/>
      <c r="X24" s="416"/>
      <c r="Y24" s="417"/>
      <c r="Z24" s="356" t="s">
        <v>154</v>
      </c>
      <c r="AA24" s="357"/>
      <c r="AB24" s="357"/>
      <c r="AC24" s="357"/>
      <c r="AD24" s="357"/>
      <c r="AE24" s="357"/>
      <c r="AF24" s="357"/>
      <c r="AG24" s="358"/>
      <c r="AH24" s="359">
        <v>411</v>
      </c>
      <c r="AI24" s="360"/>
      <c r="AJ24" s="360"/>
      <c r="AK24" s="360"/>
      <c r="AL24" s="361"/>
      <c r="AM24" s="359">
        <v>1259304</v>
      </c>
      <c r="AN24" s="360"/>
      <c r="AO24" s="360"/>
      <c r="AP24" s="360"/>
      <c r="AQ24" s="360"/>
      <c r="AR24" s="361"/>
      <c r="AS24" s="359">
        <v>3064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12343495</v>
      </c>
      <c r="BO24" s="384"/>
      <c r="BP24" s="384"/>
      <c r="BQ24" s="384"/>
      <c r="BR24" s="384"/>
      <c r="BS24" s="384"/>
      <c r="BT24" s="384"/>
      <c r="BU24" s="385"/>
      <c r="BV24" s="383">
        <v>11750005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7120</v>
      </c>
      <c r="R25" s="360"/>
      <c r="S25" s="360"/>
      <c r="T25" s="360"/>
      <c r="U25" s="360"/>
      <c r="V25" s="361"/>
      <c r="W25" s="425"/>
      <c r="X25" s="416"/>
      <c r="Y25" s="417"/>
      <c r="Z25" s="356" t="s">
        <v>157</v>
      </c>
      <c r="AA25" s="357"/>
      <c r="AB25" s="357"/>
      <c r="AC25" s="357"/>
      <c r="AD25" s="357"/>
      <c r="AE25" s="357"/>
      <c r="AF25" s="357"/>
      <c r="AG25" s="358"/>
      <c r="AH25" s="359">
        <v>86</v>
      </c>
      <c r="AI25" s="360"/>
      <c r="AJ25" s="360"/>
      <c r="AK25" s="360"/>
      <c r="AL25" s="361"/>
      <c r="AM25" s="359">
        <v>255334</v>
      </c>
      <c r="AN25" s="360"/>
      <c r="AO25" s="360"/>
      <c r="AP25" s="360"/>
      <c r="AQ25" s="360"/>
      <c r="AR25" s="361"/>
      <c r="AS25" s="359">
        <v>2969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1982196</v>
      </c>
      <c r="BO25" s="379"/>
      <c r="BP25" s="379"/>
      <c r="BQ25" s="379"/>
      <c r="BR25" s="379"/>
      <c r="BS25" s="379"/>
      <c r="BT25" s="379"/>
      <c r="BU25" s="380"/>
      <c r="BV25" s="378">
        <v>1604139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6650</v>
      </c>
      <c r="R26" s="360"/>
      <c r="S26" s="360"/>
      <c r="T26" s="360"/>
      <c r="U26" s="360"/>
      <c r="V26" s="361"/>
      <c r="W26" s="425"/>
      <c r="X26" s="416"/>
      <c r="Y26" s="417"/>
      <c r="Z26" s="356" t="s">
        <v>160</v>
      </c>
      <c r="AA26" s="436"/>
      <c r="AB26" s="436"/>
      <c r="AC26" s="436"/>
      <c r="AD26" s="436"/>
      <c r="AE26" s="436"/>
      <c r="AF26" s="436"/>
      <c r="AG26" s="437"/>
      <c r="AH26" s="359">
        <v>6</v>
      </c>
      <c r="AI26" s="360"/>
      <c r="AJ26" s="360"/>
      <c r="AK26" s="360"/>
      <c r="AL26" s="361"/>
      <c r="AM26" s="359">
        <v>16884</v>
      </c>
      <c r="AN26" s="360"/>
      <c r="AO26" s="360"/>
      <c r="AP26" s="360"/>
      <c r="AQ26" s="360"/>
      <c r="AR26" s="361"/>
      <c r="AS26" s="359">
        <v>2814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4200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15612</v>
      </c>
      <c r="AN27" s="360"/>
      <c r="AO27" s="360"/>
      <c r="AP27" s="360"/>
      <c r="AQ27" s="360"/>
      <c r="AR27" s="361"/>
      <c r="AS27" s="359">
        <v>3903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3650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1478049</v>
      </c>
      <c r="BO28" s="379"/>
      <c r="BP28" s="379"/>
      <c r="BQ28" s="379"/>
      <c r="BR28" s="379"/>
      <c r="BS28" s="379"/>
      <c r="BT28" s="379"/>
      <c r="BU28" s="380"/>
      <c r="BV28" s="378">
        <v>1358077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3450</v>
      </c>
      <c r="R29" s="360"/>
      <c r="S29" s="360"/>
      <c r="T29" s="360"/>
      <c r="U29" s="360"/>
      <c r="V29" s="361"/>
      <c r="W29" s="425"/>
      <c r="X29" s="416"/>
      <c r="Y29" s="417"/>
      <c r="Z29" s="356" t="s">
        <v>170</v>
      </c>
      <c r="AA29" s="357"/>
      <c r="AB29" s="357"/>
      <c r="AC29" s="357"/>
      <c r="AD29" s="357"/>
      <c r="AE29" s="357"/>
      <c r="AF29" s="357"/>
      <c r="AG29" s="358"/>
      <c r="AH29" s="359">
        <v>415</v>
      </c>
      <c r="AI29" s="360"/>
      <c r="AJ29" s="360"/>
      <c r="AK29" s="360"/>
      <c r="AL29" s="361"/>
      <c r="AM29" s="359">
        <v>1274916</v>
      </c>
      <c r="AN29" s="360"/>
      <c r="AO29" s="360"/>
      <c r="AP29" s="360"/>
      <c r="AQ29" s="360"/>
      <c r="AR29" s="361"/>
      <c r="AS29" s="359">
        <v>3072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3082</v>
      </c>
      <c r="BO29" s="384"/>
      <c r="BP29" s="384"/>
      <c r="BQ29" s="384"/>
      <c r="BR29" s="384"/>
      <c r="BS29" s="384"/>
      <c r="BT29" s="384"/>
      <c r="BU29" s="385"/>
      <c r="BV29" s="383">
        <v>3082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1451574</v>
      </c>
      <c r="BO30" s="387"/>
      <c r="BP30" s="387"/>
      <c r="BQ30" s="387"/>
      <c r="BR30" s="387"/>
      <c r="BS30" s="387"/>
      <c r="BT30" s="387"/>
      <c r="BU30" s="388"/>
      <c r="BV30" s="386">
        <v>1100823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蓮田白岡衛生組合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蓮田市土地開発公社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埼葛斎場組合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蓮田都市計画事業馬込下蓮田土地区画整理事業特別会計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蓮田都市計画事業黒浜土地区画整理事業特別会計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埼玉県後期高齢者医療広域連合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10</v>
      </c>
      <c r="BF38" s="343"/>
      <c r="BG38" s="342" t="str">
        <f>IF('各会計、関係団体の財政状況及び健全化判断比率'!B36="","",'各会計、関係団体の財政状況及び健全化判断比率'!B36)</f>
        <v>蓮田都市計画事業蓮田駅西口第一種市街地再開発事業特別会計</v>
      </c>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埼玉県市町村総合事務組合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彩の国さいたま人づくり広域連合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埼玉県都市競艇組合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B1" sqref="B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14178</v>
      </c>
      <c r="J41" s="83">
        <v>14584</v>
      </c>
      <c r="K41" s="83">
        <v>14690</v>
      </c>
      <c r="L41" s="83">
        <v>14509</v>
      </c>
      <c r="M41" s="84">
        <v>15084</v>
      </c>
    </row>
    <row r="42" spans="2:13" ht="27.75" customHeight="1">
      <c r="B42" s="1169"/>
      <c r="C42" s="1170"/>
      <c r="D42" s="85"/>
      <c r="E42" s="1173" t="s">
        <v>26</v>
      </c>
      <c r="F42" s="1173"/>
      <c r="G42" s="1173"/>
      <c r="H42" s="1174"/>
      <c r="I42" s="86">
        <v>647</v>
      </c>
      <c r="J42" s="87">
        <v>538</v>
      </c>
      <c r="K42" s="87">
        <v>550</v>
      </c>
      <c r="L42" s="87">
        <v>286</v>
      </c>
      <c r="M42" s="88">
        <v>384</v>
      </c>
    </row>
    <row r="43" spans="2:13" ht="27.75" customHeight="1">
      <c r="B43" s="1169"/>
      <c r="C43" s="1170"/>
      <c r="D43" s="85"/>
      <c r="E43" s="1173" t="s">
        <v>27</v>
      </c>
      <c r="F43" s="1173"/>
      <c r="G43" s="1173"/>
      <c r="H43" s="1174"/>
      <c r="I43" s="86">
        <v>8065</v>
      </c>
      <c r="J43" s="87">
        <v>7695</v>
      </c>
      <c r="K43" s="87">
        <v>7091</v>
      </c>
      <c r="L43" s="87">
        <v>6035</v>
      </c>
      <c r="M43" s="88">
        <v>5697</v>
      </c>
    </row>
    <row r="44" spans="2:13" ht="27.75" customHeight="1">
      <c r="B44" s="1169"/>
      <c r="C44" s="1170"/>
      <c r="D44" s="85"/>
      <c r="E44" s="1173" t="s">
        <v>28</v>
      </c>
      <c r="F44" s="1173"/>
      <c r="G44" s="1173"/>
      <c r="H44" s="1174"/>
      <c r="I44" s="86">
        <v>671</v>
      </c>
      <c r="J44" s="87">
        <v>590</v>
      </c>
      <c r="K44" s="87">
        <v>555</v>
      </c>
      <c r="L44" s="87">
        <v>540</v>
      </c>
      <c r="M44" s="88">
        <v>557</v>
      </c>
    </row>
    <row r="45" spans="2:13" ht="27.75" customHeight="1">
      <c r="B45" s="1169"/>
      <c r="C45" s="1170"/>
      <c r="D45" s="85"/>
      <c r="E45" s="1173" t="s">
        <v>29</v>
      </c>
      <c r="F45" s="1173"/>
      <c r="G45" s="1173"/>
      <c r="H45" s="1174"/>
      <c r="I45" s="86">
        <v>3458</v>
      </c>
      <c r="J45" s="87">
        <v>3361</v>
      </c>
      <c r="K45" s="87">
        <v>3454</v>
      </c>
      <c r="L45" s="87">
        <v>3238</v>
      </c>
      <c r="M45" s="88">
        <v>3005</v>
      </c>
    </row>
    <row r="46" spans="2:13" ht="27.75" customHeight="1">
      <c r="B46" s="1169"/>
      <c r="C46" s="1170"/>
      <c r="D46" s="85"/>
      <c r="E46" s="1173" t="s">
        <v>30</v>
      </c>
      <c r="F46" s="1173"/>
      <c r="G46" s="1173"/>
      <c r="H46" s="1174"/>
      <c r="I46" s="86">
        <v>5</v>
      </c>
      <c r="J46" s="87">
        <v>3</v>
      </c>
      <c r="K46" s="87">
        <v>1</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960</v>
      </c>
      <c r="J49" s="87">
        <v>2020</v>
      </c>
      <c r="K49" s="87">
        <v>2888</v>
      </c>
      <c r="L49" s="87">
        <v>3099</v>
      </c>
      <c r="M49" s="88">
        <v>3668</v>
      </c>
    </row>
    <row r="50" spans="2:13" ht="27.75" customHeight="1">
      <c r="B50" s="1169"/>
      <c r="C50" s="1170"/>
      <c r="D50" s="85"/>
      <c r="E50" s="1173" t="s">
        <v>35</v>
      </c>
      <c r="F50" s="1173"/>
      <c r="G50" s="1173"/>
      <c r="H50" s="1174"/>
      <c r="I50" s="86">
        <v>677</v>
      </c>
      <c r="J50" s="87">
        <v>2411</v>
      </c>
      <c r="K50" s="87">
        <v>2440</v>
      </c>
      <c r="L50" s="87">
        <v>2169</v>
      </c>
      <c r="M50" s="88">
        <v>2040</v>
      </c>
    </row>
    <row r="51" spans="2:13" ht="27.75" customHeight="1">
      <c r="B51" s="1171"/>
      <c r="C51" s="1172"/>
      <c r="D51" s="85"/>
      <c r="E51" s="1173" t="s">
        <v>36</v>
      </c>
      <c r="F51" s="1173"/>
      <c r="G51" s="1173"/>
      <c r="H51" s="1174"/>
      <c r="I51" s="86">
        <v>15472</v>
      </c>
      <c r="J51" s="87">
        <v>15873</v>
      </c>
      <c r="K51" s="87">
        <v>15977</v>
      </c>
      <c r="L51" s="87">
        <v>16455</v>
      </c>
      <c r="M51" s="88">
        <v>16871</v>
      </c>
    </row>
    <row r="52" spans="2:13" ht="27.75" customHeight="1" thickBot="1">
      <c r="B52" s="1175" t="s">
        <v>37</v>
      </c>
      <c r="C52" s="1176"/>
      <c r="D52" s="90"/>
      <c r="E52" s="1177" t="s">
        <v>38</v>
      </c>
      <c r="F52" s="1177"/>
      <c r="G52" s="1177"/>
      <c r="H52" s="1178"/>
      <c r="I52" s="91">
        <v>9916</v>
      </c>
      <c r="J52" s="92">
        <v>6469</v>
      </c>
      <c r="K52" s="92">
        <v>5036</v>
      </c>
      <c r="L52" s="92">
        <v>2884</v>
      </c>
      <c r="M52" s="93">
        <v>2148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39785</v>
      </c>
      <c r="E3" s="116"/>
      <c r="F3" s="117">
        <v>38558</v>
      </c>
      <c r="G3" s="118"/>
      <c r="H3" s="119"/>
    </row>
    <row r="4" spans="1:8">
      <c r="A4" s="120"/>
      <c r="B4" s="121"/>
      <c r="C4" s="122"/>
      <c r="D4" s="123">
        <v>25213</v>
      </c>
      <c r="E4" s="124"/>
      <c r="F4" s="125">
        <v>24217</v>
      </c>
      <c r="G4" s="126"/>
      <c r="H4" s="127"/>
    </row>
    <row r="5" spans="1:8">
      <c r="A5" s="108" t="s">
        <v>511</v>
      </c>
      <c r="B5" s="113"/>
      <c r="C5" s="114"/>
      <c r="D5" s="115">
        <v>31132</v>
      </c>
      <c r="E5" s="116"/>
      <c r="F5" s="117">
        <v>40203</v>
      </c>
      <c r="G5" s="118"/>
      <c r="H5" s="119"/>
    </row>
    <row r="6" spans="1:8">
      <c r="A6" s="120"/>
      <c r="B6" s="121"/>
      <c r="C6" s="122"/>
      <c r="D6" s="123">
        <v>22860</v>
      </c>
      <c r="E6" s="124"/>
      <c r="F6" s="125">
        <v>23352</v>
      </c>
      <c r="G6" s="126"/>
      <c r="H6" s="127"/>
    </row>
    <row r="7" spans="1:8">
      <c r="A7" s="108" t="s">
        <v>512</v>
      </c>
      <c r="B7" s="113"/>
      <c r="C7" s="114"/>
      <c r="D7" s="115">
        <v>30503</v>
      </c>
      <c r="E7" s="116"/>
      <c r="F7" s="117">
        <v>47569</v>
      </c>
      <c r="G7" s="118"/>
      <c r="H7" s="119"/>
    </row>
    <row r="8" spans="1:8">
      <c r="A8" s="120"/>
      <c r="B8" s="121"/>
      <c r="C8" s="122"/>
      <c r="D8" s="123">
        <v>18096</v>
      </c>
      <c r="E8" s="124"/>
      <c r="F8" s="125">
        <v>26255</v>
      </c>
      <c r="G8" s="126"/>
      <c r="H8" s="127"/>
    </row>
    <row r="9" spans="1:8">
      <c r="A9" s="108" t="s">
        <v>513</v>
      </c>
      <c r="B9" s="113"/>
      <c r="C9" s="114"/>
      <c r="D9" s="115">
        <v>22503</v>
      </c>
      <c r="E9" s="116"/>
      <c r="F9" s="117">
        <v>50880</v>
      </c>
      <c r="G9" s="118"/>
      <c r="H9" s="119"/>
    </row>
    <row r="10" spans="1:8">
      <c r="A10" s="120"/>
      <c r="B10" s="121"/>
      <c r="C10" s="122"/>
      <c r="D10" s="123">
        <v>10343</v>
      </c>
      <c r="E10" s="124"/>
      <c r="F10" s="125">
        <v>26879</v>
      </c>
      <c r="G10" s="126"/>
      <c r="H10" s="127"/>
    </row>
    <row r="11" spans="1:8">
      <c r="A11" s="108" t="s">
        <v>514</v>
      </c>
      <c r="B11" s="113"/>
      <c r="C11" s="114"/>
      <c r="D11" s="115">
        <v>35756</v>
      </c>
      <c r="E11" s="116"/>
      <c r="F11" s="117">
        <v>63956</v>
      </c>
      <c r="G11" s="118"/>
      <c r="H11" s="119"/>
    </row>
    <row r="12" spans="1:8">
      <c r="A12" s="120"/>
      <c r="B12" s="121"/>
      <c r="C12" s="128"/>
      <c r="D12" s="123">
        <v>24292</v>
      </c>
      <c r="E12" s="124"/>
      <c r="F12" s="125">
        <v>29239</v>
      </c>
      <c r="G12" s="126"/>
      <c r="H12" s="127"/>
    </row>
    <row r="13" spans="1:8">
      <c r="A13" s="108"/>
      <c r="B13" s="113"/>
      <c r="C13" s="129"/>
      <c r="D13" s="130">
        <v>31936</v>
      </c>
      <c r="E13" s="131"/>
      <c r="F13" s="132">
        <v>48233</v>
      </c>
      <c r="G13" s="133"/>
      <c r="H13" s="119"/>
    </row>
    <row r="14" spans="1:8">
      <c r="A14" s="120"/>
      <c r="B14" s="121"/>
      <c r="C14" s="122"/>
      <c r="D14" s="123">
        <v>20161</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3.71</v>
      </c>
      <c r="C19" s="134">
        <f>ROUND(VALUE(SUBSTITUTE(実質収支比率等に係る経年分析!G$48,"▲","-")),2)</f>
        <v>5.38</v>
      </c>
      <c r="D19" s="134">
        <f>ROUND(VALUE(SUBSTITUTE(実質収支比率等に係る経年分析!H$48,"▲","-")),2)</f>
        <v>4.18</v>
      </c>
      <c r="E19" s="134">
        <f>ROUND(VALUE(SUBSTITUTE(実質収支比率等に係る経年分析!I$48,"▲","-")),2)</f>
        <v>6.26</v>
      </c>
      <c r="F19" s="134">
        <f>ROUND(VALUE(SUBSTITUTE(実質収支比率等に係る経年分析!J$48,"▲","-")),2)</f>
        <v>5.99</v>
      </c>
    </row>
    <row r="20" spans="1:11">
      <c r="A20" s="134" t="s">
        <v>43</v>
      </c>
      <c r="B20" s="134">
        <f>ROUND(VALUE(SUBSTITUTE(実質収支比率等に係る経年分析!F$47,"▲","-")),2)</f>
        <v>3.54</v>
      </c>
      <c r="C20" s="134">
        <f>ROUND(VALUE(SUBSTITUTE(実質収支比率等に係る経年分析!G$47,"▲","-")),2)</f>
        <v>9.61</v>
      </c>
      <c r="D20" s="134">
        <f>ROUND(VALUE(SUBSTITUTE(実質収支比率等に係る経年分析!H$47,"▲","-")),2)</f>
        <v>13.03</v>
      </c>
      <c r="E20" s="134">
        <f>ROUND(VALUE(SUBSTITUTE(実質収支比率等に係る経年分析!I$47,"▲","-")),2)</f>
        <v>11.72</v>
      </c>
      <c r="F20" s="134">
        <f>ROUND(VALUE(SUBSTITUTE(実質収支比率等に係る経年分析!J$47,"▲","-")),2)</f>
        <v>12.5</v>
      </c>
    </row>
    <row r="21" spans="1:11">
      <c r="A21" s="134" t="s">
        <v>44</v>
      </c>
      <c r="B21" s="134">
        <f>IF(ISNUMBER(VALUE(SUBSTITUTE(実質収支比率等に係る経年分析!F$49,"▲","-"))),ROUND(VALUE(SUBSTITUTE(実質収支比率等に係る経年分析!F$49,"▲","-")),2),NA())</f>
        <v>1.91</v>
      </c>
      <c r="C21" s="134">
        <f>IF(ISNUMBER(VALUE(SUBSTITUTE(実質収支比率等に係る経年分析!G$49,"▲","-"))),ROUND(VALUE(SUBSTITUTE(実質収支比率等に係る経年分析!G$49,"▲","-")),2),NA())</f>
        <v>7.84</v>
      </c>
      <c r="D21" s="134">
        <f>IF(ISNUMBER(VALUE(SUBSTITUTE(実質収支比率等に係る経年分析!H$49,"▲","-"))),ROUND(VALUE(SUBSTITUTE(実質収支比率等に係る経年分析!H$49,"▲","-")),2),NA())</f>
        <v>2.31</v>
      </c>
      <c r="E21" s="134">
        <f>IF(ISNUMBER(VALUE(SUBSTITUTE(実質収支比率等に係る経年分析!I$49,"▲","-"))),ROUND(VALUE(SUBSTITUTE(実質収支比率等に係る経年分析!I$49,"▲","-")),2),NA())</f>
        <v>0.73</v>
      </c>
      <c r="F21" s="134">
        <f>IF(ISNUMBER(VALUE(SUBSTITUTE(実質収支比率等に係る経年分析!J$49,"▲","-"))),ROUND(VALUE(SUBSTITUTE(実質収支比率等に係る経年分析!J$49,"▲","-")),2),NA())</f>
        <v>2.25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蓮田都市計画事業馬込下蓮田土地区画整理事業特別会計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0.57999999999999996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c r="A32" s="135" t="str">
        <f>IF(連結実質赤字比率に係る赤字・黒字の構成分析!C$38="",NA(),連結実質赤字比率に係る赤字・黒字の構成分析!C$38)</f>
        <v>蓮田都市計画事業黒浜土地区画整理事業特別会計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4.9800000000000004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1483</v>
      </c>
      <c r="E42" s="136"/>
      <c r="F42" s="136"/>
      <c r="G42" s="136">
        <f>'実質公債費比率（分子）の構造'!L$52</f>
        <v>1433</v>
      </c>
      <c r="H42" s="136"/>
      <c r="I42" s="136"/>
      <c r="J42" s="136">
        <f>'実質公債費比率（分子）の構造'!M$52</f>
        <v>1538</v>
      </c>
      <c r="K42" s="136"/>
      <c r="L42" s="136"/>
      <c r="M42" s="136">
        <f>'実質公債費比率（分子）の構造'!N$52</f>
        <v>1608</v>
      </c>
      <c r="N42" s="136"/>
      <c r="O42" s="136"/>
      <c r="P42" s="136">
        <f>'実質公債費比率（分子）の構造'!O$52</f>
        <v>1663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41</v>
      </c>
      <c r="C44" s="136"/>
      <c r="D44" s="136"/>
      <c r="E44" s="136">
        <f>'実質公債費比率（分子）の構造'!L$50</f>
        <v>163</v>
      </c>
      <c r="F44" s="136"/>
      <c r="G44" s="136"/>
      <c r="H44" s="136">
        <f>'実質公債費比率（分子）の構造'!M$50</f>
        <v>195</v>
      </c>
      <c r="I44" s="136"/>
      <c r="J44" s="136"/>
      <c r="K44" s="136">
        <f>'実質公債費比率（分子）の構造'!N$50</f>
        <v>206</v>
      </c>
      <c r="L44" s="136"/>
      <c r="M44" s="136"/>
      <c r="N44" s="136">
        <f>'実質公債費比率（分子）の構造'!O$50</f>
        <v>34</v>
      </c>
      <c r="O44" s="136"/>
      <c r="P44" s="136"/>
    </row>
    <row r="45" spans="1:16">
      <c r="A45" s="136" t="s">
        <v>54</v>
      </c>
      <c r="B45" s="136">
        <f>'実質公債費比率（分子）の構造'!K$49</f>
        <v>182</v>
      </c>
      <c r="C45" s="136"/>
      <c r="D45" s="136"/>
      <c r="E45" s="136">
        <f>'実質公債費比率（分子）の構造'!L$49</f>
        <v>89</v>
      </c>
      <c r="F45" s="136"/>
      <c r="G45" s="136"/>
      <c r="H45" s="136">
        <f>'実質公債費比率（分子）の構造'!M$49</f>
        <v>89</v>
      </c>
      <c r="I45" s="136"/>
      <c r="J45" s="136"/>
      <c r="K45" s="136">
        <f>'実質公債費比率（分子）の構造'!N$49</f>
        <v>88</v>
      </c>
      <c r="L45" s="136"/>
      <c r="M45" s="136"/>
      <c r="N45" s="136">
        <f>'実質公債費比率（分子）の構造'!O$49</f>
        <v>89</v>
      </c>
      <c r="O45" s="136"/>
      <c r="P45" s="136"/>
    </row>
    <row r="46" spans="1:16">
      <c r="A46" s="136" t="s">
        <v>55</v>
      </c>
      <c r="B46" s="136">
        <f>'実質公債費比率（分子）の構造'!K$48</f>
        <v>650</v>
      </c>
      <c r="C46" s="136"/>
      <c r="D46" s="136"/>
      <c r="E46" s="136">
        <f>'実質公債費比率（分子）の構造'!L$48</f>
        <v>553</v>
      </c>
      <c r="F46" s="136"/>
      <c r="G46" s="136"/>
      <c r="H46" s="136">
        <f>'実質公債費比率（分子）の構造'!M$48</f>
        <v>557</v>
      </c>
      <c r="I46" s="136"/>
      <c r="J46" s="136"/>
      <c r="K46" s="136">
        <f>'実質公債費比率（分子）の構造'!N$48</f>
        <v>531</v>
      </c>
      <c r="L46" s="136"/>
      <c r="M46" s="136"/>
      <c r="N46" s="136">
        <f>'実質公債費比率（分子）の構造'!O$48</f>
        <v>533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1813</v>
      </c>
      <c r="C49" s="136"/>
      <c r="D49" s="136"/>
      <c r="E49" s="136">
        <f>'実質公債費比率（分子）の構造'!L$45</f>
        <v>1564</v>
      </c>
      <c r="F49" s="136"/>
      <c r="G49" s="136"/>
      <c r="H49" s="136">
        <f>'実質公債費比率（分子）の構造'!M$45</f>
        <v>1598</v>
      </c>
      <c r="I49" s="136"/>
      <c r="J49" s="136"/>
      <c r="K49" s="136">
        <f>'実質公債費比率（分子）の構造'!N$45</f>
        <v>1663</v>
      </c>
      <c r="L49" s="136"/>
      <c r="M49" s="136"/>
      <c r="N49" s="136">
        <f>'実質公債費比率（分子）の構造'!O$45</f>
        <v>1553</v>
      </c>
      <c r="O49" s="136"/>
      <c r="P49" s="136"/>
    </row>
    <row r="50" spans="1:16">
      <c r="A50" s="136" t="s">
        <v>59</v>
      </c>
      <c r="B50" s="136" t="e">
        <f>NA()</f>
        <v>#N/A</v>
      </c>
      <c r="C50" s="136">
        <f>IF(ISNUMBER('実質公債費比率（分子）の構造'!K$53),'実質公債費比率（分子）の構造'!K$53,NA())</f>
        <v>1203</v>
      </c>
      <c r="D50" s="136" t="e">
        <f>NA()</f>
        <v>#N/A</v>
      </c>
      <c r="E50" s="136" t="e">
        <f>NA()</f>
        <v>#N/A</v>
      </c>
      <c r="F50" s="136">
        <f>IF(ISNUMBER('実質公債費比率（分子）の構造'!L$53),'実質公債費比率（分子）の構造'!L$53,NA())</f>
        <v>936</v>
      </c>
      <c r="G50" s="136" t="e">
        <f>NA()</f>
        <v>#N/A</v>
      </c>
      <c r="H50" s="136" t="e">
        <f>NA()</f>
        <v>#N/A</v>
      </c>
      <c r="I50" s="136">
        <f>IF(ISNUMBER('実質公債費比率（分子）の構造'!M$53),'実質公債費比率（分子）の構造'!M$53,NA())</f>
        <v>901</v>
      </c>
      <c r="J50" s="136" t="e">
        <f>NA()</f>
        <v>#N/A</v>
      </c>
      <c r="K50" s="136" t="e">
        <f>NA()</f>
        <v>#N/A</v>
      </c>
      <c r="L50" s="136">
        <f>IF(ISNUMBER('実質公債費比率（分子）の構造'!N$53),'実質公債費比率（分子）の構造'!N$53,NA())</f>
        <v>880</v>
      </c>
      <c r="M50" s="136" t="e">
        <f>NA()</f>
        <v>#N/A</v>
      </c>
      <c r="N50" s="136" t="e">
        <f>NA()</f>
        <v>#N/A</v>
      </c>
      <c r="O50" s="136">
        <f>IF(ISNUMBER('実質公債費比率（分子）の構造'!O$53),'実質公債費比率（分子）の構造'!O$53,NA())</f>
        <v>546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15472</v>
      </c>
      <c r="E56" s="135"/>
      <c r="F56" s="135"/>
      <c r="G56" s="135">
        <f>'将来負担比率（分子）の構造'!J$51</f>
        <v>15873</v>
      </c>
      <c r="H56" s="135"/>
      <c r="I56" s="135"/>
      <c r="J56" s="135">
        <f>'将来負担比率（分子）の構造'!K$51</f>
        <v>15977</v>
      </c>
      <c r="K56" s="135"/>
      <c r="L56" s="135"/>
      <c r="M56" s="135">
        <f>'将来負担比率（分子）の構造'!L$51</f>
        <v>16455</v>
      </c>
      <c r="N56" s="135"/>
      <c r="O56" s="135"/>
      <c r="P56" s="135">
        <f>'将来負担比率（分子）の構造'!M$51</f>
        <v>16871</v>
      </c>
    </row>
    <row r="57" spans="1:16">
      <c r="A57" s="135" t="s">
        <v>35</v>
      </c>
      <c r="B57" s="135"/>
      <c r="C57" s="135"/>
      <c r="D57" s="135">
        <f>'将来負担比率（分子）の構造'!I$50</f>
        <v>677</v>
      </c>
      <c r="E57" s="135"/>
      <c r="F57" s="135"/>
      <c r="G57" s="135">
        <f>'将来負担比率（分子）の構造'!J$50</f>
        <v>2411</v>
      </c>
      <c r="H57" s="135"/>
      <c r="I57" s="135"/>
      <c r="J57" s="135">
        <f>'将来負担比率（分子）の構造'!K$50</f>
        <v>2440</v>
      </c>
      <c r="K57" s="135"/>
      <c r="L57" s="135"/>
      <c r="M57" s="135">
        <f>'将来負担比率（分子）の構造'!L$50</f>
        <v>2169</v>
      </c>
      <c r="N57" s="135"/>
      <c r="O57" s="135"/>
      <c r="P57" s="135">
        <f>'将来負担比率（分子）の構造'!M$50</f>
        <v>2040</v>
      </c>
    </row>
    <row r="58" spans="1:16">
      <c r="A58" s="135" t="s">
        <v>34</v>
      </c>
      <c r="B58" s="135"/>
      <c r="C58" s="135"/>
      <c r="D58" s="135">
        <f>'将来負担比率（分子）の構造'!I$49</f>
        <v>960</v>
      </c>
      <c r="E58" s="135"/>
      <c r="F58" s="135"/>
      <c r="G58" s="135">
        <f>'将来負担比率（分子）の構造'!J$49</f>
        <v>2020</v>
      </c>
      <c r="H58" s="135"/>
      <c r="I58" s="135"/>
      <c r="J58" s="135">
        <f>'将来負担比率（分子）の構造'!K$49</f>
        <v>2888</v>
      </c>
      <c r="K58" s="135"/>
      <c r="L58" s="135"/>
      <c r="M58" s="135">
        <f>'将来負担比率（分子）の構造'!L$49</f>
        <v>3099</v>
      </c>
      <c r="N58" s="135"/>
      <c r="O58" s="135"/>
      <c r="P58" s="135">
        <f>'将来負担比率（分子）の構造'!M$49</f>
        <v>3668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3</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3458</v>
      </c>
      <c r="C62" s="135"/>
      <c r="D62" s="135"/>
      <c r="E62" s="135">
        <f>'将来負担比率（分子）の構造'!J$45</f>
        <v>3361</v>
      </c>
      <c r="F62" s="135"/>
      <c r="G62" s="135"/>
      <c r="H62" s="135">
        <f>'将来負担比率（分子）の構造'!K$45</f>
        <v>3454</v>
      </c>
      <c r="I62" s="135"/>
      <c r="J62" s="135"/>
      <c r="K62" s="135">
        <f>'将来負担比率（分子）の構造'!L$45</f>
        <v>3238</v>
      </c>
      <c r="L62" s="135"/>
      <c r="M62" s="135"/>
      <c r="N62" s="135">
        <f>'将来負担比率（分子）の構造'!M$45</f>
        <v>3005</v>
      </c>
      <c r="O62" s="135"/>
      <c r="P62" s="135"/>
    </row>
    <row r="63" spans="1:16">
      <c r="A63" s="135" t="s">
        <v>28</v>
      </c>
      <c r="B63" s="135">
        <f>'将来負担比率（分子）の構造'!I$44</f>
        <v>671</v>
      </c>
      <c r="C63" s="135"/>
      <c r="D63" s="135"/>
      <c r="E63" s="135">
        <f>'将来負担比率（分子）の構造'!J$44</f>
        <v>590</v>
      </c>
      <c r="F63" s="135"/>
      <c r="G63" s="135"/>
      <c r="H63" s="135">
        <f>'将来負担比率（分子）の構造'!K$44</f>
        <v>555</v>
      </c>
      <c r="I63" s="135"/>
      <c r="J63" s="135"/>
      <c r="K63" s="135">
        <f>'将来負担比率（分子）の構造'!L$44</f>
        <v>540</v>
      </c>
      <c r="L63" s="135"/>
      <c r="M63" s="135"/>
      <c r="N63" s="135">
        <f>'将来負担比率（分子）の構造'!M$44</f>
        <v>557</v>
      </c>
      <c r="O63" s="135"/>
      <c r="P63" s="135"/>
    </row>
    <row r="64" spans="1:16">
      <c r="A64" s="135" t="s">
        <v>27</v>
      </c>
      <c r="B64" s="135">
        <f>'将来負担比率（分子）の構造'!I$43</f>
        <v>8065</v>
      </c>
      <c r="C64" s="135"/>
      <c r="D64" s="135"/>
      <c r="E64" s="135">
        <f>'将来負担比率（分子）の構造'!J$43</f>
        <v>7695</v>
      </c>
      <c r="F64" s="135"/>
      <c r="G64" s="135"/>
      <c r="H64" s="135">
        <f>'将来負担比率（分子）の構造'!K$43</f>
        <v>7091</v>
      </c>
      <c r="I64" s="135"/>
      <c r="J64" s="135"/>
      <c r="K64" s="135">
        <f>'将来負担比率（分子）の構造'!L$43</f>
        <v>6035</v>
      </c>
      <c r="L64" s="135"/>
      <c r="M64" s="135"/>
      <c r="N64" s="135">
        <f>'将来負担比率（分子）の構造'!M$43</f>
        <v>5697</v>
      </c>
      <c r="O64" s="135"/>
      <c r="P64" s="135"/>
    </row>
    <row r="65" spans="1:16">
      <c r="A65" s="135" t="s">
        <v>26</v>
      </c>
      <c r="B65" s="135">
        <f>'将来負担比率（分子）の構造'!I$42</f>
        <v>647</v>
      </c>
      <c r="C65" s="135"/>
      <c r="D65" s="135"/>
      <c r="E65" s="135">
        <f>'将来負担比率（分子）の構造'!J$42</f>
        <v>538</v>
      </c>
      <c r="F65" s="135"/>
      <c r="G65" s="135"/>
      <c r="H65" s="135">
        <f>'将来負担比率（分子）の構造'!K$42</f>
        <v>550</v>
      </c>
      <c r="I65" s="135"/>
      <c r="J65" s="135"/>
      <c r="K65" s="135">
        <f>'将来負担比率（分子）の構造'!L$42</f>
        <v>286</v>
      </c>
      <c r="L65" s="135"/>
      <c r="M65" s="135"/>
      <c r="N65" s="135">
        <f>'将来負担比率（分子）の構造'!M$42</f>
        <v>384</v>
      </c>
      <c r="O65" s="135"/>
      <c r="P65" s="135"/>
    </row>
    <row r="66" spans="1:16">
      <c r="A66" s="135" t="s">
        <v>25</v>
      </c>
      <c r="B66" s="135">
        <f>'将来負担比率（分子）の構造'!I$41</f>
        <v>14178</v>
      </c>
      <c r="C66" s="135"/>
      <c r="D66" s="135"/>
      <c r="E66" s="135">
        <f>'将来負担比率（分子）の構造'!J$41</f>
        <v>14584</v>
      </c>
      <c r="F66" s="135"/>
      <c r="G66" s="135"/>
      <c r="H66" s="135">
        <f>'将来負担比率（分子）の構造'!K$41</f>
        <v>14690</v>
      </c>
      <c r="I66" s="135"/>
      <c r="J66" s="135"/>
      <c r="K66" s="135">
        <f>'将来負担比率（分子）の構造'!L$41</f>
        <v>14509</v>
      </c>
      <c r="L66" s="135"/>
      <c r="M66" s="135"/>
      <c r="N66" s="135">
        <f>'将来負担比率（分子）の構造'!M$41</f>
        <v>15084</v>
      </c>
      <c r="O66" s="135"/>
      <c r="P66" s="135"/>
    </row>
    <row r="67" spans="1:16">
      <c r="A67" s="135" t="s">
        <v>63</v>
      </c>
      <c r="B67" s="135" t="e">
        <f>NA()</f>
        <v>#N/A</v>
      </c>
      <c r="C67" s="135">
        <f>IF(ISNUMBER('将来負担比率（分子）の構造'!I$52), IF('将来負担比率（分子）の構造'!I$52 &lt; 0, 0, '将来負担比率（分子）の構造'!I$52), NA())</f>
        <v>9916</v>
      </c>
      <c r="D67" s="135" t="e">
        <f>NA()</f>
        <v>#N/A</v>
      </c>
      <c r="E67" s="135" t="e">
        <f>NA()</f>
        <v>#N/A</v>
      </c>
      <c r="F67" s="135">
        <f>IF(ISNUMBER('将来負担比率（分子）の構造'!J$52), IF('将来負担比率（分子）の構造'!J$52 &lt; 0, 0, '将来負担比率（分子）の構造'!J$52), NA())</f>
        <v>6469</v>
      </c>
      <c r="G67" s="135" t="e">
        <f>NA()</f>
        <v>#N/A</v>
      </c>
      <c r="H67" s="135" t="e">
        <f>NA()</f>
        <v>#N/A</v>
      </c>
      <c r="I67" s="135">
        <f>IF(ISNUMBER('将来負担比率（分子）の構造'!K$52), IF('将来負担比率（分子）の構造'!K$52 &lt; 0, 0, '将来負担比率（分子）の構造'!K$52), NA())</f>
        <v>5036</v>
      </c>
      <c r="J67" s="135" t="e">
        <f>NA()</f>
        <v>#N/A</v>
      </c>
      <c r="K67" s="135" t="e">
        <f>NA()</f>
        <v>#N/A</v>
      </c>
      <c r="L67" s="135">
        <f>IF(ISNUMBER('将来負担比率（分子）の構造'!L$52), IF('将来負担比率（分子）の構造'!L$52 &lt; 0, 0, '将来負担比率（分子）の構造'!L$52), NA())</f>
        <v>2884</v>
      </c>
      <c r="M67" s="135" t="e">
        <f>NA()</f>
        <v>#N/A</v>
      </c>
      <c r="N67" s="135" t="e">
        <f>NA()</f>
        <v>#N/A</v>
      </c>
      <c r="O67" s="135">
        <f>IF(ISNUMBER('将来負担比率（分子）の構造'!M$52), IF('将来負担比率（分子）の構造'!M$52 &lt; 0, 0, '将来負担比率（分子）の構造'!M$52), NA())</f>
        <v>2148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8019205</v>
      </c>
      <c r="S5" s="637"/>
      <c r="T5" s="637"/>
      <c r="U5" s="637"/>
      <c r="V5" s="637"/>
      <c r="W5" s="637"/>
      <c r="X5" s="637"/>
      <c r="Y5" s="684"/>
      <c r="Z5" s="697">
        <v>43.6</v>
      </c>
      <c r="AA5" s="697"/>
      <c r="AB5" s="697"/>
      <c r="AC5" s="697"/>
      <c r="AD5" s="698">
        <v>7840834</v>
      </c>
      <c r="AE5" s="698"/>
      <c r="AF5" s="698"/>
      <c r="AG5" s="698"/>
      <c r="AH5" s="698"/>
      <c r="AI5" s="698"/>
      <c r="AJ5" s="698"/>
      <c r="AK5" s="698"/>
      <c r="AL5" s="685">
        <v>72.5</v>
      </c>
      <c r="AM5" s="654"/>
      <c r="AN5" s="654"/>
      <c r="AO5" s="686"/>
      <c r="AP5" s="673" t="s">
        <v>208</v>
      </c>
      <c r="AQ5" s="674"/>
      <c r="AR5" s="674"/>
      <c r="AS5" s="674"/>
      <c r="AT5" s="674"/>
      <c r="AU5" s="674"/>
      <c r="AV5" s="674"/>
      <c r="AW5" s="674"/>
      <c r="AX5" s="674"/>
      <c r="AY5" s="674"/>
      <c r="AZ5" s="674"/>
      <c r="BA5" s="674"/>
      <c r="BB5" s="674"/>
      <c r="BC5" s="674"/>
      <c r="BD5" s="674"/>
      <c r="BE5" s="674"/>
      <c r="BF5" s="675"/>
      <c r="BG5" s="586">
        <v>7840834</v>
      </c>
      <c r="BH5" s="587"/>
      <c r="BI5" s="587"/>
      <c r="BJ5" s="587"/>
      <c r="BK5" s="587"/>
      <c r="BL5" s="587"/>
      <c r="BM5" s="587"/>
      <c r="BN5" s="588"/>
      <c r="BO5" s="639">
        <v>97.8</v>
      </c>
      <c r="BP5" s="639"/>
      <c r="BQ5" s="639"/>
      <c r="BR5" s="639"/>
      <c r="BS5" s="640">
        <v>50118</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151456</v>
      </c>
      <c r="S6" s="587"/>
      <c r="T6" s="587"/>
      <c r="U6" s="587"/>
      <c r="V6" s="587"/>
      <c r="W6" s="587"/>
      <c r="X6" s="587"/>
      <c r="Y6" s="588"/>
      <c r="Z6" s="639">
        <v>0.8</v>
      </c>
      <c r="AA6" s="639"/>
      <c r="AB6" s="639"/>
      <c r="AC6" s="639"/>
      <c r="AD6" s="640">
        <v>151456</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7840834</v>
      </c>
      <c r="BH6" s="587"/>
      <c r="BI6" s="587"/>
      <c r="BJ6" s="587"/>
      <c r="BK6" s="587"/>
      <c r="BL6" s="587"/>
      <c r="BM6" s="587"/>
      <c r="BN6" s="588"/>
      <c r="BO6" s="639">
        <v>97.8</v>
      </c>
      <c r="BP6" s="639"/>
      <c r="BQ6" s="639"/>
      <c r="BR6" s="639"/>
      <c r="BS6" s="640">
        <v>50118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224191</v>
      </c>
      <c r="CS6" s="587"/>
      <c r="CT6" s="587"/>
      <c r="CU6" s="587"/>
      <c r="CV6" s="587"/>
      <c r="CW6" s="587"/>
      <c r="CX6" s="587"/>
      <c r="CY6" s="588"/>
      <c r="CZ6" s="639">
        <v>1.3</v>
      </c>
      <c r="DA6" s="639"/>
      <c r="DB6" s="639"/>
      <c r="DC6" s="639"/>
      <c r="DD6" s="592" t="s">
        <v>215</v>
      </c>
      <c r="DE6" s="587"/>
      <c r="DF6" s="587"/>
      <c r="DG6" s="587"/>
      <c r="DH6" s="587"/>
      <c r="DI6" s="587"/>
      <c r="DJ6" s="587"/>
      <c r="DK6" s="587"/>
      <c r="DL6" s="587"/>
      <c r="DM6" s="587"/>
      <c r="DN6" s="587"/>
      <c r="DO6" s="587"/>
      <c r="DP6" s="588"/>
      <c r="DQ6" s="592">
        <v>224191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17499</v>
      </c>
      <c r="S7" s="587"/>
      <c r="T7" s="587"/>
      <c r="U7" s="587"/>
      <c r="V7" s="587"/>
      <c r="W7" s="587"/>
      <c r="X7" s="587"/>
      <c r="Y7" s="588"/>
      <c r="Z7" s="639">
        <v>0.1</v>
      </c>
      <c r="AA7" s="639"/>
      <c r="AB7" s="639"/>
      <c r="AC7" s="639"/>
      <c r="AD7" s="640">
        <v>17499</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4167167</v>
      </c>
      <c r="BH7" s="587"/>
      <c r="BI7" s="587"/>
      <c r="BJ7" s="587"/>
      <c r="BK7" s="587"/>
      <c r="BL7" s="587"/>
      <c r="BM7" s="587"/>
      <c r="BN7" s="588"/>
      <c r="BO7" s="639">
        <v>52</v>
      </c>
      <c r="BP7" s="639"/>
      <c r="BQ7" s="639"/>
      <c r="BR7" s="639"/>
      <c r="BS7" s="640">
        <v>50118</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2734722</v>
      </c>
      <c r="CS7" s="587"/>
      <c r="CT7" s="587"/>
      <c r="CU7" s="587"/>
      <c r="CV7" s="587"/>
      <c r="CW7" s="587"/>
      <c r="CX7" s="587"/>
      <c r="CY7" s="588"/>
      <c r="CZ7" s="639">
        <v>16.100000000000001</v>
      </c>
      <c r="DA7" s="639"/>
      <c r="DB7" s="639"/>
      <c r="DC7" s="639"/>
      <c r="DD7" s="592">
        <v>70213</v>
      </c>
      <c r="DE7" s="587"/>
      <c r="DF7" s="587"/>
      <c r="DG7" s="587"/>
      <c r="DH7" s="587"/>
      <c r="DI7" s="587"/>
      <c r="DJ7" s="587"/>
      <c r="DK7" s="587"/>
      <c r="DL7" s="587"/>
      <c r="DM7" s="587"/>
      <c r="DN7" s="587"/>
      <c r="DO7" s="587"/>
      <c r="DP7" s="588"/>
      <c r="DQ7" s="592">
        <v>2541448</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36911</v>
      </c>
      <c r="S8" s="587"/>
      <c r="T8" s="587"/>
      <c r="U8" s="587"/>
      <c r="V8" s="587"/>
      <c r="W8" s="587"/>
      <c r="X8" s="587"/>
      <c r="Y8" s="588"/>
      <c r="Z8" s="639">
        <v>0.2</v>
      </c>
      <c r="AA8" s="639"/>
      <c r="AB8" s="639"/>
      <c r="AC8" s="639"/>
      <c r="AD8" s="640">
        <v>36911</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95566</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6132448</v>
      </c>
      <c r="CS8" s="587"/>
      <c r="CT8" s="587"/>
      <c r="CU8" s="587"/>
      <c r="CV8" s="587"/>
      <c r="CW8" s="587"/>
      <c r="CX8" s="587"/>
      <c r="CY8" s="588"/>
      <c r="CZ8" s="639">
        <v>36</v>
      </c>
      <c r="DA8" s="639"/>
      <c r="DB8" s="639"/>
      <c r="DC8" s="639"/>
      <c r="DD8" s="592">
        <v>307503</v>
      </c>
      <c r="DE8" s="587"/>
      <c r="DF8" s="587"/>
      <c r="DG8" s="587"/>
      <c r="DH8" s="587"/>
      <c r="DI8" s="587"/>
      <c r="DJ8" s="587"/>
      <c r="DK8" s="587"/>
      <c r="DL8" s="587"/>
      <c r="DM8" s="587"/>
      <c r="DN8" s="587"/>
      <c r="DO8" s="587"/>
      <c r="DP8" s="588"/>
      <c r="DQ8" s="592">
        <v>3210089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60494</v>
      </c>
      <c r="S9" s="587"/>
      <c r="T9" s="587"/>
      <c r="U9" s="587"/>
      <c r="V9" s="587"/>
      <c r="W9" s="587"/>
      <c r="X9" s="587"/>
      <c r="Y9" s="588"/>
      <c r="Z9" s="639">
        <v>0.3</v>
      </c>
      <c r="AA9" s="639"/>
      <c r="AB9" s="639"/>
      <c r="AC9" s="639"/>
      <c r="AD9" s="640">
        <v>60494</v>
      </c>
      <c r="AE9" s="640"/>
      <c r="AF9" s="640"/>
      <c r="AG9" s="640"/>
      <c r="AH9" s="640"/>
      <c r="AI9" s="640"/>
      <c r="AJ9" s="640"/>
      <c r="AK9" s="640"/>
      <c r="AL9" s="609">
        <v>0.6</v>
      </c>
      <c r="AM9" s="641"/>
      <c r="AN9" s="641"/>
      <c r="AO9" s="642"/>
      <c r="AP9" s="583" t="s">
        <v>223</v>
      </c>
      <c r="AQ9" s="584"/>
      <c r="AR9" s="584"/>
      <c r="AS9" s="584"/>
      <c r="AT9" s="584"/>
      <c r="AU9" s="584"/>
      <c r="AV9" s="584"/>
      <c r="AW9" s="584"/>
      <c r="AX9" s="584"/>
      <c r="AY9" s="584"/>
      <c r="AZ9" s="584"/>
      <c r="BA9" s="584"/>
      <c r="BB9" s="584"/>
      <c r="BC9" s="584"/>
      <c r="BD9" s="584"/>
      <c r="BE9" s="584"/>
      <c r="BF9" s="585"/>
      <c r="BG9" s="586">
        <v>3600732</v>
      </c>
      <c r="BH9" s="587"/>
      <c r="BI9" s="587"/>
      <c r="BJ9" s="587"/>
      <c r="BK9" s="587"/>
      <c r="BL9" s="587"/>
      <c r="BM9" s="587"/>
      <c r="BN9" s="588"/>
      <c r="BO9" s="639">
        <v>44.9</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1108053</v>
      </c>
      <c r="CS9" s="587"/>
      <c r="CT9" s="587"/>
      <c r="CU9" s="587"/>
      <c r="CV9" s="587"/>
      <c r="CW9" s="587"/>
      <c r="CX9" s="587"/>
      <c r="CY9" s="588"/>
      <c r="CZ9" s="639">
        <v>6.5</v>
      </c>
      <c r="DA9" s="639"/>
      <c r="DB9" s="639"/>
      <c r="DC9" s="639"/>
      <c r="DD9" s="592">
        <v>12538</v>
      </c>
      <c r="DE9" s="587"/>
      <c r="DF9" s="587"/>
      <c r="DG9" s="587"/>
      <c r="DH9" s="587"/>
      <c r="DI9" s="587"/>
      <c r="DJ9" s="587"/>
      <c r="DK9" s="587"/>
      <c r="DL9" s="587"/>
      <c r="DM9" s="587"/>
      <c r="DN9" s="587"/>
      <c r="DO9" s="587"/>
      <c r="DP9" s="588"/>
      <c r="DQ9" s="592">
        <v>1075373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449845</v>
      </c>
      <c r="S10" s="587"/>
      <c r="T10" s="587"/>
      <c r="U10" s="587"/>
      <c r="V10" s="587"/>
      <c r="W10" s="587"/>
      <c r="X10" s="587"/>
      <c r="Y10" s="588"/>
      <c r="Z10" s="639">
        <v>2.4</v>
      </c>
      <c r="AA10" s="639"/>
      <c r="AB10" s="639"/>
      <c r="AC10" s="639"/>
      <c r="AD10" s="640">
        <v>449845</v>
      </c>
      <c r="AE10" s="640"/>
      <c r="AF10" s="640"/>
      <c r="AG10" s="640"/>
      <c r="AH10" s="640"/>
      <c r="AI10" s="640"/>
      <c r="AJ10" s="640"/>
      <c r="AK10" s="640"/>
      <c r="AL10" s="609">
        <v>4.2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139338</v>
      </c>
      <c r="BH10" s="587"/>
      <c r="BI10" s="587"/>
      <c r="BJ10" s="587"/>
      <c r="BK10" s="587"/>
      <c r="BL10" s="587"/>
      <c r="BM10" s="587"/>
      <c r="BN10" s="588"/>
      <c r="BO10" s="639">
        <v>1.7</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37629</v>
      </c>
      <c r="CS10" s="587"/>
      <c r="CT10" s="587"/>
      <c r="CU10" s="587"/>
      <c r="CV10" s="587"/>
      <c r="CW10" s="587"/>
      <c r="CX10" s="587"/>
      <c r="CY10" s="588"/>
      <c r="CZ10" s="639">
        <v>0.2</v>
      </c>
      <c r="DA10" s="639"/>
      <c r="DB10" s="639"/>
      <c r="DC10" s="639"/>
      <c r="DD10" s="592">
        <v>493</v>
      </c>
      <c r="DE10" s="587"/>
      <c r="DF10" s="587"/>
      <c r="DG10" s="587"/>
      <c r="DH10" s="587"/>
      <c r="DI10" s="587"/>
      <c r="DJ10" s="587"/>
      <c r="DK10" s="587"/>
      <c r="DL10" s="587"/>
      <c r="DM10" s="587"/>
      <c r="DN10" s="587"/>
      <c r="DO10" s="587"/>
      <c r="DP10" s="588"/>
      <c r="DQ10" s="592">
        <v>14741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331531</v>
      </c>
      <c r="BH11" s="587"/>
      <c r="BI11" s="587"/>
      <c r="BJ11" s="587"/>
      <c r="BK11" s="587"/>
      <c r="BL11" s="587"/>
      <c r="BM11" s="587"/>
      <c r="BN11" s="588"/>
      <c r="BO11" s="639">
        <v>4.0999999999999996</v>
      </c>
      <c r="BP11" s="639"/>
      <c r="BQ11" s="639"/>
      <c r="BR11" s="639"/>
      <c r="BS11" s="592">
        <v>50118</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279834</v>
      </c>
      <c r="CS11" s="587"/>
      <c r="CT11" s="587"/>
      <c r="CU11" s="587"/>
      <c r="CV11" s="587"/>
      <c r="CW11" s="587"/>
      <c r="CX11" s="587"/>
      <c r="CY11" s="588"/>
      <c r="CZ11" s="639">
        <v>1.6</v>
      </c>
      <c r="DA11" s="639"/>
      <c r="DB11" s="639"/>
      <c r="DC11" s="639"/>
      <c r="DD11" s="592">
        <v>15808</v>
      </c>
      <c r="DE11" s="587"/>
      <c r="DF11" s="587"/>
      <c r="DG11" s="587"/>
      <c r="DH11" s="587"/>
      <c r="DI11" s="587"/>
      <c r="DJ11" s="587"/>
      <c r="DK11" s="587"/>
      <c r="DL11" s="587"/>
      <c r="DM11" s="587"/>
      <c r="DN11" s="587"/>
      <c r="DO11" s="587"/>
      <c r="DP11" s="588"/>
      <c r="DQ11" s="592">
        <v>269492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3213211</v>
      </c>
      <c r="BH12" s="587"/>
      <c r="BI12" s="587"/>
      <c r="BJ12" s="587"/>
      <c r="BK12" s="587"/>
      <c r="BL12" s="587"/>
      <c r="BM12" s="587"/>
      <c r="BN12" s="588"/>
      <c r="BO12" s="639">
        <v>40.1</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71854</v>
      </c>
      <c r="CS12" s="587"/>
      <c r="CT12" s="587"/>
      <c r="CU12" s="587"/>
      <c r="CV12" s="587"/>
      <c r="CW12" s="587"/>
      <c r="CX12" s="587"/>
      <c r="CY12" s="588"/>
      <c r="CZ12" s="639">
        <v>0.4</v>
      </c>
      <c r="DA12" s="639"/>
      <c r="DB12" s="639"/>
      <c r="DC12" s="639"/>
      <c r="DD12" s="592" t="s">
        <v>112</v>
      </c>
      <c r="DE12" s="587"/>
      <c r="DF12" s="587"/>
      <c r="DG12" s="587"/>
      <c r="DH12" s="587"/>
      <c r="DI12" s="587"/>
      <c r="DJ12" s="587"/>
      <c r="DK12" s="587"/>
      <c r="DL12" s="587"/>
      <c r="DM12" s="587"/>
      <c r="DN12" s="587"/>
      <c r="DO12" s="587"/>
      <c r="DP12" s="588"/>
      <c r="DQ12" s="592">
        <v>67529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59794</v>
      </c>
      <c r="S13" s="587"/>
      <c r="T13" s="587"/>
      <c r="U13" s="587"/>
      <c r="V13" s="587"/>
      <c r="W13" s="587"/>
      <c r="X13" s="587"/>
      <c r="Y13" s="588"/>
      <c r="Z13" s="639">
        <v>0.3</v>
      </c>
      <c r="AA13" s="639"/>
      <c r="AB13" s="639"/>
      <c r="AC13" s="639"/>
      <c r="AD13" s="640">
        <v>59794</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3205960</v>
      </c>
      <c r="BH13" s="587"/>
      <c r="BI13" s="587"/>
      <c r="BJ13" s="587"/>
      <c r="BK13" s="587"/>
      <c r="BL13" s="587"/>
      <c r="BM13" s="587"/>
      <c r="BN13" s="588"/>
      <c r="BO13" s="639">
        <v>40</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1566252</v>
      </c>
      <c r="CS13" s="587"/>
      <c r="CT13" s="587"/>
      <c r="CU13" s="587"/>
      <c r="CV13" s="587"/>
      <c r="CW13" s="587"/>
      <c r="CX13" s="587"/>
      <c r="CY13" s="588"/>
      <c r="CZ13" s="639">
        <v>9.1999999999999993</v>
      </c>
      <c r="DA13" s="639"/>
      <c r="DB13" s="639"/>
      <c r="DC13" s="639"/>
      <c r="DD13" s="592">
        <v>423632</v>
      </c>
      <c r="DE13" s="587"/>
      <c r="DF13" s="587"/>
      <c r="DG13" s="587"/>
      <c r="DH13" s="587"/>
      <c r="DI13" s="587"/>
      <c r="DJ13" s="587"/>
      <c r="DK13" s="587"/>
      <c r="DL13" s="587"/>
      <c r="DM13" s="587"/>
      <c r="DN13" s="587"/>
      <c r="DO13" s="587"/>
      <c r="DP13" s="588"/>
      <c r="DQ13" s="592">
        <v>1386873</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75473</v>
      </c>
      <c r="BH14" s="587"/>
      <c r="BI14" s="587"/>
      <c r="BJ14" s="587"/>
      <c r="BK14" s="587"/>
      <c r="BL14" s="587"/>
      <c r="BM14" s="587"/>
      <c r="BN14" s="588"/>
      <c r="BO14" s="639">
        <v>0.9</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1308262</v>
      </c>
      <c r="CS14" s="587"/>
      <c r="CT14" s="587"/>
      <c r="CU14" s="587"/>
      <c r="CV14" s="587"/>
      <c r="CW14" s="587"/>
      <c r="CX14" s="587"/>
      <c r="CY14" s="588"/>
      <c r="CZ14" s="639">
        <v>7.7</v>
      </c>
      <c r="DA14" s="639"/>
      <c r="DB14" s="639"/>
      <c r="DC14" s="639"/>
      <c r="DD14" s="592">
        <v>617463</v>
      </c>
      <c r="DE14" s="587"/>
      <c r="DF14" s="587"/>
      <c r="DG14" s="587"/>
      <c r="DH14" s="587"/>
      <c r="DI14" s="587"/>
      <c r="DJ14" s="587"/>
      <c r="DK14" s="587"/>
      <c r="DL14" s="587"/>
      <c r="DM14" s="587"/>
      <c r="DN14" s="587"/>
      <c r="DO14" s="587"/>
      <c r="DP14" s="588"/>
      <c r="DQ14" s="592">
        <v>838838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38495</v>
      </c>
      <c r="S15" s="587"/>
      <c r="T15" s="587"/>
      <c r="U15" s="587"/>
      <c r="V15" s="587"/>
      <c r="W15" s="587"/>
      <c r="X15" s="587"/>
      <c r="Y15" s="588"/>
      <c r="Z15" s="639">
        <v>0.2</v>
      </c>
      <c r="AA15" s="639"/>
      <c r="AB15" s="639"/>
      <c r="AC15" s="639"/>
      <c r="AD15" s="640">
        <v>38495</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384983</v>
      </c>
      <c r="BH15" s="587"/>
      <c r="BI15" s="587"/>
      <c r="BJ15" s="587"/>
      <c r="BK15" s="587"/>
      <c r="BL15" s="587"/>
      <c r="BM15" s="587"/>
      <c r="BN15" s="588"/>
      <c r="BO15" s="639">
        <v>4.8</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1979435</v>
      </c>
      <c r="CS15" s="587"/>
      <c r="CT15" s="587"/>
      <c r="CU15" s="587"/>
      <c r="CV15" s="587"/>
      <c r="CW15" s="587"/>
      <c r="CX15" s="587"/>
      <c r="CY15" s="588"/>
      <c r="CZ15" s="639">
        <v>11.6</v>
      </c>
      <c r="DA15" s="639"/>
      <c r="DB15" s="639"/>
      <c r="DC15" s="639"/>
      <c r="DD15" s="592">
        <v>807755</v>
      </c>
      <c r="DE15" s="587"/>
      <c r="DF15" s="587"/>
      <c r="DG15" s="587"/>
      <c r="DH15" s="587"/>
      <c r="DI15" s="587"/>
      <c r="DJ15" s="587"/>
      <c r="DK15" s="587"/>
      <c r="DL15" s="587"/>
      <c r="DM15" s="587"/>
      <c r="DN15" s="587"/>
      <c r="DO15" s="587"/>
      <c r="DP15" s="588"/>
      <c r="DQ15" s="592">
        <v>1246731</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2256163</v>
      </c>
      <c r="S16" s="587"/>
      <c r="T16" s="587"/>
      <c r="U16" s="587"/>
      <c r="V16" s="587"/>
      <c r="W16" s="587"/>
      <c r="X16" s="587"/>
      <c r="Y16" s="588"/>
      <c r="Z16" s="639">
        <v>12.3</v>
      </c>
      <c r="AA16" s="639"/>
      <c r="AB16" s="639"/>
      <c r="AC16" s="639"/>
      <c r="AD16" s="640">
        <v>2012056</v>
      </c>
      <c r="AE16" s="640"/>
      <c r="AF16" s="640"/>
      <c r="AG16" s="640"/>
      <c r="AH16" s="640"/>
      <c r="AI16" s="640"/>
      <c r="AJ16" s="640"/>
      <c r="AK16" s="640"/>
      <c r="AL16" s="609">
        <v>18.600000000000001</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2012056</v>
      </c>
      <c r="S17" s="587"/>
      <c r="T17" s="587"/>
      <c r="U17" s="587"/>
      <c r="V17" s="587"/>
      <c r="W17" s="587"/>
      <c r="X17" s="587"/>
      <c r="Y17" s="588"/>
      <c r="Z17" s="639">
        <v>10.9</v>
      </c>
      <c r="AA17" s="639"/>
      <c r="AB17" s="639"/>
      <c r="AC17" s="639"/>
      <c r="AD17" s="640">
        <v>2012056</v>
      </c>
      <c r="AE17" s="640"/>
      <c r="AF17" s="640"/>
      <c r="AG17" s="640"/>
      <c r="AH17" s="640"/>
      <c r="AI17" s="640"/>
      <c r="AJ17" s="640"/>
      <c r="AK17" s="640"/>
      <c r="AL17" s="609">
        <v>18.600000000000001</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1572843</v>
      </c>
      <c r="CS17" s="587"/>
      <c r="CT17" s="587"/>
      <c r="CU17" s="587"/>
      <c r="CV17" s="587"/>
      <c r="CW17" s="587"/>
      <c r="CX17" s="587"/>
      <c r="CY17" s="588"/>
      <c r="CZ17" s="639">
        <v>9.1999999999999993</v>
      </c>
      <c r="DA17" s="639"/>
      <c r="DB17" s="639"/>
      <c r="DC17" s="639"/>
      <c r="DD17" s="592" t="s">
        <v>112</v>
      </c>
      <c r="DE17" s="587"/>
      <c r="DF17" s="587"/>
      <c r="DG17" s="587"/>
      <c r="DH17" s="587"/>
      <c r="DI17" s="587"/>
      <c r="DJ17" s="587"/>
      <c r="DK17" s="587"/>
      <c r="DL17" s="587"/>
      <c r="DM17" s="587"/>
      <c r="DN17" s="587"/>
      <c r="DO17" s="587"/>
      <c r="DP17" s="588"/>
      <c r="DQ17" s="592">
        <v>1448977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244107</v>
      </c>
      <c r="S18" s="587"/>
      <c r="T18" s="587"/>
      <c r="U18" s="587"/>
      <c r="V18" s="587"/>
      <c r="W18" s="587"/>
      <c r="X18" s="587"/>
      <c r="Y18" s="588"/>
      <c r="Z18" s="639">
        <v>1.3</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178371</v>
      </c>
      <c r="BH19" s="587"/>
      <c r="BI19" s="587"/>
      <c r="BJ19" s="587"/>
      <c r="BK19" s="587"/>
      <c r="BL19" s="587"/>
      <c r="BM19" s="587"/>
      <c r="BN19" s="588"/>
      <c r="BO19" s="639">
        <v>2.2000000000000002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11089862</v>
      </c>
      <c r="S20" s="587"/>
      <c r="T20" s="587"/>
      <c r="U20" s="587"/>
      <c r="V20" s="587"/>
      <c r="W20" s="587"/>
      <c r="X20" s="587"/>
      <c r="Y20" s="588"/>
      <c r="Z20" s="639">
        <v>60.3</v>
      </c>
      <c r="AA20" s="639"/>
      <c r="AB20" s="639"/>
      <c r="AC20" s="639"/>
      <c r="AD20" s="640">
        <v>10667384</v>
      </c>
      <c r="AE20" s="640"/>
      <c r="AF20" s="640"/>
      <c r="AG20" s="640"/>
      <c r="AH20" s="640"/>
      <c r="AI20" s="640"/>
      <c r="AJ20" s="640"/>
      <c r="AK20" s="640"/>
      <c r="AL20" s="609">
        <v>98.6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178371</v>
      </c>
      <c r="BH20" s="587"/>
      <c r="BI20" s="587"/>
      <c r="BJ20" s="587"/>
      <c r="BK20" s="587"/>
      <c r="BL20" s="587"/>
      <c r="BM20" s="587"/>
      <c r="BN20" s="588"/>
      <c r="BO20" s="639">
        <v>2.2000000000000002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17015523</v>
      </c>
      <c r="CS20" s="587"/>
      <c r="CT20" s="587"/>
      <c r="CU20" s="587"/>
      <c r="CV20" s="587"/>
      <c r="CW20" s="587"/>
      <c r="CX20" s="587"/>
      <c r="CY20" s="588"/>
      <c r="CZ20" s="639">
        <v>100</v>
      </c>
      <c r="DA20" s="639"/>
      <c r="DB20" s="639"/>
      <c r="DC20" s="639"/>
      <c r="DD20" s="592">
        <v>2255405</v>
      </c>
      <c r="DE20" s="587"/>
      <c r="DF20" s="587"/>
      <c r="DG20" s="587"/>
      <c r="DH20" s="587"/>
      <c r="DI20" s="587"/>
      <c r="DJ20" s="587"/>
      <c r="DK20" s="587"/>
      <c r="DL20" s="587"/>
      <c r="DM20" s="587"/>
      <c r="DN20" s="587"/>
      <c r="DO20" s="587"/>
      <c r="DP20" s="588"/>
      <c r="DQ20" s="592">
        <v>12324282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9640</v>
      </c>
      <c r="S21" s="587"/>
      <c r="T21" s="587"/>
      <c r="U21" s="587"/>
      <c r="V21" s="587"/>
      <c r="W21" s="587"/>
      <c r="X21" s="587"/>
      <c r="Y21" s="588"/>
      <c r="Z21" s="639">
        <v>0.1</v>
      </c>
      <c r="AA21" s="639"/>
      <c r="AB21" s="639"/>
      <c r="AC21" s="639"/>
      <c r="AD21" s="640">
        <v>9640</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93574</v>
      </c>
      <c r="S22" s="587"/>
      <c r="T22" s="587"/>
      <c r="U22" s="587"/>
      <c r="V22" s="587"/>
      <c r="W22" s="587"/>
      <c r="X22" s="587"/>
      <c r="Y22" s="588"/>
      <c r="Z22" s="639">
        <v>0.5</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200708</v>
      </c>
      <c r="S23" s="587"/>
      <c r="T23" s="587"/>
      <c r="U23" s="587"/>
      <c r="V23" s="587"/>
      <c r="W23" s="587"/>
      <c r="X23" s="587"/>
      <c r="Y23" s="588"/>
      <c r="Z23" s="639">
        <v>1.1000000000000001</v>
      </c>
      <c r="AA23" s="639"/>
      <c r="AB23" s="639"/>
      <c r="AC23" s="639"/>
      <c r="AD23" s="640">
        <v>49150</v>
      </c>
      <c r="AE23" s="640"/>
      <c r="AF23" s="640"/>
      <c r="AG23" s="640"/>
      <c r="AH23" s="640"/>
      <c r="AI23" s="640"/>
      <c r="AJ23" s="640"/>
      <c r="AK23" s="640"/>
      <c r="AL23" s="609">
        <v>0.5</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178371</v>
      </c>
      <c r="BH23" s="587"/>
      <c r="BI23" s="587"/>
      <c r="BJ23" s="587"/>
      <c r="BK23" s="587"/>
      <c r="BL23" s="587"/>
      <c r="BM23" s="587"/>
      <c r="BN23" s="588"/>
      <c r="BO23" s="639">
        <v>2.2000000000000002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29395</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8540923</v>
      </c>
      <c r="CS24" s="637"/>
      <c r="CT24" s="637"/>
      <c r="CU24" s="637"/>
      <c r="CV24" s="637"/>
      <c r="CW24" s="637"/>
      <c r="CX24" s="637"/>
      <c r="CY24" s="684"/>
      <c r="CZ24" s="688">
        <v>50.2</v>
      </c>
      <c r="DA24" s="689"/>
      <c r="DB24" s="689"/>
      <c r="DC24" s="690"/>
      <c r="DD24" s="683">
        <v>5843951</v>
      </c>
      <c r="DE24" s="637"/>
      <c r="DF24" s="637"/>
      <c r="DG24" s="637"/>
      <c r="DH24" s="637"/>
      <c r="DI24" s="637"/>
      <c r="DJ24" s="637"/>
      <c r="DK24" s="684"/>
      <c r="DL24" s="683">
        <v>5825218</v>
      </c>
      <c r="DM24" s="637"/>
      <c r="DN24" s="637"/>
      <c r="DO24" s="637"/>
      <c r="DP24" s="637"/>
      <c r="DQ24" s="637"/>
      <c r="DR24" s="637"/>
      <c r="DS24" s="637"/>
      <c r="DT24" s="637"/>
      <c r="DU24" s="637"/>
      <c r="DV24" s="684"/>
      <c r="DW24" s="685">
        <v>48.4</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2362864</v>
      </c>
      <c r="S25" s="587"/>
      <c r="T25" s="587"/>
      <c r="U25" s="587"/>
      <c r="V25" s="587"/>
      <c r="W25" s="587"/>
      <c r="X25" s="587"/>
      <c r="Y25" s="588"/>
      <c r="Z25" s="639">
        <v>12.8</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3587977</v>
      </c>
      <c r="CS25" s="605"/>
      <c r="CT25" s="605"/>
      <c r="CU25" s="605"/>
      <c r="CV25" s="605"/>
      <c r="CW25" s="605"/>
      <c r="CX25" s="605"/>
      <c r="CY25" s="606"/>
      <c r="CZ25" s="589">
        <v>21.1</v>
      </c>
      <c r="DA25" s="607"/>
      <c r="DB25" s="607"/>
      <c r="DC25" s="608"/>
      <c r="DD25" s="592">
        <v>3384136</v>
      </c>
      <c r="DE25" s="605"/>
      <c r="DF25" s="605"/>
      <c r="DG25" s="605"/>
      <c r="DH25" s="605"/>
      <c r="DI25" s="605"/>
      <c r="DJ25" s="605"/>
      <c r="DK25" s="606"/>
      <c r="DL25" s="592">
        <v>3379437</v>
      </c>
      <c r="DM25" s="605"/>
      <c r="DN25" s="605"/>
      <c r="DO25" s="605"/>
      <c r="DP25" s="605"/>
      <c r="DQ25" s="605"/>
      <c r="DR25" s="605"/>
      <c r="DS25" s="605"/>
      <c r="DT25" s="605"/>
      <c r="DU25" s="605"/>
      <c r="DV25" s="606"/>
      <c r="DW25" s="609">
        <v>28.1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2326341</v>
      </c>
      <c r="CS26" s="587"/>
      <c r="CT26" s="587"/>
      <c r="CU26" s="587"/>
      <c r="CV26" s="587"/>
      <c r="CW26" s="587"/>
      <c r="CX26" s="587"/>
      <c r="CY26" s="588"/>
      <c r="CZ26" s="589">
        <v>13.7</v>
      </c>
      <c r="DA26" s="607"/>
      <c r="DB26" s="607"/>
      <c r="DC26" s="608"/>
      <c r="DD26" s="592">
        <v>2180132</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915976</v>
      </c>
      <c r="S27" s="587"/>
      <c r="T27" s="587"/>
      <c r="U27" s="587"/>
      <c r="V27" s="587"/>
      <c r="W27" s="587"/>
      <c r="X27" s="587"/>
      <c r="Y27" s="588"/>
      <c r="Z27" s="639">
        <v>5</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8019205</v>
      </c>
      <c r="BH27" s="587"/>
      <c r="BI27" s="587"/>
      <c r="BJ27" s="587"/>
      <c r="BK27" s="587"/>
      <c r="BL27" s="587"/>
      <c r="BM27" s="587"/>
      <c r="BN27" s="588"/>
      <c r="BO27" s="639">
        <v>100</v>
      </c>
      <c r="BP27" s="639"/>
      <c r="BQ27" s="639"/>
      <c r="BR27" s="639"/>
      <c r="BS27" s="592">
        <v>50118</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3380103</v>
      </c>
      <c r="CS27" s="605"/>
      <c r="CT27" s="605"/>
      <c r="CU27" s="605"/>
      <c r="CV27" s="605"/>
      <c r="CW27" s="605"/>
      <c r="CX27" s="605"/>
      <c r="CY27" s="606"/>
      <c r="CZ27" s="589">
        <v>19.899999999999999</v>
      </c>
      <c r="DA27" s="607"/>
      <c r="DB27" s="607"/>
      <c r="DC27" s="608"/>
      <c r="DD27" s="592">
        <v>1010838</v>
      </c>
      <c r="DE27" s="605"/>
      <c r="DF27" s="605"/>
      <c r="DG27" s="605"/>
      <c r="DH27" s="605"/>
      <c r="DI27" s="605"/>
      <c r="DJ27" s="605"/>
      <c r="DK27" s="606"/>
      <c r="DL27" s="592">
        <v>1010644</v>
      </c>
      <c r="DM27" s="605"/>
      <c r="DN27" s="605"/>
      <c r="DO27" s="605"/>
      <c r="DP27" s="605"/>
      <c r="DQ27" s="605"/>
      <c r="DR27" s="605"/>
      <c r="DS27" s="605"/>
      <c r="DT27" s="605"/>
      <c r="DU27" s="605"/>
      <c r="DV27" s="606"/>
      <c r="DW27" s="609">
        <v>8.4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31316</v>
      </c>
      <c r="S28" s="587"/>
      <c r="T28" s="587"/>
      <c r="U28" s="587"/>
      <c r="V28" s="587"/>
      <c r="W28" s="587"/>
      <c r="X28" s="587"/>
      <c r="Y28" s="588"/>
      <c r="Z28" s="639">
        <v>0.2</v>
      </c>
      <c r="AA28" s="639"/>
      <c r="AB28" s="639"/>
      <c r="AC28" s="639"/>
      <c r="AD28" s="640">
        <v>15984</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1572843</v>
      </c>
      <c r="CS28" s="587"/>
      <c r="CT28" s="587"/>
      <c r="CU28" s="587"/>
      <c r="CV28" s="587"/>
      <c r="CW28" s="587"/>
      <c r="CX28" s="587"/>
      <c r="CY28" s="588"/>
      <c r="CZ28" s="589">
        <v>9.1999999999999993</v>
      </c>
      <c r="DA28" s="607"/>
      <c r="DB28" s="607"/>
      <c r="DC28" s="608"/>
      <c r="DD28" s="592">
        <v>1448977</v>
      </c>
      <c r="DE28" s="587"/>
      <c r="DF28" s="587"/>
      <c r="DG28" s="587"/>
      <c r="DH28" s="587"/>
      <c r="DI28" s="587"/>
      <c r="DJ28" s="587"/>
      <c r="DK28" s="588"/>
      <c r="DL28" s="592">
        <v>1435137</v>
      </c>
      <c r="DM28" s="587"/>
      <c r="DN28" s="587"/>
      <c r="DO28" s="587"/>
      <c r="DP28" s="587"/>
      <c r="DQ28" s="587"/>
      <c r="DR28" s="587"/>
      <c r="DS28" s="587"/>
      <c r="DT28" s="587"/>
      <c r="DU28" s="587"/>
      <c r="DV28" s="588"/>
      <c r="DW28" s="609">
        <v>11.9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160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1572843</v>
      </c>
      <c r="CS29" s="605"/>
      <c r="CT29" s="605"/>
      <c r="CU29" s="605"/>
      <c r="CV29" s="605"/>
      <c r="CW29" s="605"/>
      <c r="CX29" s="605"/>
      <c r="CY29" s="606"/>
      <c r="CZ29" s="589">
        <v>9.1999999999999993</v>
      </c>
      <c r="DA29" s="607"/>
      <c r="DB29" s="607"/>
      <c r="DC29" s="608"/>
      <c r="DD29" s="592">
        <v>1448977</v>
      </c>
      <c r="DE29" s="605"/>
      <c r="DF29" s="605"/>
      <c r="DG29" s="605"/>
      <c r="DH29" s="605"/>
      <c r="DI29" s="605"/>
      <c r="DJ29" s="605"/>
      <c r="DK29" s="606"/>
      <c r="DL29" s="592">
        <v>1435137</v>
      </c>
      <c r="DM29" s="605"/>
      <c r="DN29" s="605"/>
      <c r="DO29" s="605"/>
      <c r="DP29" s="605"/>
      <c r="DQ29" s="605"/>
      <c r="DR29" s="605"/>
      <c r="DS29" s="605"/>
      <c r="DT29" s="605"/>
      <c r="DU29" s="605"/>
      <c r="DV29" s="606"/>
      <c r="DW29" s="609">
        <v>11.9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360766</v>
      </c>
      <c r="S30" s="587"/>
      <c r="T30" s="587"/>
      <c r="U30" s="587"/>
      <c r="V30" s="587"/>
      <c r="W30" s="587"/>
      <c r="X30" s="587"/>
      <c r="Y30" s="588"/>
      <c r="Z30" s="639">
        <v>2</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98.6</v>
      </c>
      <c r="BH30" s="653"/>
      <c r="BI30" s="653"/>
      <c r="BJ30" s="653"/>
      <c r="BK30" s="653"/>
      <c r="BL30" s="653"/>
      <c r="BM30" s="654">
        <v>92.2</v>
      </c>
      <c r="BN30" s="653"/>
      <c r="BO30" s="653"/>
      <c r="BP30" s="653"/>
      <c r="BQ30" s="655"/>
      <c r="BR30" s="652">
        <v>98.2</v>
      </c>
      <c r="BS30" s="653"/>
      <c r="BT30" s="653"/>
      <c r="BU30" s="653"/>
      <c r="BV30" s="653"/>
      <c r="BW30" s="653"/>
      <c r="BX30" s="654">
        <v>92</v>
      </c>
      <c r="BY30" s="653"/>
      <c r="BZ30" s="653"/>
      <c r="CA30" s="653"/>
      <c r="CB30" s="655"/>
      <c r="CD30" s="658"/>
      <c r="CE30" s="659"/>
      <c r="CF30" s="623" t="s">
        <v>291</v>
      </c>
      <c r="CG30" s="620"/>
      <c r="CH30" s="620"/>
      <c r="CI30" s="620"/>
      <c r="CJ30" s="620"/>
      <c r="CK30" s="620"/>
      <c r="CL30" s="620"/>
      <c r="CM30" s="620"/>
      <c r="CN30" s="620"/>
      <c r="CO30" s="620"/>
      <c r="CP30" s="620"/>
      <c r="CQ30" s="621"/>
      <c r="CR30" s="586">
        <v>1392448</v>
      </c>
      <c r="CS30" s="587"/>
      <c r="CT30" s="587"/>
      <c r="CU30" s="587"/>
      <c r="CV30" s="587"/>
      <c r="CW30" s="587"/>
      <c r="CX30" s="587"/>
      <c r="CY30" s="588"/>
      <c r="CZ30" s="589">
        <v>8.1999999999999993</v>
      </c>
      <c r="DA30" s="607"/>
      <c r="DB30" s="607"/>
      <c r="DC30" s="608"/>
      <c r="DD30" s="592">
        <v>1278229</v>
      </c>
      <c r="DE30" s="587"/>
      <c r="DF30" s="587"/>
      <c r="DG30" s="587"/>
      <c r="DH30" s="587"/>
      <c r="DI30" s="587"/>
      <c r="DJ30" s="587"/>
      <c r="DK30" s="588"/>
      <c r="DL30" s="592">
        <v>1264389</v>
      </c>
      <c r="DM30" s="587"/>
      <c r="DN30" s="587"/>
      <c r="DO30" s="587"/>
      <c r="DP30" s="587"/>
      <c r="DQ30" s="587"/>
      <c r="DR30" s="587"/>
      <c r="DS30" s="587"/>
      <c r="DT30" s="587"/>
      <c r="DU30" s="587"/>
      <c r="DV30" s="588"/>
      <c r="DW30" s="609">
        <v>10.5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1076808</v>
      </c>
      <c r="S31" s="587"/>
      <c r="T31" s="587"/>
      <c r="U31" s="587"/>
      <c r="V31" s="587"/>
      <c r="W31" s="587"/>
      <c r="X31" s="587"/>
      <c r="Y31" s="588"/>
      <c r="Z31" s="639">
        <v>5.9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98.7</v>
      </c>
      <c r="BH31" s="605"/>
      <c r="BI31" s="605"/>
      <c r="BJ31" s="605"/>
      <c r="BK31" s="605"/>
      <c r="BL31" s="605"/>
      <c r="BM31" s="641">
        <v>92.7</v>
      </c>
      <c r="BN31" s="651"/>
      <c r="BO31" s="651"/>
      <c r="BP31" s="651"/>
      <c r="BQ31" s="615"/>
      <c r="BR31" s="650">
        <v>98.2</v>
      </c>
      <c r="BS31" s="605"/>
      <c r="BT31" s="605"/>
      <c r="BU31" s="605"/>
      <c r="BV31" s="605"/>
      <c r="BW31" s="605"/>
      <c r="BX31" s="641">
        <v>92.3</v>
      </c>
      <c r="BY31" s="651"/>
      <c r="BZ31" s="651"/>
      <c r="CA31" s="651"/>
      <c r="CB31" s="615"/>
      <c r="CD31" s="658"/>
      <c r="CE31" s="659"/>
      <c r="CF31" s="623" t="s">
        <v>295</v>
      </c>
      <c r="CG31" s="620"/>
      <c r="CH31" s="620"/>
      <c r="CI31" s="620"/>
      <c r="CJ31" s="620"/>
      <c r="CK31" s="620"/>
      <c r="CL31" s="620"/>
      <c r="CM31" s="620"/>
      <c r="CN31" s="620"/>
      <c r="CO31" s="620"/>
      <c r="CP31" s="620"/>
      <c r="CQ31" s="621"/>
      <c r="CR31" s="586">
        <v>180395</v>
      </c>
      <c r="CS31" s="605"/>
      <c r="CT31" s="605"/>
      <c r="CU31" s="605"/>
      <c r="CV31" s="605"/>
      <c r="CW31" s="605"/>
      <c r="CX31" s="605"/>
      <c r="CY31" s="606"/>
      <c r="CZ31" s="589">
        <v>1.1000000000000001</v>
      </c>
      <c r="DA31" s="607"/>
      <c r="DB31" s="607"/>
      <c r="DC31" s="608"/>
      <c r="DD31" s="592">
        <v>170748</v>
      </c>
      <c r="DE31" s="605"/>
      <c r="DF31" s="605"/>
      <c r="DG31" s="605"/>
      <c r="DH31" s="605"/>
      <c r="DI31" s="605"/>
      <c r="DJ31" s="605"/>
      <c r="DK31" s="606"/>
      <c r="DL31" s="592">
        <v>170748</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259443</v>
      </c>
      <c r="S32" s="587"/>
      <c r="T32" s="587"/>
      <c r="U32" s="587"/>
      <c r="V32" s="587"/>
      <c r="W32" s="587"/>
      <c r="X32" s="587"/>
      <c r="Y32" s="588"/>
      <c r="Z32" s="639">
        <v>1.4</v>
      </c>
      <c r="AA32" s="639"/>
      <c r="AB32" s="639"/>
      <c r="AC32" s="639"/>
      <c r="AD32" s="640">
        <v>75226</v>
      </c>
      <c r="AE32" s="640"/>
      <c r="AF32" s="640"/>
      <c r="AG32" s="640"/>
      <c r="AH32" s="640"/>
      <c r="AI32" s="640"/>
      <c r="AJ32" s="640"/>
      <c r="AK32" s="640"/>
      <c r="AL32" s="609">
        <v>0.7</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98.3</v>
      </c>
      <c r="BH32" s="571"/>
      <c r="BI32" s="571"/>
      <c r="BJ32" s="571"/>
      <c r="BK32" s="571"/>
      <c r="BL32" s="571"/>
      <c r="BM32" s="634">
        <v>90.7</v>
      </c>
      <c r="BN32" s="571"/>
      <c r="BO32" s="571"/>
      <c r="BP32" s="571"/>
      <c r="BQ32" s="628"/>
      <c r="BR32" s="649">
        <v>98</v>
      </c>
      <c r="BS32" s="571"/>
      <c r="BT32" s="571"/>
      <c r="BU32" s="571"/>
      <c r="BV32" s="571"/>
      <c r="BW32" s="571"/>
      <c r="BX32" s="634">
        <v>90.5</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1963889</v>
      </c>
      <c r="S33" s="587"/>
      <c r="T33" s="587"/>
      <c r="U33" s="587"/>
      <c r="V33" s="587"/>
      <c r="W33" s="587"/>
      <c r="X33" s="587"/>
      <c r="Y33" s="588"/>
      <c r="Z33" s="639">
        <v>10.7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6219195</v>
      </c>
      <c r="CS33" s="605"/>
      <c r="CT33" s="605"/>
      <c r="CU33" s="605"/>
      <c r="CV33" s="605"/>
      <c r="CW33" s="605"/>
      <c r="CX33" s="605"/>
      <c r="CY33" s="606"/>
      <c r="CZ33" s="589">
        <v>36.6</v>
      </c>
      <c r="DA33" s="607"/>
      <c r="DB33" s="607"/>
      <c r="DC33" s="608"/>
      <c r="DD33" s="592">
        <v>5793429</v>
      </c>
      <c r="DE33" s="605"/>
      <c r="DF33" s="605"/>
      <c r="DG33" s="605"/>
      <c r="DH33" s="605"/>
      <c r="DI33" s="605"/>
      <c r="DJ33" s="605"/>
      <c r="DK33" s="606"/>
      <c r="DL33" s="592">
        <v>4313183</v>
      </c>
      <c r="DM33" s="605"/>
      <c r="DN33" s="605"/>
      <c r="DO33" s="605"/>
      <c r="DP33" s="605"/>
      <c r="DQ33" s="605"/>
      <c r="DR33" s="605"/>
      <c r="DS33" s="605"/>
      <c r="DT33" s="605"/>
      <c r="DU33" s="605"/>
      <c r="DV33" s="606"/>
      <c r="DW33" s="609">
        <v>35.9</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1910855</v>
      </c>
      <c r="CS34" s="587"/>
      <c r="CT34" s="587"/>
      <c r="CU34" s="587"/>
      <c r="CV34" s="587"/>
      <c r="CW34" s="587"/>
      <c r="CX34" s="587"/>
      <c r="CY34" s="588"/>
      <c r="CZ34" s="589">
        <v>11.2</v>
      </c>
      <c r="DA34" s="607"/>
      <c r="DB34" s="607"/>
      <c r="DC34" s="608"/>
      <c r="DD34" s="592">
        <v>1721559</v>
      </c>
      <c r="DE34" s="587"/>
      <c r="DF34" s="587"/>
      <c r="DG34" s="587"/>
      <c r="DH34" s="587"/>
      <c r="DI34" s="587"/>
      <c r="DJ34" s="587"/>
      <c r="DK34" s="588"/>
      <c r="DL34" s="592">
        <v>1625345</v>
      </c>
      <c r="DM34" s="587"/>
      <c r="DN34" s="587"/>
      <c r="DO34" s="587"/>
      <c r="DP34" s="587"/>
      <c r="DQ34" s="587"/>
      <c r="DR34" s="587"/>
      <c r="DS34" s="587"/>
      <c r="DT34" s="587"/>
      <c r="DU34" s="587"/>
      <c r="DV34" s="588"/>
      <c r="DW34" s="609">
        <v>13.5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1211489</v>
      </c>
      <c r="S35" s="587"/>
      <c r="T35" s="587"/>
      <c r="U35" s="587"/>
      <c r="V35" s="587"/>
      <c r="W35" s="587"/>
      <c r="X35" s="587"/>
      <c r="Y35" s="588"/>
      <c r="Z35" s="639">
        <v>6.6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2273561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589217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38403</v>
      </c>
      <c r="CS35" s="605"/>
      <c r="CT35" s="605"/>
      <c r="CU35" s="605"/>
      <c r="CV35" s="605"/>
      <c r="CW35" s="605"/>
      <c r="CX35" s="605"/>
      <c r="CY35" s="606"/>
      <c r="CZ35" s="589">
        <v>0.2</v>
      </c>
      <c r="DA35" s="607"/>
      <c r="DB35" s="607"/>
      <c r="DC35" s="608"/>
      <c r="DD35" s="592">
        <v>37925</v>
      </c>
      <c r="DE35" s="605"/>
      <c r="DF35" s="605"/>
      <c r="DG35" s="605"/>
      <c r="DH35" s="605"/>
      <c r="DI35" s="605"/>
      <c r="DJ35" s="605"/>
      <c r="DK35" s="606"/>
      <c r="DL35" s="592">
        <v>36820</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18394401</v>
      </c>
      <c r="S36" s="627"/>
      <c r="T36" s="627"/>
      <c r="U36" s="627"/>
      <c r="V36" s="627"/>
      <c r="W36" s="627"/>
      <c r="X36" s="627"/>
      <c r="Y36" s="630"/>
      <c r="Z36" s="631">
        <v>100</v>
      </c>
      <c r="AA36" s="631"/>
      <c r="AB36" s="631"/>
      <c r="AC36" s="631"/>
      <c r="AD36" s="632">
        <v>10817384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623148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442850</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1196824</v>
      </c>
      <c r="CS36" s="587"/>
      <c r="CT36" s="587"/>
      <c r="CU36" s="587"/>
      <c r="CV36" s="587"/>
      <c r="CW36" s="587"/>
      <c r="CX36" s="587"/>
      <c r="CY36" s="588"/>
      <c r="CZ36" s="589">
        <v>7</v>
      </c>
      <c r="DA36" s="607"/>
      <c r="DB36" s="607"/>
      <c r="DC36" s="608"/>
      <c r="DD36" s="592">
        <v>1108127</v>
      </c>
      <c r="DE36" s="587"/>
      <c r="DF36" s="587"/>
      <c r="DG36" s="587"/>
      <c r="DH36" s="587"/>
      <c r="DI36" s="587"/>
      <c r="DJ36" s="587"/>
      <c r="DK36" s="588"/>
      <c r="DL36" s="592">
        <v>1017571</v>
      </c>
      <c r="DM36" s="587"/>
      <c r="DN36" s="587"/>
      <c r="DO36" s="587"/>
      <c r="DP36" s="587"/>
      <c r="DQ36" s="587"/>
      <c r="DR36" s="587"/>
      <c r="DS36" s="587"/>
      <c r="DT36" s="587"/>
      <c r="DU36" s="587"/>
      <c r="DV36" s="588"/>
      <c r="DW36" s="609">
        <v>8.5</v>
      </c>
      <c r="DX36" s="610"/>
      <c r="DY36" s="610"/>
      <c r="DZ36" s="610"/>
      <c r="EA36" s="610"/>
      <c r="EB36" s="610"/>
      <c r="EC36" s="611"/>
    </row>
    <row r="37" spans="2:133" ht="11.25" customHeight="1">
      <c r="AQ37" s="612" t="s">
        <v>313</v>
      </c>
      <c r="AR37" s="613"/>
      <c r="AS37" s="613"/>
      <c r="AT37" s="613"/>
      <c r="AU37" s="613"/>
      <c r="AV37" s="613"/>
      <c r="AW37" s="613"/>
      <c r="AX37" s="613"/>
      <c r="AY37" s="614"/>
      <c r="AZ37" s="586">
        <v>200665</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9848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667183</v>
      </c>
      <c r="CS37" s="605"/>
      <c r="CT37" s="605"/>
      <c r="CU37" s="605"/>
      <c r="CV37" s="605"/>
      <c r="CW37" s="605"/>
      <c r="CX37" s="605"/>
      <c r="CY37" s="606"/>
      <c r="CZ37" s="589">
        <v>3.9</v>
      </c>
      <c r="DA37" s="607"/>
      <c r="DB37" s="607"/>
      <c r="DC37" s="608"/>
      <c r="DD37" s="592">
        <v>667183</v>
      </c>
      <c r="DE37" s="605"/>
      <c r="DF37" s="605"/>
      <c r="DG37" s="605"/>
      <c r="DH37" s="605"/>
      <c r="DI37" s="605"/>
      <c r="DJ37" s="605"/>
      <c r="DK37" s="606"/>
      <c r="DL37" s="592">
        <v>667183</v>
      </c>
      <c r="DM37" s="605"/>
      <c r="DN37" s="605"/>
      <c r="DO37" s="605"/>
      <c r="DP37" s="605"/>
      <c r="DQ37" s="605"/>
      <c r="DR37" s="605"/>
      <c r="DS37" s="605"/>
      <c r="DT37" s="605"/>
      <c r="DU37" s="605"/>
      <c r="DV37" s="606"/>
      <c r="DW37" s="609">
        <v>5.5</v>
      </c>
      <c r="DX37" s="610"/>
      <c r="DY37" s="610"/>
      <c r="DZ37" s="610"/>
      <c r="EA37" s="610"/>
      <c r="EB37" s="610"/>
      <c r="EC37" s="611"/>
    </row>
    <row r="38" spans="2:133" ht="11.25" customHeight="1">
      <c r="AQ38" s="612" t="s">
        <v>316</v>
      </c>
      <c r="AR38" s="613"/>
      <c r="AS38" s="613"/>
      <c r="AT38" s="613"/>
      <c r="AU38" s="613"/>
      <c r="AV38" s="613"/>
      <c r="AW38" s="613"/>
      <c r="AX38" s="613"/>
      <c r="AY38" s="614"/>
      <c r="AZ38" s="586">
        <v>5776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17067</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2267785</v>
      </c>
      <c r="CS38" s="587"/>
      <c r="CT38" s="587"/>
      <c r="CU38" s="587"/>
      <c r="CV38" s="587"/>
      <c r="CW38" s="587"/>
      <c r="CX38" s="587"/>
      <c r="CY38" s="588"/>
      <c r="CZ38" s="589">
        <v>13.3</v>
      </c>
      <c r="DA38" s="607"/>
      <c r="DB38" s="607"/>
      <c r="DC38" s="608"/>
      <c r="DD38" s="592">
        <v>2134570</v>
      </c>
      <c r="DE38" s="587"/>
      <c r="DF38" s="587"/>
      <c r="DG38" s="587"/>
      <c r="DH38" s="587"/>
      <c r="DI38" s="587"/>
      <c r="DJ38" s="587"/>
      <c r="DK38" s="588"/>
      <c r="DL38" s="592">
        <v>1630842</v>
      </c>
      <c r="DM38" s="587"/>
      <c r="DN38" s="587"/>
      <c r="DO38" s="587"/>
      <c r="DP38" s="587"/>
      <c r="DQ38" s="587"/>
      <c r="DR38" s="587"/>
      <c r="DS38" s="587"/>
      <c r="DT38" s="587"/>
      <c r="DU38" s="587"/>
      <c r="DV38" s="588"/>
      <c r="DW38" s="609">
        <v>13.6</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790304</v>
      </c>
      <c r="CS39" s="605"/>
      <c r="CT39" s="605"/>
      <c r="CU39" s="605"/>
      <c r="CV39" s="605"/>
      <c r="CW39" s="605"/>
      <c r="CX39" s="605"/>
      <c r="CY39" s="606"/>
      <c r="CZ39" s="589">
        <v>4.5999999999999996</v>
      </c>
      <c r="DA39" s="607"/>
      <c r="DB39" s="607"/>
      <c r="DC39" s="608"/>
      <c r="DD39" s="592">
        <v>788643</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345513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80</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15024</v>
      </c>
      <c r="CS40" s="587"/>
      <c r="CT40" s="587"/>
      <c r="CU40" s="587"/>
      <c r="CV40" s="587"/>
      <c r="CW40" s="587"/>
      <c r="CX40" s="587"/>
      <c r="CY40" s="588"/>
      <c r="CZ40" s="589">
        <v>0.1</v>
      </c>
      <c r="DA40" s="607"/>
      <c r="DB40" s="607"/>
      <c r="DC40" s="608"/>
      <c r="DD40" s="592">
        <v>2605</v>
      </c>
      <c r="DE40" s="587"/>
      <c r="DF40" s="587"/>
      <c r="DG40" s="587"/>
      <c r="DH40" s="587"/>
      <c r="DI40" s="587"/>
      <c r="DJ40" s="587"/>
      <c r="DK40" s="588"/>
      <c r="DL40" s="592">
        <v>2605</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1098459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269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2255405</v>
      </c>
      <c r="CS42" s="587"/>
      <c r="CT42" s="587"/>
      <c r="CU42" s="587"/>
      <c r="CV42" s="587"/>
      <c r="CW42" s="587"/>
      <c r="CX42" s="587"/>
      <c r="CY42" s="588"/>
      <c r="CZ42" s="589">
        <v>13.3</v>
      </c>
      <c r="DA42" s="590"/>
      <c r="DB42" s="590"/>
      <c r="DC42" s="591"/>
      <c r="DD42" s="592">
        <v>686902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30109</v>
      </c>
      <c r="CS43" s="605"/>
      <c r="CT43" s="605"/>
      <c r="CU43" s="605"/>
      <c r="CV43" s="605"/>
      <c r="CW43" s="605"/>
      <c r="CX43" s="605"/>
      <c r="CY43" s="606"/>
      <c r="CZ43" s="589">
        <v>0.2</v>
      </c>
      <c r="DA43" s="607"/>
      <c r="DB43" s="607"/>
      <c r="DC43" s="608"/>
      <c r="DD43" s="592">
        <v>29056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2255405</v>
      </c>
      <c r="CS44" s="587"/>
      <c r="CT44" s="587"/>
      <c r="CU44" s="587"/>
      <c r="CV44" s="587"/>
      <c r="CW44" s="587"/>
      <c r="CX44" s="587"/>
      <c r="CY44" s="588"/>
      <c r="CZ44" s="589">
        <v>13.3</v>
      </c>
      <c r="DA44" s="590"/>
      <c r="DB44" s="590"/>
      <c r="DC44" s="591"/>
      <c r="DD44" s="592">
        <v>686902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723121</v>
      </c>
      <c r="CS45" s="605"/>
      <c r="CT45" s="605"/>
      <c r="CU45" s="605"/>
      <c r="CV45" s="605"/>
      <c r="CW45" s="605"/>
      <c r="CX45" s="605"/>
      <c r="CY45" s="606"/>
      <c r="CZ45" s="589">
        <v>4.2</v>
      </c>
      <c r="DA45" s="607"/>
      <c r="DB45" s="607"/>
      <c r="DC45" s="608"/>
      <c r="DD45" s="592">
        <v>82760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1532284</v>
      </c>
      <c r="CS46" s="587"/>
      <c r="CT46" s="587"/>
      <c r="CU46" s="587"/>
      <c r="CV46" s="587"/>
      <c r="CW46" s="587"/>
      <c r="CX46" s="587"/>
      <c r="CY46" s="588"/>
      <c r="CZ46" s="589">
        <v>9</v>
      </c>
      <c r="DA46" s="590"/>
      <c r="DB46" s="590"/>
      <c r="DC46" s="591"/>
      <c r="DD46" s="592">
        <v>604142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320</v>
      </c>
      <c r="CS47" s="605"/>
      <c r="CT47" s="605"/>
      <c r="CU47" s="605"/>
      <c r="CV47" s="605"/>
      <c r="CW47" s="605"/>
      <c r="CX47" s="605"/>
      <c r="CY47" s="606"/>
      <c r="CZ47" s="589" t="s">
        <v>320</v>
      </c>
      <c r="DA47" s="607"/>
      <c r="DB47" s="607"/>
      <c r="DC47" s="608"/>
      <c r="DD47" s="592" t="s">
        <v>320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17015523</v>
      </c>
      <c r="CS49" s="571"/>
      <c r="CT49" s="571"/>
      <c r="CU49" s="571"/>
      <c r="CV49" s="571"/>
      <c r="CW49" s="571"/>
      <c r="CX49" s="571"/>
      <c r="CY49" s="572"/>
      <c r="CZ49" s="573">
        <v>100</v>
      </c>
      <c r="DA49" s="574"/>
      <c r="DB49" s="574"/>
      <c r="DC49" s="575"/>
      <c r="DD49" s="576">
        <v>12324282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1" zoomScale="55" zoomScaleNormal="55" zoomScaleSheetLayoutView="70" workbookViewId="0">
      <selection activeCell="AK32" sqref="AK32:AO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18395</v>
      </c>
      <c r="R7" s="1099"/>
      <c r="S7" s="1099"/>
      <c r="T7" s="1099"/>
      <c r="U7" s="1099"/>
      <c r="V7" s="1099">
        <v>17013</v>
      </c>
      <c r="W7" s="1099"/>
      <c r="X7" s="1099"/>
      <c r="Y7" s="1099"/>
      <c r="Z7" s="1099"/>
      <c r="AA7" s="1099">
        <v>1381</v>
      </c>
      <c r="AB7" s="1099"/>
      <c r="AC7" s="1099"/>
      <c r="AD7" s="1099"/>
      <c r="AE7" s="1100"/>
      <c r="AF7" s="1101">
        <v>711</v>
      </c>
      <c r="AG7" s="1102"/>
      <c r="AH7" s="1102"/>
      <c r="AI7" s="1102"/>
      <c r="AJ7" s="1103"/>
      <c r="AK7" s="1085">
        <v>395</v>
      </c>
      <c r="AL7" s="1086"/>
      <c r="AM7" s="1086"/>
      <c r="AN7" s="1086"/>
      <c r="AO7" s="1086"/>
      <c r="AP7" s="1086">
        <v>15084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0</v>
      </c>
      <c r="CI7" s="1083"/>
      <c r="CJ7" s="1083"/>
      <c r="CK7" s="1083"/>
      <c r="CL7" s="1084"/>
      <c r="CM7" s="1082">
        <v>4</v>
      </c>
      <c r="CN7" s="1083"/>
      <c r="CO7" s="1083"/>
      <c r="CP7" s="1083"/>
      <c r="CQ7" s="1084"/>
      <c r="CR7" s="1082">
        <v>2</v>
      </c>
      <c r="CS7" s="1083"/>
      <c r="CT7" s="1083"/>
      <c r="CU7" s="1083"/>
      <c r="CV7" s="1084"/>
      <c r="CW7" s="1082" t="s">
        <v>546</v>
      </c>
      <c r="CX7" s="1083"/>
      <c r="CY7" s="1083"/>
      <c r="CZ7" s="1083"/>
      <c r="DA7" s="1084"/>
      <c r="DB7" s="1082" t="s">
        <v>545</v>
      </c>
      <c r="DC7" s="1083"/>
      <c r="DD7" s="1083"/>
      <c r="DE7" s="1083"/>
      <c r="DF7" s="1084"/>
      <c r="DG7" s="1082">
        <v>195</v>
      </c>
      <c r="DH7" s="1083"/>
      <c r="DI7" s="1083"/>
      <c r="DJ7" s="1083"/>
      <c r="DK7" s="1084"/>
      <c r="DL7" s="1082" t="s">
        <v>546</v>
      </c>
      <c r="DM7" s="1083"/>
      <c r="DN7" s="1083"/>
      <c r="DO7" s="1083"/>
      <c r="DP7" s="1084"/>
      <c r="DQ7" s="1082" t="s">
        <v>545</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18395</v>
      </c>
      <c r="R23" s="1063"/>
      <c r="S23" s="1063"/>
      <c r="T23" s="1063"/>
      <c r="U23" s="1063"/>
      <c r="V23" s="1063">
        <v>17013</v>
      </c>
      <c r="W23" s="1063"/>
      <c r="X23" s="1063"/>
      <c r="Y23" s="1063"/>
      <c r="Z23" s="1063"/>
      <c r="AA23" s="1063">
        <v>1381</v>
      </c>
      <c r="AB23" s="1063"/>
      <c r="AC23" s="1063"/>
      <c r="AD23" s="1063"/>
      <c r="AE23" s="1064"/>
      <c r="AF23" s="1065">
        <v>711</v>
      </c>
      <c r="AG23" s="1063"/>
      <c r="AH23" s="1063"/>
      <c r="AI23" s="1063"/>
      <c r="AJ23" s="1066"/>
      <c r="AK23" s="1067"/>
      <c r="AL23" s="1068"/>
      <c r="AM23" s="1068"/>
      <c r="AN23" s="1068"/>
      <c r="AO23" s="1068"/>
      <c r="AP23" s="1063">
        <v>15084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7866</v>
      </c>
      <c r="R28" s="1048"/>
      <c r="S28" s="1048"/>
      <c r="T28" s="1048"/>
      <c r="U28" s="1048"/>
      <c r="V28" s="1048">
        <v>7277</v>
      </c>
      <c r="W28" s="1048"/>
      <c r="X28" s="1048"/>
      <c r="Y28" s="1048"/>
      <c r="Z28" s="1048"/>
      <c r="AA28" s="1048">
        <v>589</v>
      </c>
      <c r="AB28" s="1048"/>
      <c r="AC28" s="1048"/>
      <c r="AD28" s="1048"/>
      <c r="AE28" s="1049"/>
      <c r="AF28" s="1050">
        <v>589</v>
      </c>
      <c r="AG28" s="1048"/>
      <c r="AH28" s="1048"/>
      <c r="AI28" s="1048"/>
      <c r="AJ28" s="1051"/>
      <c r="AK28" s="1052">
        <v>746</v>
      </c>
      <c r="AL28" s="1040"/>
      <c r="AM28" s="1040"/>
      <c r="AN28" s="1040"/>
      <c r="AO28" s="1040"/>
      <c r="AP28" s="1040" t="s">
        <v>542</v>
      </c>
      <c r="AQ28" s="1040"/>
      <c r="AR28" s="1040"/>
      <c r="AS28" s="1040"/>
      <c r="AT28" s="1040"/>
      <c r="AU28" s="1040" t="s">
        <v>542</v>
      </c>
      <c r="AV28" s="1040"/>
      <c r="AW28" s="1040"/>
      <c r="AX28" s="1040"/>
      <c r="AY28" s="1040"/>
      <c r="AZ28" s="1041" t="s">
        <v>545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669</v>
      </c>
      <c r="R29" s="1038"/>
      <c r="S29" s="1038"/>
      <c r="T29" s="1038"/>
      <c r="U29" s="1038"/>
      <c r="V29" s="1038">
        <v>664</v>
      </c>
      <c r="W29" s="1038"/>
      <c r="X29" s="1038"/>
      <c r="Y29" s="1038"/>
      <c r="Z29" s="1038"/>
      <c r="AA29" s="1038">
        <v>5</v>
      </c>
      <c r="AB29" s="1038"/>
      <c r="AC29" s="1038"/>
      <c r="AD29" s="1038"/>
      <c r="AE29" s="1039"/>
      <c r="AF29" s="1013">
        <v>5</v>
      </c>
      <c r="AG29" s="1014"/>
      <c r="AH29" s="1014"/>
      <c r="AI29" s="1014"/>
      <c r="AJ29" s="1015"/>
      <c r="AK29" s="974">
        <v>103</v>
      </c>
      <c r="AL29" s="965"/>
      <c r="AM29" s="965"/>
      <c r="AN29" s="965"/>
      <c r="AO29" s="965"/>
      <c r="AP29" s="965" t="s">
        <v>542</v>
      </c>
      <c r="AQ29" s="965"/>
      <c r="AR29" s="965"/>
      <c r="AS29" s="965"/>
      <c r="AT29" s="965"/>
      <c r="AU29" s="965" t="s">
        <v>542</v>
      </c>
      <c r="AV29" s="965"/>
      <c r="AW29" s="965"/>
      <c r="AX29" s="965"/>
      <c r="AY29" s="965"/>
      <c r="AZ29" s="1036" t="s">
        <v>545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3721</v>
      </c>
      <c r="R30" s="1038"/>
      <c r="S30" s="1038"/>
      <c r="T30" s="1038"/>
      <c r="U30" s="1038"/>
      <c r="V30" s="1038">
        <v>3625</v>
      </c>
      <c r="W30" s="1038"/>
      <c r="X30" s="1038"/>
      <c r="Y30" s="1038"/>
      <c r="Z30" s="1038"/>
      <c r="AA30" s="1038">
        <v>96</v>
      </c>
      <c r="AB30" s="1038"/>
      <c r="AC30" s="1038"/>
      <c r="AD30" s="1038"/>
      <c r="AE30" s="1039"/>
      <c r="AF30" s="1013">
        <v>96</v>
      </c>
      <c r="AG30" s="1014"/>
      <c r="AH30" s="1014"/>
      <c r="AI30" s="1014"/>
      <c r="AJ30" s="1015"/>
      <c r="AK30" s="974">
        <v>569</v>
      </c>
      <c r="AL30" s="965"/>
      <c r="AM30" s="965"/>
      <c r="AN30" s="965"/>
      <c r="AO30" s="965"/>
      <c r="AP30" s="965" t="s">
        <v>542</v>
      </c>
      <c r="AQ30" s="965"/>
      <c r="AR30" s="965"/>
      <c r="AS30" s="965"/>
      <c r="AT30" s="965"/>
      <c r="AU30" s="965" t="s">
        <v>542</v>
      </c>
      <c r="AV30" s="965"/>
      <c r="AW30" s="965"/>
      <c r="AX30" s="965"/>
      <c r="AY30" s="965"/>
      <c r="AZ30" s="1036" t="s">
        <v>545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1080</v>
      </c>
      <c r="R31" s="1038"/>
      <c r="S31" s="1038"/>
      <c r="T31" s="1038"/>
      <c r="U31" s="1038"/>
      <c r="V31" s="1038">
        <v>1056</v>
      </c>
      <c r="W31" s="1038"/>
      <c r="X31" s="1038"/>
      <c r="Y31" s="1038"/>
      <c r="Z31" s="1038"/>
      <c r="AA31" s="1038">
        <v>24</v>
      </c>
      <c r="AB31" s="1038"/>
      <c r="AC31" s="1038"/>
      <c r="AD31" s="1038"/>
      <c r="AE31" s="1039"/>
      <c r="AF31" s="1013">
        <v>1310</v>
      </c>
      <c r="AG31" s="1014"/>
      <c r="AH31" s="1014"/>
      <c r="AI31" s="1014"/>
      <c r="AJ31" s="1015"/>
      <c r="AK31" s="974">
        <v>14</v>
      </c>
      <c r="AL31" s="965"/>
      <c r="AM31" s="965"/>
      <c r="AN31" s="965"/>
      <c r="AO31" s="965"/>
      <c r="AP31" s="965">
        <v>1432</v>
      </c>
      <c r="AQ31" s="965"/>
      <c r="AR31" s="965"/>
      <c r="AS31" s="965"/>
      <c r="AT31" s="965"/>
      <c r="AU31" s="965">
        <v>10</v>
      </c>
      <c r="AV31" s="965"/>
      <c r="AW31" s="965"/>
      <c r="AX31" s="965"/>
      <c r="AY31" s="965"/>
      <c r="AZ31" s="1036" t="s">
        <v>545</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1281</v>
      </c>
      <c r="R32" s="1038"/>
      <c r="S32" s="1038"/>
      <c r="T32" s="1038"/>
      <c r="U32" s="1038"/>
      <c r="V32" s="1038">
        <v>1213</v>
      </c>
      <c r="W32" s="1038"/>
      <c r="X32" s="1038"/>
      <c r="Y32" s="1038"/>
      <c r="Z32" s="1038"/>
      <c r="AA32" s="1038">
        <v>68</v>
      </c>
      <c r="AB32" s="1038"/>
      <c r="AC32" s="1038"/>
      <c r="AD32" s="1038"/>
      <c r="AE32" s="1039"/>
      <c r="AF32" s="1013">
        <v>68</v>
      </c>
      <c r="AG32" s="1014"/>
      <c r="AH32" s="1014"/>
      <c r="AI32" s="1014"/>
      <c r="AJ32" s="1015"/>
      <c r="AK32" s="974">
        <v>504</v>
      </c>
      <c r="AL32" s="965"/>
      <c r="AM32" s="965"/>
      <c r="AN32" s="965"/>
      <c r="AO32" s="965"/>
      <c r="AP32" s="965">
        <v>8581</v>
      </c>
      <c r="AQ32" s="965"/>
      <c r="AR32" s="965"/>
      <c r="AS32" s="965"/>
      <c r="AT32" s="965"/>
      <c r="AU32" s="965">
        <v>4290</v>
      </c>
      <c r="AV32" s="965"/>
      <c r="AW32" s="965"/>
      <c r="AX32" s="965"/>
      <c r="AY32" s="965"/>
      <c r="AZ32" s="1036" t="s">
        <v>545</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174</v>
      </c>
      <c r="R33" s="1038"/>
      <c r="S33" s="1038"/>
      <c r="T33" s="1038"/>
      <c r="U33" s="1038"/>
      <c r="V33" s="1038">
        <v>166</v>
      </c>
      <c r="W33" s="1038"/>
      <c r="X33" s="1038"/>
      <c r="Y33" s="1038"/>
      <c r="Z33" s="1038"/>
      <c r="AA33" s="1038">
        <v>8</v>
      </c>
      <c r="AB33" s="1038"/>
      <c r="AC33" s="1038"/>
      <c r="AD33" s="1038"/>
      <c r="AE33" s="1039"/>
      <c r="AF33" s="1013">
        <v>8</v>
      </c>
      <c r="AG33" s="1014"/>
      <c r="AH33" s="1014"/>
      <c r="AI33" s="1014"/>
      <c r="AJ33" s="1015"/>
      <c r="AK33" s="974">
        <v>119</v>
      </c>
      <c r="AL33" s="965"/>
      <c r="AM33" s="965"/>
      <c r="AN33" s="965"/>
      <c r="AO33" s="965"/>
      <c r="AP33" s="965">
        <v>1208</v>
      </c>
      <c r="AQ33" s="965"/>
      <c r="AR33" s="965"/>
      <c r="AS33" s="965"/>
      <c r="AT33" s="965"/>
      <c r="AU33" s="965">
        <v>1181</v>
      </c>
      <c r="AV33" s="965"/>
      <c r="AW33" s="965"/>
      <c r="AX33" s="965"/>
      <c r="AY33" s="965"/>
      <c r="AZ33" s="1036" t="s">
        <v>545</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72</v>
      </c>
      <c r="R34" s="1038"/>
      <c r="S34" s="1038"/>
      <c r="T34" s="1038"/>
      <c r="U34" s="1038"/>
      <c r="V34" s="1038">
        <v>42</v>
      </c>
      <c r="W34" s="1038"/>
      <c r="X34" s="1038"/>
      <c r="Y34" s="1038"/>
      <c r="Z34" s="1038"/>
      <c r="AA34" s="1038" t="s">
        <v>547</v>
      </c>
      <c r="AB34" s="1038"/>
      <c r="AC34" s="1038"/>
      <c r="AD34" s="1038"/>
      <c r="AE34" s="1039"/>
      <c r="AF34" s="1013">
        <v>29</v>
      </c>
      <c r="AG34" s="1014"/>
      <c r="AH34" s="1014"/>
      <c r="AI34" s="1014"/>
      <c r="AJ34" s="1015"/>
      <c r="AK34" s="974">
        <v>9</v>
      </c>
      <c r="AL34" s="965"/>
      <c r="AM34" s="965"/>
      <c r="AN34" s="965"/>
      <c r="AO34" s="965"/>
      <c r="AP34" s="965" t="s">
        <v>542</v>
      </c>
      <c r="AQ34" s="965"/>
      <c r="AR34" s="965"/>
      <c r="AS34" s="965"/>
      <c r="AT34" s="965"/>
      <c r="AU34" s="965" t="s">
        <v>543</v>
      </c>
      <c r="AV34" s="965"/>
      <c r="AW34" s="965"/>
      <c r="AX34" s="965"/>
      <c r="AY34" s="965"/>
      <c r="AZ34" s="1036" t="s">
        <v>545</v>
      </c>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215</v>
      </c>
      <c r="R35" s="1038"/>
      <c r="S35" s="1038"/>
      <c r="T35" s="1038"/>
      <c r="U35" s="1038"/>
      <c r="V35" s="1038">
        <v>142</v>
      </c>
      <c r="W35" s="1038"/>
      <c r="X35" s="1038"/>
      <c r="Y35" s="1038"/>
      <c r="Z35" s="1038"/>
      <c r="AA35" s="1038" t="s">
        <v>542</v>
      </c>
      <c r="AB35" s="1038"/>
      <c r="AC35" s="1038"/>
      <c r="AD35" s="1038"/>
      <c r="AE35" s="1039"/>
      <c r="AF35" s="1013">
        <v>74</v>
      </c>
      <c r="AG35" s="1014"/>
      <c r="AH35" s="1014"/>
      <c r="AI35" s="1014"/>
      <c r="AJ35" s="1015"/>
      <c r="AK35" s="974">
        <v>71</v>
      </c>
      <c r="AL35" s="965"/>
      <c r="AM35" s="965"/>
      <c r="AN35" s="965"/>
      <c r="AO35" s="965"/>
      <c r="AP35" s="965" t="s">
        <v>542</v>
      </c>
      <c r="AQ35" s="965"/>
      <c r="AR35" s="965"/>
      <c r="AS35" s="965"/>
      <c r="AT35" s="965"/>
      <c r="AU35" s="965" t="s">
        <v>542</v>
      </c>
      <c r="AV35" s="965"/>
      <c r="AW35" s="965"/>
      <c r="AX35" s="965"/>
      <c r="AY35" s="965"/>
      <c r="AZ35" s="1036" t="s">
        <v>545</v>
      </c>
      <c r="BA35" s="1036"/>
      <c r="BB35" s="1036"/>
      <c r="BC35" s="1036"/>
      <c r="BD35" s="1036"/>
      <c r="BE35" s="1026" t="s">
        <v>384</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388</v>
      </c>
      <c r="C36" s="1032"/>
      <c r="D36" s="1032"/>
      <c r="E36" s="1032"/>
      <c r="F36" s="1032"/>
      <c r="G36" s="1032"/>
      <c r="H36" s="1032"/>
      <c r="I36" s="1032"/>
      <c r="J36" s="1032"/>
      <c r="K36" s="1032"/>
      <c r="L36" s="1032"/>
      <c r="M36" s="1032"/>
      <c r="N36" s="1032"/>
      <c r="O36" s="1032"/>
      <c r="P36" s="1033"/>
      <c r="Q36" s="1037">
        <v>143</v>
      </c>
      <c r="R36" s="1038"/>
      <c r="S36" s="1038"/>
      <c r="T36" s="1038"/>
      <c r="U36" s="1038"/>
      <c r="V36" s="1038">
        <v>67</v>
      </c>
      <c r="W36" s="1038"/>
      <c r="X36" s="1038"/>
      <c r="Y36" s="1038"/>
      <c r="Z36" s="1038"/>
      <c r="AA36" s="1038" t="s">
        <v>547</v>
      </c>
      <c r="AB36" s="1038"/>
      <c r="AC36" s="1038"/>
      <c r="AD36" s="1038"/>
      <c r="AE36" s="1039"/>
      <c r="AF36" s="1013">
        <v>2</v>
      </c>
      <c r="AG36" s="1014"/>
      <c r="AH36" s="1014"/>
      <c r="AI36" s="1014"/>
      <c r="AJ36" s="1015"/>
      <c r="AK36" s="974">
        <v>139</v>
      </c>
      <c r="AL36" s="965"/>
      <c r="AM36" s="965"/>
      <c r="AN36" s="965"/>
      <c r="AO36" s="965"/>
      <c r="AP36" s="965" t="s">
        <v>542</v>
      </c>
      <c r="AQ36" s="965"/>
      <c r="AR36" s="965"/>
      <c r="AS36" s="965"/>
      <c r="AT36" s="965"/>
      <c r="AU36" s="965">
        <v>216</v>
      </c>
      <c r="AV36" s="965"/>
      <c r="AW36" s="965"/>
      <c r="AX36" s="965"/>
      <c r="AY36" s="965"/>
      <c r="AZ36" s="1036" t="s">
        <v>545</v>
      </c>
      <c r="BA36" s="1036"/>
      <c r="BB36" s="1036"/>
      <c r="BC36" s="1036"/>
      <c r="BD36" s="1036"/>
      <c r="BE36" s="1026" t="s">
        <v>384</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2181</v>
      </c>
      <c r="AG63" s="953"/>
      <c r="AH63" s="953"/>
      <c r="AI63" s="953"/>
      <c r="AJ63" s="1024"/>
      <c r="AK63" s="1025"/>
      <c r="AL63" s="957"/>
      <c r="AM63" s="957"/>
      <c r="AN63" s="957"/>
      <c r="AO63" s="957"/>
      <c r="AP63" s="953">
        <v>11221</v>
      </c>
      <c r="AQ63" s="953"/>
      <c r="AR63" s="953"/>
      <c r="AS63" s="953"/>
      <c r="AT63" s="953"/>
      <c r="AU63" s="953">
        <v>5697</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393</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2037</v>
      </c>
      <c r="R68" s="976"/>
      <c r="S68" s="976"/>
      <c r="T68" s="976"/>
      <c r="U68" s="976"/>
      <c r="V68" s="976">
        <v>1944</v>
      </c>
      <c r="W68" s="976"/>
      <c r="X68" s="976"/>
      <c r="Y68" s="976"/>
      <c r="Z68" s="976"/>
      <c r="AA68" s="976">
        <v>94</v>
      </c>
      <c r="AB68" s="976"/>
      <c r="AC68" s="976"/>
      <c r="AD68" s="976"/>
      <c r="AE68" s="976"/>
      <c r="AF68" s="976">
        <v>94</v>
      </c>
      <c r="AG68" s="976"/>
      <c r="AH68" s="976"/>
      <c r="AI68" s="976"/>
      <c r="AJ68" s="976"/>
      <c r="AK68" s="976" t="s">
        <v>535</v>
      </c>
      <c r="AL68" s="976"/>
      <c r="AM68" s="976"/>
      <c r="AN68" s="976"/>
      <c r="AO68" s="976"/>
      <c r="AP68" s="976">
        <v>689</v>
      </c>
      <c r="AQ68" s="976"/>
      <c r="AR68" s="976"/>
      <c r="AS68" s="976"/>
      <c r="AT68" s="976"/>
      <c r="AU68" s="976">
        <v>375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448</v>
      </c>
      <c r="R69" s="965"/>
      <c r="S69" s="965"/>
      <c r="T69" s="965"/>
      <c r="U69" s="965"/>
      <c r="V69" s="965">
        <v>437</v>
      </c>
      <c r="W69" s="965"/>
      <c r="X69" s="965"/>
      <c r="Y69" s="965"/>
      <c r="Z69" s="965"/>
      <c r="AA69" s="965">
        <v>11</v>
      </c>
      <c r="AB69" s="965"/>
      <c r="AC69" s="965"/>
      <c r="AD69" s="965"/>
      <c r="AE69" s="965"/>
      <c r="AF69" s="965">
        <v>11</v>
      </c>
      <c r="AG69" s="965"/>
      <c r="AH69" s="965"/>
      <c r="AI69" s="965"/>
      <c r="AJ69" s="965"/>
      <c r="AK69" s="965">
        <v>20</v>
      </c>
      <c r="AL69" s="965"/>
      <c r="AM69" s="965"/>
      <c r="AN69" s="965"/>
      <c r="AO69" s="965"/>
      <c r="AP69" s="965">
        <v>1154</v>
      </c>
      <c r="AQ69" s="965"/>
      <c r="AR69" s="965"/>
      <c r="AS69" s="965"/>
      <c r="AT69" s="965"/>
      <c r="AU69" s="965">
        <v>182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1324</v>
      </c>
      <c r="R70" s="965"/>
      <c r="S70" s="965"/>
      <c r="T70" s="965"/>
      <c r="U70" s="965"/>
      <c r="V70" s="965">
        <v>1281</v>
      </c>
      <c r="W70" s="965"/>
      <c r="X70" s="965"/>
      <c r="Y70" s="965"/>
      <c r="Z70" s="965"/>
      <c r="AA70" s="965">
        <v>44</v>
      </c>
      <c r="AB70" s="965"/>
      <c r="AC70" s="965"/>
      <c r="AD70" s="965"/>
      <c r="AE70" s="965"/>
      <c r="AF70" s="965">
        <v>44</v>
      </c>
      <c r="AG70" s="965"/>
      <c r="AH70" s="965"/>
      <c r="AI70" s="965"/>
      <c r="AJ70" s="965"/>
      <c r="AK70" s="965" t="s">
        <v>477</v>
      </c>
      <c r="AL70" s="965"/>
      <c r="AM70" s="965"/>
      <c r="AN70" s="965"/>
      <c r="AO70" s="965"/>
      <c r="AP70" s="965" t="s">
        <v>477</v>
      </c>
      <c r="AQ70" s="965"/>
      <c r="AR70" s="965"/>
      <c r="AS70" s="965"/>
      <c r="AT70" s="965"/>
      <c r="AU70" s="965" t="s">
        <v>477</v>
      </c>
      <c r="AV70" s="965"/>
      <c r="AW70" s="965"/>
      <c r="AX70" s="965"/>
      <c r="AY70" s="965"/>
      <c r="AZ70" s="966" t="s">
        <v>532</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564001</v>
      </c>
      <c r="R71" s="965"/>
      <c r="S71" s="965"/>
      <c r="T71" s="965"/>
      <c r="U71" s="965"/>
      <c r="V71" s="965">
        <v>544673</v>
      </c>
      <c r="W71" s="965"/>
      <c r="X71" s="965"/>
      <c r="Y71" s="965"/>
      <c r="Z71" s="965"/>
      <c r="AA71" s="965">
        <v>19328</v>
      </c>
      <c r="AB71" s="965"/>
      <c r="AC71" s="965"/>
      <c r="AD71" s="965"/>
      <c r="AE71" s="965"/>
      <c r="AF71" s="965">
        <v>19328</v>
      </c>
      <c r="AG71" s="965"/>
      <c r="AH71" s="965"/>
      <c r="AI71" s="965"/>
      <c r="AJ71" s="965"/>
      <c r="AK71" s="965">
        <v>10124</v>
      </c>
      <c r="AL71" s="965"/>
      <c r="AM71" s="965"/>
      <c r="AN71" s="965"/>
      <c r="AO71" s="965"/>
      <c r="AP71" s="965" t="s">
        <v>477</v>
      </c>
      <c r="AQ71" s="965"/>
      <c r="AR71" s="965"/>
      <c r="AS71" s="965"/>
      <c r="AT71" s="965"/>
      <c r="AU71" s="965" t="s">
        <v>477</v>
      </c>
      <c r="AV71" s="965"/>
      <c r="AW71" s="965"/>
      <c r="AX71" s="965"/>
      <c r="AY71" s="965"/>
      <c r="AZ71" s="966" t="s">
        <v>533</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37035</v>
      </c>
      <c r="R72" s="965"/>
      <c r="S72" s="965"/>
      <c r="T72" s="965"/>
      <c r="U72" s="965"/>
      <c r="V72" s="965">
        <v>36721</v>
      </c>
      <c r="W72" s="965"/>
      <c r="X72" s="965"/>
      <c r="Y72" s="965"/>
      <c r="Z72" s="965"/>
      <c r="AA72" s="965">
        <v>314</v>
      </c>
      <c r="AB72" s="965"/>
      <c r="AC72" s="965"/>
      <c r="AD72" s="965"/>
      <c r="AE72" s="965"/>
      <c r="AF72" s="965">
        <v>314</v>
      </c>
      <c r="AG72" s="965"/>
      <c r="AH72" s="965"/>
      <c r="AI72" s="965"/>
      <c r="AJ72" s="965"/>
      <c r="AK72" s="965">
        <v>1316</v>
      </c>
      <c r="AL72" s="965"/>
      <c r="AM72" s="965"/>
      <c r="AN72" s="965"/>
      <c r="AO72" s="965"/>
      <c r="AP72" s="965" t="s">
        <v>477</v>
      </c>
      <c r="AQ72" s="965"/>
      <c r="AR72" s="965"/>
      <c r="AS72" s="965"/>
      <c r="AT72" s="965"/>
      <c r="AU72" s="965" t="s">
        <v>477</v>
      </c>
      <c r="AV72" s="965"/>
      <c r="AW72" s="965"/>
      <c r="AX72" s="965"/>
      <c r="AY72" s="965"/>
      <c r="AZ72" s="966" t="s">
        <v>532</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384</v>
      </c>
      <c r="R73" s="965"/>
      <c r="S73" s="965"/>
      <c r="T73" s="965"/>
      <c r="U73" s="965"/>
      <c r="V73" s="965">
        <v>183</v>
      </c>
      <c r="W73" s="965"/>
      <c r="X73" s="965"/>
      <c r="Y73" s="965"/>
      <c r="Z73" s="965"/>
      <c r="AA73" s="965">
        <v>201</v>
      </c>
      <c r="AB73" s="965"/>
      <c r="AC73" s="965"/>
      <c r="AD73" s="965"/>
      <c r="AE73" s="965"/>
      <c r="AF73" s="965">
        <v>201</v>
      </c>
      <c r="AG73" s="965"/>
      <c r="AH73" s="965"/>
      <c r="AI73" s="965"/>
      <c r="AJ73" s="965"/>
      <c r="AK73" s="965" t="s">
        <v>477</v>
      </c>
      <c r="AL73" s="965"/>
      <c r="AM73" s="965"/>
      <c r="AN73" s="965"/>
      <c r="AO73" s="965"/>
      <c r="AP73" s="965" t="s">
        <v>477</v>
      </c>
      <c r="AQ73" s="965"/>
      <c r="AR73" s="965"/>
      <c r="AS73" s="965"/>
      <c r="AT73" s="965"/>
      <c r="AU73" s="965" t="s">
        <v>477</v>
      </c>
      <c r="AV73" s="965"/>
      <c r="AW73" s="965"/>
      <c r="AX73" s="965"/>
      <c r="AY73" s="965"/>
      <c r="AZ73" s="966" t="s">
        <v>534</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386</v>
      </c>
      <c r="R74" s="965"/>
      <c r="S74" s="965"/>
      <c r="T74" s="965"/>
      <c r="U74" s="965"/>
      <c r="V74" s="965">
        <v>376</v>
      </c>
      <c r="W74" s="965"/>
      <c r="X74" s="965"/>
      <c r="Y74" s="965"/>
      <c r="Z74" s="965"/>
      <c r="AA74" s="965">
        <v>10</v>
      </c>
      <c r="AB74" s="965"/>
      <c r="AC74" s="965"/>
      <c r="AD74" s="965"/>
      <c r="AE74" s="965"/>
      <c r="AF74" s="965">
        <v>10</v>
      </c>
      <c r="AG74" s="965"/>
      <c r="AH74" s="965"/>
      <c r="AI74" s="965"/>
      <c r="AJ74" s="965"/>
      <c r="AK74" s="965">
        <v>92</v>
      </c>
      <c r="AL74" s="965"/>
      <c r="AM74" s="965"/>
      <c r="AN74" s="965"/>
      <c r="AO74" s="965"/>
      <c r="AP74" s="965" t="s">
        <v>477</v>
      </c>
      <c r="AQ74" s="965"/>
      <c r="AR74" s="965"/>
      <c r="AS74" s="965"/>
      <c r="AT74" s="965"/>
      <c r="AU74" s="965" t="s">
        <v>477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61032</v>
      </c>
      <c r="R75" s="973"/>
      <c r="S75" s="973"/>
      <c r="T75" s="973"/>
      <c r="U75" s="974"/>
      <c r="V75" s="975">
        <v>58635</v>
      </c>
      <c r="W75" s="973"/>
      <c r="X75" s="973"/>
      <c r="Y75" s="973"/>
      <c r="Z75" s="974"/>
      <c r="AA75" s="975">
        <v>2398</v>
      </c>
      <c r="AB75" s="973"/>
      <c r="AC75" s="973"/>
      <c r="AD75" s="973"/>
      <c r="AE75" s="974"/>
      <c r="AF75" s="975">
        <v>2398</v>
      </c>
      <c r="AG75" s="973"/>
      <c r="AH75" s="973"/>
      <c r="AI75" s="973"/>
      <c r="AJ75" s="974"/>
      <c r="AK75" s="975" t="s">
        <v>477</v>
      </c>
      <c r="AL75" s="973"/>
      <c r="AM75" s="973"/>
      <c r="AN75" s="973"/>
      <c r="AO75" s="974"/>
      <c r="AP75" s="975" t="s">
        <v>477</v>
      </c>
      <c r="AQ75" s="973"/>
      <c r="AR75" s="973"/>
      <c r="AS75" s="973"/>
      <c r="AT75" s="974"/>
      <c r="AU75" s="975" t="s">
        <v>477</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22400</v>
      </c>
      <c r="AG88" s="953"/>
      <c r="AH88" s="953"/>
      <c r="AI88" s="953"/>
      <c r="AJ88" s="953"/>
      <c r="AK88" s="957"/>
      <c r="AL88" s="957"/>
      <c r="AM88" s="957"/>
      <c r="AN88" s="957"/>
      <c r="AO88" s="957"/>
      <c r="AP88" s="953">
        <v>1843</v>
      </c>
      <c r="AQ88" s="953"/>
      <c r="AR88" s="953"/>
      <c r="AS88" s="953"/>
      <c r="AT88" s="953"/>
      <c r="AU88" s="953">
        <v>557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v>
      </c>
      <c r="CS102" s="945"/>
      <c r="CT102" s="945"/>
      <c r="CU102" s="945"/>
      <c r="CV102" s="946"/>
      <c r="CW102" s="944" t="s">
        <v>548</v>
      </c>
      <c r="CX102" s="945"/>
      <c r="CY102" s="945"/>
      <c r="CZ102" s="945"/>
      <c r="DA102" s="946"/>
      <c r="DB102" s="944" t="s">
        <v>548</v>
      </c>
      <c r="DC102" s="945"/>
      <c r="DD102" s="945"/>
      <c r="DE102" s="945"/>
      <c r="DF102" s="946"/>
      <c r="DG102" s="944">
        <v>195</v>
      </c>
      <c r="DH102" s="945"/>
      <c r="DI102" s="945"/>
      <c r="DJ102" s="945"/>
      <c r="DK102" s="946"/>
      <c r="DL102" s="944" t="s">
        <v>548</v>
      </c>
      <c r="DM102" s="945"/>
      <c r="DN102" s="945"/>
      <c r="DO102" s="945"/>
      <c r="DP102" s="946"/>
      <c r="DQ102" s="944" t="s">
        <v>548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286</v>
      </c>
      <c r="AG109" s="886"/>
      <c r="AH109" s="886"/>
      <c r="AI109" s="886"/>
      <c r="AJ109" s="887"/>
      <c r="AK109" s="888" t="s">
        <v>285</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286</v>
      </c>
      <c r="BW109" s="886"/>
      <c r="BX109" s="886"/>
      <c r="BY109" s="886"/>
      <c r="BZ109" s="887"/>
      <c r="CA109" s="888" t="s">
        <v>285</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286</v>
      </c>
      <c r="DM109" s="886"/>
      <c r="DN109" s="886"/>
      <c r="DO109" s="886"/>
      <c r="DP109" s="887"/>
      <c r="DQ109" s="888" t="s">
        <v>285</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1598377</v>
      </c>
      <c r="AB110" s="871"/>
      <c r="AC110" s="871"/>
      <c r="AD110" s="871"/>
      <c r="AE110" s="872"/>
      <c r="AF110" s="873">
        <v>1662731</v>
      </c>
      <c r="AG110" s="871"/>
      <c r="AH110" s="871"/>
      <c r="AI110" s="871"/>
      <c r="AJ110" s="872"/>
      <c r="AK110" s="873">
        <v>1552793</v>
      </c>
      <c r="AL110" s="871"/>
      <c r="AM110" s="871"/>
      <c r="AN110" s="871"/>
      <c r="AO110" s="872"/>
      <c r="AP110" s="874">
        <v>14.9</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14690022</v>
      </c>
      <c r="BR110" s="798"/>
      <c r="BS110" s="798"/>
      <c r="BT110" s="798"/>
      <c r="BU110" s="798"/>
      <c r="BV110" s="798">
        <v>14509432</v>
      </c>
      <c r="BW110" s="798"/>
      <c r="BX110" s="798"/>
      <c r="BY110" s="798"/>
      <c r="BZ110" s="798"/>
      <c r="CA110" s="798">
        <v>15084137</v>
      </c>
      <c r="CB110" s="798"/>
      <c r="CC110" s="798"/>
      <c r="CD110" s="798"/>
      <c r="CE110" s="798"/>
      <c r="CF110" s="859">
        <v>144.4</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550385</v>
      </c>
      <c r="BR111" s="769"/>
      <c r="BS111" s="769"/>
      <c r="BT111" s="769"/>
      <c r="BU111" s="769"/>
      <c r="BV111" s="769">
        <v>285518</v>
      </c>
      <c r="BW111" s="769"/>
      <c r="BX111" s="769"/>
      <c r="BY111" s="769"/>
      <c r="BZ111" s="769"/>
      <c r="CA111" s="769">
        <v>384299</v>
      </c>
      <c r="CB111" s="769"/>
      <c r="CC111" s="769"/>
      <c r="CD111" s="769"/>
      <c r="CE111" s="769"/>
      <c r="CF111" s="846">
        <v>3.7</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7090855</v>
      </c>
      <c r="BR112" s="769"/>
      <c r="BS112" s="769"/>
      <c r="BT112" s="769"/>
      <c r="BU112" s="769"/>
      <c r="BV112" s="769">
        <v>6035168</v>
      </c>
      <c r="BW112" s="769"/>
      <c r="BX112" s="769"/>
      <c r="BY112" s="769"/>
      <c r="BZ112" s="769"/>
      <c r="CA112" s="769">
        <v>5697224</v>
      </c>
      <c r="CB112" s="769"/>
      <c r="CC112" s="769"/>
      <c r="CD112" s="769"/>
      <c r="CE112" s="769"/>
      <c r="CF112" s="846">
        <v>54.5</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556740</v>
      </c>
      <c r="AB113" s="907"/>
      <c r="AC113" s="907"/>
      <c r="AD113" s="907"/>
      <c r="AE113" s="908"/>
      <c r="AF113" s="909">
        <v>531121</v>
      </c>
      <c r="AG113" s="907"/>
      <c r="AH113" s="907"/>
      <c r="AI113" s="907"/>
      <c r="AJ113" s="908"/>
      <c r="AK113" s="909">
        <v>533421</v>
      </c>
      <c r="AL113" s="907"/>
      <c r="AM113" s="907"/>
      <c r="AN113" s="907"/>
      <c r="AO113" s="908"/>
      <c r="AP113" s="910">
        <v>5.0999999999999996</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554929</v>
      </c>
      <c r="BR113" s="769"/>
      <c r="BS113" s="769"/>
      <c r="BT113" s="769"/>
      <c r="BU113" s="769"/>
      <c r="BV113" s="769">
        <v>539884</v>
      </c>
      <c r="BW113" s="769"/>
      <c r="BX113" s="769"/>
      <c r="BY113" s="769"/>
      <c r="BZ113" s="769"/>
      <c r="CA113" s="769">
        <v>557408</v>
      </c>
      <c r="CB113" s="769"/>
      <c r="CC113" s="769"/>
      <c r="CD113" s="769"/>
      <c r="CE113" s="769"/>
      <c r="CF113" s="846">
        <v>5.3</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88643</v>
      </c>
      <c r="AB114" s="782"/>
      <c r="AC114" s="782"/>
      <c r="AD114" s="782"/>
      <c r="AE114" s="783"/>
      <c r="AF114" s="784">
        <v>88462</v>
      </c>
      <c r="AG114" s="782"/>
      <c r="AH114" s="782"/>
      <c r="AI114" s="782"/>
      <c r="AJ114" s="783"/>
      <c r="AK114" s="784">
        <v>88562</v>
      </c>
      <c r="AL114" s="782"/>
      <c r="AM114" s="782"/>
      <c r="AN114" s="782"/>
      <c r="AO114" s="783"/>
      <c r="AP114" s="752">
        <v>0.8</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3454363</v>
      </c>
      <c r="BR114" s="769"/>
      <c r="BS114" s="769"/>
      <c r="BT114" s="769"/>
      <c r="BU114" s="769"/>
      <c r="BV114" s="769">
        <v>3237542</v>
      </c>
      <c r="BW114" s="769"/>
      <c r="BX114" s="769"/>
      <c r="BY114" s="769"/>
      <c r="BZ114" s="769"/>
      <c r="CA114" s="769">
        <v>3004573</v>
      </c>
      <c r="CB114" s="769"/>
      <c r="CC114" s="769"/>
      <c r="CD114" s="769"/>
      <c r="CE114" s="769"/>
      <c r="CF114" s="846">
        <v>28.8</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194710</v>
      </c>
      <c r="AB115" s="907"/>
      <c r="AC115" s="907"/>
      <c r="AD115" s="907"/>
      <c r="AE115" s="908"/>
      <c r="AF115" s="909">
        <v>206058</v>
      </c>
      <c r="AG115" s="907"/>
      <c r="AH115" s="907"/>
      <c r="AI115" s="907"/>
      <c r="AJ115" s="908"/>
      <c r="AK115" s="909">
        <v>34361</v>
      </c>
      <c r="AL115" s="907"/>
      <c r="AM115" s="907"/>
      <c r="AN115" s="907"/>
      <c r="AO115" s="908"/>
      <c r="AP115" s="910">
        <v>0.3</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1160</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144764</v>
      </c>
      <c r="DH115" s="782"/>
      <c r="DI115" s="782"/>
      <c r="DJ115" s="782"/>
      <c r="DK115" s="783"/>
      <c r="DL115" s="784">
        <v>83377</v>
      </c>
      <c r="DM115" s="782"/>
      <c r="DN115" s="782"/>
      <c r="DO115" s="782"/>
      <c r="DP115" s="783"/>
      <c r="DQ115" s="784">
        <v>194566</v>
      </c>
      <c r="DR115" s="782"/>
      <c r="DS115" s="782"/>
      <c r="DT115" s="782"/>
      <c r="DU115" s="783"/>
      <c r="DV115" s="752">
        <v>1.9</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2438470</v>
      </c>
      <c r="AB117" s="893"/>
      <c r="AC117" s="893"/>
      <c r="AD117" s="893"/>
      <c r="AE117" s="894"/>
      <c r="AF117" s="896">
        <v>2488372</v>
      </c>
      <c r="AG117" s="893"/>
      <c r="AH117" s="893"/>
      <c r="AI117" s="893"/>
      <c r="AJ117" s="894"/>
      <c r="AK117" s="896">
        <v>2209137</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286</v>
      </c>
      <c r="AG118" s="886"/>
      <c r="AH118" s="886"/>
      <c r="AI118" s="886"/>
      <c r="AJ118" s="887"/>
      <c r="AK118" s="888" t="s">
        <v>285</v>
      </c>
      <c r="AL118" s="886"/>
      <c r="AM118" s="886"/>
      <c r="AN118" s="886"/>
      <c r="AO118" s="887"/>
      <c r="AP118" s="889" t="s">
        <v>404</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26341714</v>
      </c>
      <c r="BR118" s="856"/>
      <c r="BS118" s="856"/>
      <c r="BT118" s="856"/>
      <c r="BU118" s="856"/>
      <c r="BV118" s="856">
        <v>24607544</v>
      </c>
      <c r="BW118" s="856"/>
      <c r="BX118" s="856"/>
      <c r="BY118" s="856"/>
      <c r="BZ118" s="856"/>
      <c r="CA118" s="856">
        <v>24727641</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2888431</v>
      </c>
      <c r="BR119" s="798"/>
      <c r="BS119" s="798"/>
      <c r="BT119" s="798"/>
      <c r="BU119" s="798"/>
      <c r="BV119" s="798">
        <v>3098899</v>
      </c>
      <c r="BW119" s="798"/>
      <c r="BX119" s="798"/>
      <c r="BY119" s="798"/>
      <c r="BZ119" s="798"/>
      <c r="CA119" s="798">
        <v>3667996</v>
      </c>
      <c r="CB119" s="798"/>
      <c r="CC119" s="798"/>
      <c r="CD119" s="798"/>
      <c r="CE119" s="798"/>
      <c r="CF119" s="859">
        <v>35.1</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405621</v>
      </c>
      <c r="DH119" s="715"/>
      <c r="DI119" s="715"/>
      <c r="DJ119" s="715"/>
      <c r="DK119" s="716"/>
      <c r="DL119" s="717">
        <v>202141</v>
      </c>
      <c r="DM119" s="715"/>
      <c r="DN119" s="715"/>
      <c r="DO119" s="715"/>
      <c r="DP119" s="716"/>
      <c r="DQ119" s="717">
        <v>189733</v>
      </c>
      <c r="DR119" s="715"/>
      <c r="DS119" s="715"/>
      <c r="DT119" s="715"/>
      <c r="DU119" s="716"/>
      <c r="DV119" s="805">
        <v>1.8</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2440036</v>
      </c>
      <c r="BR120" s="769"/>
      <c r="BS120" s="769"/>
      <c r="BT120" s="769"/>
      <c r="BU120" s="769"/>
      <c r="BV120" s="769">
        <v>2169427</v>
      </c>
      <c r="BW120" s="769"/>
      <c r="BX120" s="769"/>
      <c r="BY120" s="769"/>
      <c r="BZ120" s="769"/>
      <c r="CA120" s="769">
        <v>2039972</v>
      </c>
      <c r="CB120" s="769"/>
      <c r="CC120" s="769"/>
      <c r="CD120" s="769"/>
      <c r="CE120" s="769"/>
      <c r="CF120" s="846">
        <v>19.5</v>
      </c>
      <c r="CG120" s="847"/>
      <c r="CH120" s="847"/>
      <c r="CI120" s="847"/>
      <c r="CJ120" s="847"/>
      <c r="CK120" s="848" t="s">
        <v>438</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5587074</v>
      </c>
      <c r="DH120" s="798"/>
      <c r="DI120" s="798"/>
      <c r="DJ120" s="798"/>
      <c r="DK120" s="798"/>
      <c r="DL120" s="798">
        <v>4538740</v>
      </c>
      <c r="DM120" s="798"/>
      <c r="DN120" s="798"/>
      <c r="DO120" s="798"/>
      <c r="DP120" s="798"/>
      <c r="DQ120" s="798">
        <v>4290494</v>
      </c>
      <c r="DR120" s="798"/>
      <c r="DS120" s="798"/>
      <c r="DT120" s="798"/>
      <c r="DU120" s="798"/>
      <c r="DV120" s="799">
        <v>41.1</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6299</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15977314</v>
      </c>
      <c r="BR121" s="856"/>
      <c r="BS121" s="856"/>
      <c r="BT121" s="856"/>
      <c r="BU121" s="856"/>
      <c r="BV121" s="856">
        <v>16455144</v>
      </c>
      <c r="BW121" s="856"/>
      <c r="BX121" s="856"/>
      <c r="BY121" s="856"/>
      <c r="BZ121" s="856"/>
      <c r="CA121" s="856">
        <v>16871329</v>
      </c>
      <c r="CB121" s="856"/>
      <c r="CC121" s="856"/>
      <c r="CD121" s="856"/>
      <c r="CE121" s="856"/>
      <c r="CF121" s="857">
        <v>161.5</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1331959</v>
      </c>
      <c r="DH121" s="769"/>
      <c r="DI121" s="769"/>
      <c r="DJ121" s="769"/>
      <c r="DK121" s="769"/>
      <c r="DL121" s="769">
        <v>1267933</v>
      </c>
      <c r="DM121" s="769"/>
      <c r="DN121" s="769"/>
      <c r="DO121" s="769"/>
      <c r="DP121" s="769"/>
      <c r="DQ121" s="769">
        <v>1180639</v>
      </c>
      <c r="DR121" s="769"/>
      <c r="DS121" s="769"/>
      <c r="DT121" s="769"/>
      <c r="DU121" s="769"/>
      <c r="DV121" s="821">
        <v>11.3</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21305781</v>
      </c>
      <c r="BR122" s="838"/>
      <c r="BS122" s="838"/>
      <c r="BT122" s="838"/>
      <c r="BU122" s="838"/>
      <c r="BV122" s="838">
        <v>21723470</v>
      </c>
      <c r="BW122" s="838"/>
      <c r="BX122" s="838"/>
      <c r="BY122" s="838"/>
      <c r="BZ122" s="838"/>
      <c r="CA122" s="838">
        <v>22579297</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158823</v>
      </c>
      <c r="DH122" s="769"/>
      <c r="DI122" s="769"/>
      <c r="DJ122" s="769"/>
      <c r="DK122" s="769"/>
      <c r="DL122" s="769">
        <v>219330</v>
      </c>
      <c r="DM122" s="769"/>
      <c r="DN122" s="769"/>
      <c r="DO122" s="769"/>
      <c r="DP122" s="769"/>
      <c r="DQ122" s="769">
        <v>216066</v>
      </c>
      <c r="DR122" s="769"/>
      <c r="DS122" s="769"/>
      <c r="DT122" s="769"/>
      <c r="DU122" s="769"/>
      <c r="DV122" s="821">
        <v>2.1</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2060</v>
      </c>
      <c r="AB123" s="782"/>
      <c r="AC123" s="782"/>
      <c r="AD123" s="782"/>
      <c r="AE123" s="783"/>
      <c r="AF123" s="784">
        <v>1160</v>
      </c>
      <c r="AG123" s="782"/>
      <c r="AH123" s="782"/>
      <c r="AI123" s="782"/>
      <c r="AJ123" s="783"/>
      <c r="AK123" s="784" t="s">
        <v>112</v>
      </c>
      <c r="AL123" s="782"/>
      <c r="AM123" s="782"/>
      <c r="AN123" s="782"/>
      <c r="AO123" s="783"/>
      <c r="AP123" s="752" t="s">
        <v>112</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49</v>
      </c>
      <c r="BR123" s="830"/>
      <c r="BS123" s="830"/>
      <c r="BT123" s="830"/>
      <c r="BU123" s="830"/>
      <c r="BV123" s="830">
        <v>28.1</v>
      </c>
      <c r="BW123" s="830"/>
      <c r="BX123" s="830"/>
      <c r="BY123" s="830"/>
      <c r="BZ123" s="830"/>
      <c r="CA123" s="830">
        <v>20.5</v>
      </c>
      <c r="CB123" s="830"/>
      <c r="CC123" s="830"/>
      <c r="CD123" s="830"/>
      <c r="CE123" s="830"/>
      <c r="CF123" s="728"/>
      <c r="CG123" s="729"/>
      <c r="CH123" s="729"/>
      <c r="CI123" s="729"/>
      <c r="CJ123" s="831"/>
      <c r="CK123" s="849"/>
      <c r="CL123" s="810"/>
      <c r="CM123" s="810"/>
      <c r="CN123" s="810"/>
      <c r="CO123" s="811"/>
      <c r="CP123" s="826" t="s">
        <v>381</v>
      </c>
      <c r="CQ123" s="827"/>
      <c r="CR123" s="827"/>
      <c r="CS123" s="827"/>
      <c r="CT123" s="827"/>
      <c r="CU123" s="827"/>
      <c r="CV123" s="827"/>
      <c r="CW123" s="827"/>
      <c r="CX123" s="827"/>
      <c r="CY123" s="827"/>
      <c r="CZ123" s="827"/>
      <c r="DA123" s="827"/>
      <c r="DB123" s="827"/>
      <c r="DC123" s="827"/>
      <c r="DD123" s="827"/>
      <c r="DE123" s="827"/>
      <c r="DF123" s="828"/>
      <c r="DG123" s="781">
        <v>12999</v>
      </c>
      <c r="DH123" s="782"/>
      <c r="DI123" s="782"/>
      <c r="DJ123" s="782"/>
      <c r="DK123" s="783"/>
      <c r="DL123" s="784">
        <v>9165</v>
      </c>
      <c r="DM123" s="782"/>
      <c r="DN123" s="782"/>
      <c r="DO123" s="782"/>
      <c r="DP123" s="783"/>
      <c r="DQ123" s="784">
        <v>10025</v>
      </c>
      <c r="DR123" s="782"/>
      <c r="DS123" s="782"/>
      <c r="DT123" s="782"/>
      <c r="DU123" s="783"/>
      <c r="DV123" s="752">
        <v>0.1</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186311</v>
      </c>
      <c r="AB126" s="782"/>
      <c r="AC126" s="782"/>
      <c r="AD126" s="782"/>
      <c r="AE126" s="783"/>
      <c r="AF126" s="784">
        <v>204889</v>
      </c>
      <c r="AG126" s="782"/>
      <c r="AH126" s="782"/>
      <c r="AI126" s="782"/>
      <c r="AJ126" s="783"/>
      <c r="AK126" s="784">
        <v>34361</v>
      </c>
      <c r="AL126" s="782"/>
      <c r="AM126" s="782"/>
      <c r="AN126" s="782"/>
      <c r="AO126" s="783"/>
      <c r="AP126" s="752">
        <v>0.3</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40</v>
      </c>
      <c r="AB127" s="782"/>
      <c r="AC127" s="782"/>
      <c r="AD127" s="782"/>
      <c r="AE127" s="783"/>
      <c r="AF127" s="784">
        <v>9</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13.08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v>1160</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196716</v>
      </c>
      <c r="AB128" s="722"/>
      <c r="AC128" s="722"/>
      <c r="AD128" s="722"/>
      <c r="AE128" s="723"/>
      <c r="AF128" s="724">
        <v>253425</v>
      </c>
      <c r="AG128" s="722"/>
      <c r="AH128" s="722"/>
      <c r="AI128" s="722"/>
      <c r="AJ128" s="723"/>
      <c r="AK128" s="724">
        <v>284501</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18.079999999999998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11615604</v>
      </c>
      <c r="AB129" s="782"/>
      <c r="AC129" s="782"/>
      <c r="AD129" s="782"/>
      <c r="AE129" s="783"/>
      <c r="AF129" s="784">
        <v>11585248</v>
      </c>
      <c r="AG129" s="782"/>
      <c r="AH129" s="782"/>
      <c r="AI129" s="782"/>
      <c r="AJ129" s="783"/>
      <c r="AK129" s="784">
        <v>11822531</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7.5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1342722</v>
      </c>
      <c r="AB130" s="782"/>
      <c r="AC130" s="782"/>
      <c r="AD130" s="782"/>
      <c r="AE130" s="783"/>
      <c r="AF130" s="784">
        <v>1355560</v>
      </c>
      <c r="AG130" s="782"/>
      <c r="AH130" s="782"/>
      <c r="AI130" s="782"/>
      <c r="AJ130" s="783"/>
      <c r="AK130" s="784">
        <v>1377495</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20.5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10272882</v>
      </c>
      <c r="AB131" s="715"/>
      <c r="AC131" s="715"/>
      <c r="AD131" s="715"/>
      <c r="AE131" s="716"/>
      <c r="AF131" s="717">
        <v>10229688</v>
      </c>
      <c r="AG131" s="715"/>
      <c r="AH131" s="715"/>
      <c r="AI131" s="715"/>
      <c r="AJ131" s="716"/>
      <c r="AK131" s="717">
        <v>10445036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8.7515071229999997</v>
      </c>
      <c r="AB132" s="738"/>
      <c r="AC132" s="738"/>
      <c r="AD132" s="738"/>
      <c r="AE132" s="739"/>
      <c r="AF132" s="740">
        <v>8.5964205360000001</v>
      </c>
      <c r="AG132" s="738"/>
      <c r="AH132" s="738"/>
      <c r="AI132" s="738"/>
      <c r="AJ132" s="739"/>
      <c r="AK132" s="740">
        <v>5.2382873549999998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10</v>
      </c>
      <c r="AB133" s="747"/>
      <c r="AC133" s="747"/>
      <c r="AD133" s="747"/>
      <c r="AE133" s="748"/>
      <c r="AF133" s="746">
        <v>8.8000000000000007</v>
      </c>
      <c r="AG133" s="747"/>
      <c r="AH133" s="747"/>
      <c r="AI133" s="747"/>
      <c r="AJ133" s="748"/>
      <c r="AK133" s="746">
        <v>7.5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election activeCell="P75" sqref="P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12"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3587977</v>
      </c>
      <c r="L9" s="264">
        <v>56882</v>
      </c>
      <c r="M9" s="265">
        <v>64737</v>
      </c>
      <c r="N9" s="266">
        <v>-12.1</v>
      </c>
    </row>
    <row r="10" spans="1:16">
      <c r="A10" s="248"/>
      <c r="B10" s="244"/>
      <c r="C10" s="244"/>
      <c r="D10" s="244"/>
      <c r="E10" s="244"/>
      <c r="F10" s="244"/>
      <c r="G10" s="1131" t="s">
        <v>474</v>
      </c>
      <c r="H10" s="1132"/>
      <c r="I10" s="1132"/>
      <c r="J10" s="1133"/>
      <c r="K10" s="267">
        <v>100491</v>
      </c>
      <c r="L10" s="268">
        <v>1593</v>
      </c>
      <c r="M10" s="269">
        <v>4418</v>
      </c>
      <c r="N10" s="270">
        <v>-63.9</v>
      </c>
    </row>
    <row r="11" spans="1:16" ht="13.5" customHeight="1">
      <c r="A11" s="248"/>
      <c r="B11" s="244"/>
      <c r="C11" s="244"/>
      <c r="D11" s="244"/>
      <c r="E11" s="244"/>
      <c r="F11" s="244"/>
      <c r="G11" s="1131" t="s">
        <v>475</v>
      </c>
      <c r="H11" s="1132"/>
      <c r="I11" s="1132"/>
      <c r="J11" s="1133"/>
      <c r="K11" s="267">
        <v>161616</v>
      </c>
      <c r="L11" s="268">
        <v>2562</v>
      </c>
      <c r="M11" s="269">
        <v>5597</v>
      </c>
      <c r="N11" s="270">
        <v>-54.2</v>
      </c>
    </row>
    <row r="12" spans="1:16" ht="13.5" customHeight="1">
      <c r="A12" s="248"/>
      <c r="B12" s="244"/>
      <c r="C12" s="244"/>
      <c r="D12" s="244"/>
      <c r="E12" s="244"/>
      <c r="F12" s="244"/>
      <c r="G12" s="1131" t="s">
        <v>476</v>
      </c>
      <c r="H12" s="1132"/>
      <c r="I12" s="1132"/>
      <c r="J12" s="1133"/>
      <c r="K12" s="267" t="s">
        <v>477</v>
      </c>
      <c r="L12" s="268" t="s">
        <v>477</v>
      </c>
      <c r="M12" s="269">
        <v>967</v>
      </c>
      <c r="N12" s="270" t="s">
        <v>477</v>
      </c>
    </row>
    <row r="13" spans="1:16" ht="13.5" customHeight="1">
      <c r="A13" s="248"/>
      <c r="B13" s="244"/>
      <c r="C13" s="244"/>
      <c r="D13" s="244"/>
      <c r="E13" s="244"/>
      <c r="F13" s="244"/>
      <c r="G13" s="1131" t="s">
        <v>478</v>
      </c>
      <c r="H13" s="1132"/>
      <c r="I13" s="1132"/>
      <c r="J13" s="1133"/>
      <c r="K13" s="267" t="s">
        <v>477</v>
      </c>
      <c r="L13" s="268" t="s">
        <v>477</v>
      </c>
      <c r="M13" s="269">
        <v>2</v>
      </c>
      <c r="N13" s="270" t="s">
        <v>477</v>
      </c>
    </row>
    <row r="14" spans="1:16" ht="13.5" customHeight="1">
      <c r="A14" s="248"/>
      <c r="B14" s="244"/>
      <c r="C14" s="244"/>
      <c r="D14" s="244"/>
      <c r="E14" s="244"/>
      <c r="F14" s="244"/>
      <c r="G14" s="1131" t="s">
        <v>479</v>
      </c>
      <c r="H14" s="1132"/>
      <c r="I14" s="1132"/>
      <c r="J14" s="1133"/>
      <c r="K14" s="267">
        <v>300290</v>
      </c>
      <c r="L14" s="268">
        <v>4761</v>
      </c>
      <c r="M14" s="269">
        <v>2800</v>
      </c>
      <c r="N14" s="270">
        <v>70</v>
      </c>
    </row>
    <row r="15" spans="1:16" ht="13.5" customHeight="1">
      <c r="A15" s="248"/>
      <c r="B15" s="244"/>
      <c r="C15" s="244"/>
      <c r="D15" s="244"/>
      <c r="E15" s="244"/>
      <c r="F15" s="244"/>
      <c r="G15" s="1131" t="s">
        <v>480</v>
      </c>
      <c r="H15" s="1132"/>
      <c r="I15" s="1132"/>
      <c r="J15" s="1133"/>
      <c r="K15" s="267">
        <v>30109</v>
      </c>
      <c r="L15" s="268">
        <v>477</v>
      </c>
      <c r="M15" s="269">
        <v>1482</v>
      </c>
      <c r="N15" s="270">
        <v>-67.8</v>
      </c>
    </row>
    <row r="16" spans="1:16">
      <c r="A16" s="248"/>
      <c r="B16" s="244"/>
      <c r="C16" s="244"/>
      <c r="D16" s="244"/>
      <c r="E16" s="244"/>
      <c r="F16" s="244"/>
      <c r="G16" s="1134" t="s">
        <v>481</v>
      </c>
      <c r="H16" s="1135"/>
      <c r="I16" s="1135"/>
      <c r="J16" s="1136"/>
      <c r="K16" s="268">
        <v>-424274</v>
      </c>
      <c r="L16" s="268">
        <v>-6726</v>
      </c>
      <c r="M16" s="269">
        <v>-7690</v>
      </c>
      <c r="N16" s="270">
        <v>-12.5</v>
      </c>
    </row>
    <row r="17" spans="1:16">
      <c r="A17" s="248"/>
      <c r="B17" s="244"/>
      <c r="C17" s="244"/>
      <c r="D17" s="244"/>
      <c r="E17" s="244"/>
      <c r="F17" s="244"/>
      <c r="G17" s="1134" t="s">
        <v>170</v>
      </c>
      <c r="H17" s="1135"/>
      <c r="I17" s="1135"/>
      <c r="J17" s="1136"/>
      <c r="K17" s="268">
        <v>3756209</v>
      </c>
      <c r="L17" s="268">
        <v>59550</v>
      </c>
      <c r="M17" s="269">
        <v>72313</v>
      </c>
      <c r="N17" s="270">
        <v>-17.600000000000001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6.58</v>
      </c>
      <c r="L21" s="281">
        <v>7.17</v>
      </c>
      <c r="M21" s="282">
        <v>-0.59</v>
      </c>
      <c r="N21" s="249"/>
      <c r="O21" s="283"/>
      <c r="P21" s="279"/>
    </row>
    <row r="22" spans="1:16" s="284" customFormat="1">
      <c r="A22" s="279"/>
      <c r="B22" s="249"/>
      <c r="C22" s="249"/>
      <c r="D22" s="249"/>
      <c r="E22" s="249"/>
      <c r="F22" s="249"/>
      <c r="G22" s="1128" t="s">
        <v>487</v>
      </c>
      <c r="H22" s="1129"/>
      <c r="I22" s="1129"/>
      <c r="J22" s="1130"/>
      <c r="K22" s="285">
        <v>97.7</v>
      </c>
      <c r="L22" s="286">
        <v>98.1</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1552793</v>
      </c>
      <c r="L32" s="294">
        <v>24617</v>
      </c>
      <c r="M32" s="295">
        <v>43357</v>
      </c>
      <c r="N32" s="296">
        <v>-43.2</v>
      </c>
    </row>
    <row r="33" spans="1:16" ht="13.5" customHeight="1">
      <c r="A33" s="248"/>
      <c r="B33" s="244"/>
      <c r="C33" s="244"/>
      <c r="D33" s="244"/>
      <c r="E33" s="244"/>
      <c r="F33" s="244"/>
      <c r="G33" s="1119" t="s">
        <v>492</v>
      </c>
      <c r="H33" s="1120"/>
      <c r="I33" s="1120"/>
      <c r="J33" s="1121"/>
      <c r="K33" s="294" t="s">
        <v>477</v>
      </c>
      <c r="L33" s="294" t="s">
        <v>477</v>
      </c>
      <c r="M33" s="295">
        <v>5</v>
      </c>
      <c r="N33" s="296" t="s">
        <v>477</v>
      </c>
    </row>
    <row r="34" spans="1:16" ht="27" customHeight="1">
      <c r="A34" s="248"/>
      <c r="B34" s="244"/>
      <c r="C34" s="244"/>
      <c r="D34" s="244"/>
      <c r="E34" s="244"/>
      <c r="F34" s="244"/>
      <c r="G34" s="1119" t="s">
        <v>493</v>
      </c>
      <c r="H34" s="1120"/>
      <c r="I34" s="1120"/>
      <c r="J34" s="1121"/>
      <c r="K34" s="294" t="s">
        <v>477</v>
      </c>
      <c r="L34" s="294" t="s">
        <v>477</v>
      </c>
      <c r="M34" s="295">
        <v>40</v>
      </c>
      <c r="N34" s="296" t="s">
        <v>477</v>
      </c>
    </row>
    <row r="35" spans="1:16" ht="27" customHeight="1">
      <c r="A35" s="248"/>
      <c r="B35" s="244"/>
      <c r="C35" s="244"/>
      <c r="D35" s="244"/>
      <c r="E35" s="244"/>
      <c r="F35" s="244"/>
      <c r="G35" s="1119" t="s">
        <v>494</v>
      </c>
      <c r="H35" s="1120"/>
      <c r="I35" s="1120"/>
      <c r="J35" s="1121"/>
      <c r="K35" s="294">
        <v>533421</v>
      </c>
      <c r="L35" s="294">
        <v>8457</v>
      </c>
      <c r="M35" s="295">
        <v>11850</v>
      </c>
      <c r="N35" s="296">
        <v>-28.6</v>
      </c>
    </row>
    <row r="36" spans="1:16" ht="27" customHeight="1">
      <c r="A36" s="248"/>
      <c r="B36" s="244"/>
      <c r="C36" s="244"/>
      <c r="D36" s="244"/>
      <c r="E36" s="244"/>
      <c r="F36" s="244"/>
      <c r="G36" s="1119" t="s">
        <v>495</v>
      </c>
      <c r="H36" s="1120"/>
      <c r="I36" s="1120"/>
      <c r="J36" s="1121"/>
      <c r="K36" s="294">
        <v>88562</v>
      </c>
      <c r="L36" s="294">
        <v>1404</v>
      </c>
      <c r="M36" s="295">
        <v>2171</v>
      </c>
      <c r="N36" s="296">
        <v>-35.299999999999997</v>
      </c>
    </row>
    <row r="37" spans="1:16" ht="13.5" customHeight="1">
      <c r="A37" s="248"/>
      <c r="B37" s="244"/>
      <c r="C37" s="244"/>
      <c r="D37" s="244"/>
      <c r="E37" s="244"/>
      <c r="F37" s="244"/>
      <c r="G37" s="1119" t="s">
        <v>496</v>
      </c>
      <c r="H37" s="1120"/>
      <c r="I37" s="1120"/>
      <c r="J37" s="1121"/>
      <c r="K37" s="294">
        <v>34361</v>
      </c>
      <c r="L37" s="294">
        <v>545</v>
      </c>
      <c r="M37" s="295">
        <v>1425</v>
      </c>
      <c r="N37" s="296">
        <v>-61.8</v>
      </c>
    </row>
    <row r="38" spans="1:16" ht="27" customHeight="1">
      <c r="A38" s="248"/>
      <c r="B38" s="244"/>
      <c r="C38" s="244"/>
      <c r="D38" s="244"/>
      <c r="E38" s="244"/>
      <c r="F38" s="244"/>
      <c r="G38" s="1122" t="s">
        <v>497</v>
      </c>
      <c r="H38" s="1123"/>
      <c r="I38" s="1123"/>
      <c r="J38" s="1124"/>
      <c r="K38" s="297" t="s">
        <v>477</v>
      </c>
      <c r="L38" s="297" t="s">
        <v>477</v>
      </c>
      <c r="M38" s="298">
        <v>6</v>
      </c>
      <c r="N38" s="299" t="s">
        <v>477</v>
      </c>
      <c r="O38" s="293"/>
    </row>
    <row r="39" spans="1:16">
      <c r="A39" s="248"/>
      <c r="B39" s="244"/>
      <c r="C39" s="244"/>
      <c r="D39" s="244"/>
      <c r="E39" s="244"/>
      <c r="F39" s="244"/>
      <c r="G39" s="1122" t="s">
        <v>498</v>
      </c>
      <c r="H39" s="1123"/>
      <c r="I39" s="1123"/>
      <c r="J39" s="1124"/>
      <c r="K39" s="300">
        <v>-284501</v>
      </c>
      <c r="L39" s="300">
        <v>-4510</v>
      </c>
      <c r="M39" s="301">
        <v>-5332</v>
      </c>
      <c r="N39" s="302">
        <v>-15.4</v>
      </c>
      <c r="O39" s="293"/>
    </row>
    <row r="40" spans="1:16" ht="27" customHeight="1">
      <c r="A40" s="248"/>
      <c r="B40" s="244"/>
      <c r="C40" s="244"/>
      <c r="D40" s="244"/>
      <c r="E40" s="244"/>
      <c r="F40" s="244"/>
      <c r="G40" s="1119" t="s">
        <v>499</v>
      </c>
      <c r="H40" s="1120"/>
      <c r="I40" s="1120"/>
      <c r="J40" s="1121"/>
      <c r="K40" s="300">
        <v>-1377495</v>
      </c>
      <c r="L40" s="300">
        <v>-21838</v>
      </c>
      <c r="M40" s="301">
        <v>-35626</v>
      </c>
      <c r="N40" s="302">
        <v>-38.700000000000003</v>
      </c>
      <c r="O40" s="293"/>
    </row>
    <row r="41" spans="1:16">
      <c r="A41" s="248"/>
      <c r="B41" s="244"/>
      <c r="C41" s="244"/>
      <c r="D41" s="244"/>
      <c r="E41" s="244"/>
      <c r="F41" s="244"/>
      <c r="G41" s="1125" t="s">
        <v>280</v>
      </c>
      <c r="H41" s="1126"/>
      <c r="I41" s="1126"/>
      <c r="J41" s="1127"/>
      <c r="K41" s="294">
        <v>547141</v>
      </c>
      <c r="L41" s="300">
        <v>8674</v>
      </c>
      <c r="M41" s="301">
        <v>17897</v>
      </c>
      <c r="N41" s="302">
        <v>-51.5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2525402</v>
      </c>
      <c r="J51" s="320">
        <v>39785</v>
      </c>
      <c r="K51" s="321">
        <v>29.9</v>
      </c>
      <c r="L51" s="322">
        <v>38558</v>
      </c>
      <c r="M51" s="323">
        <v>17.3</v>
      </c>
      <c r="N51" s="324">
        <v>12.6</v>
      </c>
    </row>
    <row r="52" spans="1:14">
      <c r="A52" s="248"/>
      <c r="B52" s="244"/>
      <c r="C52" s="244"/>
      <c r="D52" s="244"/>
      <c r="E52" s="244"/>
      <c r="F52" s="244"/>
      <c r="G52" s="325"/>
      <c r="H52" s="326" t="s">
        <v>510</v>
      </c>
      <c r="I52" s="327">
        <v>1600410</v>
      </c>
      <c r="J52" s="328">
        <v>25213</v>
      </c>
      <c r="K52" s="329">
        <v>28.7</v>
      </c>
      <c r="L52" s="330">
        <v>24217</v>
      </c>
      <c r="M52" s="331">
        <v>9.1999999999999993</v>
      </c>
      <c r="N52" s="332">
        <v>19.5</v>
      </c>
    </row>
    <row r="53" spans="1:14">
      <c r="A53" s="248"/>
      <c r="B53" s="244"/>
      <c r="C53" s="244"/>
      <c r="D53" s="244"/>
      <c r="E53" s="244"/>
      <c r="F53" s="244"/>
      <c r="G53" s="310" t="s">
        <v>511</v>
      </c>
      <c r="H53" s="311"/>
      <c r="I53" s="319">
        <v>1972217</v>
      </c>
      <c r="J53" s="320">
        <v>31132</v>
      </c>
      <c r="K53" s="321">
        <v>-21.7</v>
      </c>
      <c r="L53" s="322">
        <v>40203</v>
      </c>
      <c r="M53" s="323">
        <v>4.3</v>
      </c>
      <c r="N53" s="324">
        <v>-26</v>
      </c>
    </row>
    <row r="54" spans="1:14">
      <c r="A54" s="248"/>
      <c r="B54" s="244"/>
      <c r="C54" s="244"/>
      <c r="D54" s="244"/>
      <c r="E54" s="244"/>
      <c r="F54" s="244"/>
      <c r="G54" s="325"/>
      <c r="H54" s="326" t="s">
        <v>510</v>
      </c>
      <c r="I54" s="327">
        <v>1448154</v>
      </c>
      <c r="J54" s="328">
        <v>22860</v>
      </c>
      <c r="K54" s="329">
        <v>-9.3000000000000007</v>
      </c>
      <c r="L54" s="330">
        <v>23352</v>
      </c>
      <c r="M54" s="331">
        <v>-3.6</v>
      </c>
      <c r="N54" s="332">
        <v>-5.7</v>
      </c>
    </row>
    <row r="55" spans="1:14">
      <c r="A55" s="248"/>
      <c r="B55" s="244"/>
      <c r="C55" s="244"/>
      <c r="D55" s="244"/>
      <c r="E55" s="244"/>
      <c r="F55" s="244"/>
      <c r="G55" s="310" t="s">
        <v>512</v>
      </c>
      <c r="H55" s="311"/>
      <c r="I55" s="319">
        <v>1925381</v>
      </c>
      <c r="J55" s="320">
        <v>30503</v>
      </c>
      <c r="K55" s="321">
        <v>-2</v>
      </c>
      <c r="L55" s="322">
        <v>47569</v>
      </c>
      <c r="M55" s="323">
        <v>18.3</v>
      </c>
      <c r="N55" s="324">
        <v>-20.3</v>
      </c>
    </row>
    <row r="56" spans="1:14">
      <c r="A56" s="248"/>
      <c r="B56" s="244"/>
      <c r="C56" s="244"/>
      <c r="D56" s="244"/>
      <c r="E56" s="244"/>
      <c r="F56" s="244"/>
      <c r="G56" s="325"/>
      <c r="H56" s="326" t="s">
        <v>510</v>
      </c>
      <c r="I56" s="327">
        <v>1142274</v>
      </c>
      <c r="J56" s="328">
        <v>18096</v>
      </c>
      <c r="K56" s="329">
        <v>-20.8</v>
      </c>
      <c r="L56" s="330">
        <v>26255</v>
      </c>
      <c r="M56" s="331">
        <v>12.4</v>
      </c>
      <c r="N56" s="332">
        <v>-33.200000000000003</v>
      </c>
    </row>
    <row r="57" spans="1:14">
      <c r="A57" s="248"/>
      <c r="B57" s="244"/>
      <c r="C57" s="244"/>
      <c r="D57" s="244"/>
      <c r="E57" s="244"/>
      <c r="F57" s="244"/>
      <c r="G57" s="310" t="s">
        <v>513</v>
      </c>
      <c r="H57" s="311"/>
      <c r="I57" s="319">
        <v>1424903</v>
      </c>
      <c r="J57" s="320">
        <v>22503</v>
      </c>
      <c r="K57" s="321">
        <v>-26.2</v>
      </c>
      <c r="L57" s="322">
        <v>50880</v>
      </c>
      <c r="M57" s="323">
        <v>7</v>
      </c>
      <c r="N57" s="324">
        <v>-33.200000000000003</v>
      </c>
    </row>
    <row r="58" spans="1:14">
      <c r="A58" s="248"/>
      <c r="B58" s="244"/>
      <c r="C58" s="244"/>
      <c r="D58" s="244"/>
      <c r="E58" s="244"/>
      <c r="F58" s="244"/>
      <c r="G58" s="325"/>
      <c r="H58" s="326" t="s">
        <v>510</v>
      </c>
      <c r="I58" s="327">
        <v>654930</v>
      </c>
      <c r="J58" s="328">
        <v>10343</v>
      </c>
      <c r="K58" s="329">
        <v>-42.8</v>
      </c>
      <c r="L58" s="330">
        <v>26879</v>
      </c>
      <c r="M58" s="331">
        <v>2.4</v>
      </c>
      <c r="N58" s="332">
        <v>-45.2</v>
      </c>
    </row>
    <row r="59" spans="1:14">
      <c r="A59" s="248"/>
      <c r="B59" s="244"/>
      <c r="C59" s="244"/>
      <c r="D59" s="244"/>
      <c r="E59" s="244"/>
      <c r="F59" s="244"/>
      <c r="G59" s="310" t="s">
        <v>514</v>
      </c>
      <c r="H59" s="311"/>
      <c r="I59" s="319">
        <v>2255405</v>
      </c>
      <c r="J59" s="320">
        <v>35756</v>
      </c>
      <c r="K59" s="321">
        <v>58.9</v>
      </c>
      <c r="L59" s="322">
        <v>63956</v>
      </c>
      <c r="M59" s="323">
        <v>25.7</v>
      </c>
      <c r="N59" s="324">
        <v>33.200000000000003</v>
      </c>
    </row>
    <row r="60" spans="1:14">
      <c r="A60" s="248"/>
      <c r="B60" s="244"/>
      <c r="C60" s="244"/>
      <c r="D60" s="244"/>
      <c r="E60" s="244"/>
      <c r="F60" s="244"/>
      <c r="G60" s="325"/>
      <c r="H60" s="326" t="s">
        <v>510</v>
      </c>
      <c r="I60" s="333">
        <v>1532284</v>
      </c>
      <c r="J60" s="328">
        <v>24292</v>
      </c>
      <c r="K60" s="329">
        <v>134.9</v>
      </c>
      <c r="L60" s="330">
        <v>29239</v>
      </c>
      <c r="M60" s="331">
        <v>8.8000000000000007</v>
      </c>
      <c r="N60" s="332">
        <v>126.1</v>
      </c>
    </row>
    <row r="61" spans="1:14">
      <c r="A61" s="248"/>
      <c r="B61" s="244"/>
      <c r="C61" s="244"/>
      <c r="D61" s="244"/>
      <c r="E61" s="244"/>
      <c r="F61" s="244"/>
      <c r="G61" s="310" t="s">
        <v>515</v>
      </c>
      <c r="H61" s="334"/>
      <c r="I61" s="335">
        <v>2020662</v>
      </c>
      <c r="J61" s="336">
        <v>31936</v>
      </c>
      <c r="K61" s="337">
        <v>7.8</v>
      </c>
      <c r="L61" s="338">
        <v>48233</v>
      </c>
      <c r="M61" s="339">
        <v>14.5</v>
      </c>
      <c r="N61" s="324">
        <v>-6.7</v>
      </c>
    </row>
    <row r="62" spans="1:14">
      <c r="A62" s="248"/>
      <c r="B62" s="244"/>
      <c r="C62" s="244"/>
      <c r="D62" s="244"/>
      <c r="E62" s="244"/>
      <c r="F62" s="244"/>
      <c r="G62" s="325"/>
      <c r="H62" s="326" t="s">
        <v>510</v>
      </c>
      <c r="I62" s="327">
        <v>1275610</v>
      </c>
      <c r="J62" s="328">
        <v>20161</v>
      </c>
      <c r="K62" s="329">
        <v>18.100000000000001</v>
      </c>
      <c r="L62" s="330">
        <v>25988</v>
      </c>
      <c r="M62" s="331">
        <v>5.8</v>
      </c>
      <c r="N62" s="332">
        <v>12.3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3.54</v>
      </c>
      <c r="G47" s="12">
        <v>9.61</v>
      </c>
      <c r="H47" s="12">
        <v>13.03</v>
      </c>
      <c r="I47" s="12">
        <v>11.72</v>
      </c>
      <c r="J47" s="13">
        <v>12.5</v>
      </c>
    </row>
    <row r="48" spans="2:10" ht="57.75" customHeight="1">
      <c r="B48" s="14"/>
      <c r="C48" s="1139" t="s">
        <v>4</v>
      </c>
      <c r="D48" s="1139"/>
      <c r="E48" s="1140"/>
      <c r="F48" s="15">
        <v>3.71</v>
      </c>
      <c r="G48" s="16">
        <v>5.38</v>
      </c>
      <c r="H48" s="16">
        <v>4.18</v>
      </c>
      <c r="I48" s="16">
        <v>6.26</v>
      </c>
      <c r="J48" s="17">
        <v>5.99</v>
      </c>
    </row>
    <row r="49" spans="2:10" ht="57.75" customHeight="1" thickBot="1">
      <c r="B49" s="18"/>
      <c r="C49" s="1141" t="s">
        <v>5</v>
      </c>
      <c r="D49" s="1141"/>
      <c r="E49" s="1142"/>
      <c r="F49" s="19">
        <v>1.91</v>
      </c>
      <c r="G49" s="20">
        <v>7.84</v>
      </c>
      <c r="H49" s="20">
        <v>2.31</v>
      </c>
      <c r="I49" s="20">
        <v>0.73</v>
      </c>
      <c r="J49" s="21">
        <v>2.25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9.08</v>
      </c>
      <c r="G34" s="33">
        <v>9.89</v>
      </c>
      <c r="H34" s="33">
        <v>10.6</v>
      </c>
      <c r="I34" s="33">
        <v>10.61</v>
      </c>
      <c r="J34" s="34">
        <v>11.08</v>
      </c>
      <c r="K34" s="22"/>
      <c r="L34" s="22"/>
      <c r="M34" s="22"/>
      <c r="N34" s="22"/>
      <c r="O34" s="22"/>
      <c r="P34" s="22"/>
    </row>
    <row r="35" spans="1:16" ht="39" customHeight="1">
      <c r="A35" s="22"/>
      <c r="B35" s="35"/>
      <c r="C35" s="1143" t="s">
        <v>523</v>
      </c>
      <c r="D35" s="1144"/>
      <c r="E35" s="1145"/>
      <c r="F35" s="36">
        <v>3.77</v>
      </c>
      <c r="G35" s="37">
        <v>5.46</v>
      </c>
      <c r="H35" s="37">
        <v>4.2699999999999996</v>
      </c>
      <c r="I35" s="37">
        <v>4.99</v>
      </c>
      <c r="J35" s="38">
        <v>6.01</v>
      </c>
      <c r="K35" s="22"/>
      <c r="L35" s="22"/>
      <c r="M35" s="22"/>
      <c r="N35" s="22"/>
      <c r="O35" s="22"/>
      <c r="P35" s="22"/>
    </row>
    <row r="36" spans="1:16" ht="39" customHeight="1">
      <c r="A36" s="22"/>
      <c r="B36" s="35"/>
      <c r="C36" s="1143" t="s">
        <v>524</v>
      </c>
      <c r="D36" s="1144"/>
      <c r="E36" s="1145"/>
      <c r="F36" s="36">
        <v>2.38</v>
      </c>
      <c r="G36" s="37">
        <v>3.19</v>
      </c>
      <c r="H36" s="37">
        <v>3.19</v>
      </c>
      <c r="I36" s="37">
        <v>4.6399999999999997</v>
      </c>
      <c r="J36" s="38">
        <v>4.9800000000000004</v>
      </c>
      <c r="K36" s="22"/>
      <c r="L36" s="22"/>
      <c r="M36" s="22"/>
      <c r="N36" s="22"/>
      <c r="O36" s="22"/>
      <c r="P36" s="22"/>
    </row>
    <row r="37" spans="1:16" ht="39" customHeight="1">
      <c r="A37" s="22"/>
      <c r="B37" s="35"/>
      <c r="C37" s="1143" t="s">
        <v>525</v>
      </c>
      <c r="D37" s="1144"/>
      <c r="E37" s="1145"/>
      <c r="F37" s="36">
        <v>1.36</v>
      </c>
      <c r="G37" s="37">
        <v>1.06</v>
      </c>
      <c r="H37" s="37">
        <v>0.4</v>
      </c>
      <c r="I37" s="37">
        <v>0.88</v>
      </c>
      <c r="J37" s="38">
        <v>0.81</v>
      </c>
      <c r="K37" s="22"/>
      <c r="L37" s="22"/>
      <c r="M37" s="22"/>
      <c r="N37" s="22"/>
      <c r="O37" s="22"/>
      <c r="P37" s="22"/>
    </row>
    <row r="38" spans="1:16" ht="39" customHeight="1">
      <c r="A38" s="22"/>
      <c r="B38" s="35"/>
      <c r="C38" s="1143" t="s">
        <v>526</v>
      </c>
      <c r="D38" s="1144"/>
      <c r="E38" s="1145"/>
      <c r="F38" s="36">
        <v>1.59</v>
      </c>
      <c r="G38" s="37">
        <v>1.47</v>
      </c>
      <c r="H38" s="37">
        <v>1.38</v>
      </c>
      <c r="I38" s="37">
        <v>1.24</v>
      </c>
      <c r="J38" s="38">
        <v>0.63</v>
      </c>
      <c r="K38" s="22"/>
      <c r="L38" s="22"/>
      <c r="M38" s="22"/>
      <c r="N38" s="22"/>
      <c r="O38" s="22"/>
      <c r="P38" s="22"/>
    </row>
    <row r="39" spans="1:16" ht="39" customHeight="1">
      <c r="A39" s="22"/>
      <c r="B39" s="35"/>
      <c r="C39" s="1143" t="s">
        <v>527</v>
      </c>
      <c r="D39" s="1144"/>
      <c r="E39" s="1145"/>
      <c r="F39" s="36">
        <v>0.11</v>
      </c>
      <c r="G39" s="37">
        <v>0.32</v>
      </c>
      <c r="H39" s="37">
        <v>0.52</v>
      </c>
      <c r="I39" s="37">
        <v>0.57999999999999996</v>
      </c>
      <c r="J39" s="38">
        <v>0.56999999999999995</v>
      </c>
      <c r="K39" s="22"/>
      <c r="L39" s="22"/>
      <c r="M39" s="22"/>
      <c r="N39" s="22"/>
      <c r="O39" s="22"/>
      <c r="P39" s="22"/>
    </row>
    <row r="40" spans="1:16" ht="39" customHeight="1">
      <c r="A40" s="22"/>
      <c r="B40" s="35"/>
      <c r="C40" s="1143" t="s">
        <v>528</v>
      </c>
      <c r="D40" s="1144"/>
      <c r="E40" s="1145"/>
      <c r="F40" s="36">
        <v>0.35</v>
      </c>
      <c r="G40" s="37">
        <v>0.13</v>
      </c>
      <c r="H40" s="37">
        <v>0.16</v>
      </c>
      <c r="I40" s="37">
        <v>0.22</v>
      </c>
      <c r="J40" s="38">
        <v>0.25</v>
      </c>
      <c r="K40" s="22"/>
      <c r="L40" s="22"/>
      <c r="M40" s="22"/>
      <c r="N40" s="22"/>
      <c r="O40" s="22"/>
      <c r="P40" s="22"/>
    </row>
    <row r="41" spans="1:16" ht="39" customHeight="1">
      <c r="A41" s="22"/>
      <c r="B41" s="35"/>
      <c r="C41" s="1143" t="s">
        <v>529</v>
      </c>
      <c r="D41" s="1144"/>
      <c r="E41" s="1145"/>
      <c r="F41" s="36">
        <v>0.04</v>
      </c>
      <c r="G41" s="37">
        <v>0.06</v>
      </c>
      <c r="H41" s="37">
        <v>0.08</v>
      </c>
      <c r="I41" s="37">
        <v>7.0000000000000007E-2</v>
      </c>
      <c r="J41" s="38">
        <v>0.06</v>
      </c>
      <c r="K41" s="22"/>
      <c r="L41" s="22"/>
      <c r="M41" s="22"/>
      <c r="N41" s="22"/>
      <c r="O41" s="22"/>
      <c r="P41" s="22"/>
    </row>
    <row r="42" spans="1:16" ht="39" customHeight="1">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531</v>
      </c>
      <c r="D43" s="1147"/>
      <c r="E43" s="1148"/>
      <c r="F43" s="41">
        <v>0.43</v>
      </c>
      <c r="G43" s="42">
        <v>0.21</v>
      </c>
      <c r="H43" s="42">
        <v>0.08</v>
      </c>
      <c r="I43" s="42">
        <v>0.05</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1813</v>
      </c>
      <c r="L45" s="60">
        <v>1564</v>
      </c>
      <c r="M45" s="60">
        <v>1598</v>
      </c>
      <c r="N45" s="60">
        <v>1663</v>
      </c>
      <c r="O45" s="61">
        <v>1553</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650</v>
      </c>
      <c r="L48" s="64">
        <v>553</v>
      </c>
      <c r="M48" s="64">
        <v>557</v>
      </c>
      <c r="N48" s="64">
        <v>531</v>
      </c>
      <c r="O48" s="65">
        <v>533</v>
      </c>
      <c r="P48" s="48"/>
      <c r="Q48" s="48"/>
      <c r="R48" s="48"/>
      <c r="S48" s="48"/>
      <c r="T48" s="48"/>
      <c r="U48" s="48"/>
    </row>
    <row r="49" spans="1:21" ht="30.75" customHeight="1">
      <c r="A49" s="48"/>
      <c r="B49" s="1161"/>
      <c r="C49" s="1162"/>
      <c r="D49" s="62"/>
      <c r="E49" s="1153" t="s">
        <v>16</v>
      </c>
      <c r="F49" s="1153"/>
      <c r="G49" s="1153"/>
      <c r="H49" s="1153"/>
      <c r="I49" s="1153"/>
      <c r="J49" s="1154"/>
      <c r="K49" s="63">
        <v>182</v>
      </c>
      <c r="L49" s="64">
        <v>89</v>
      </c>
      <c r="M49" s="64">
        <v>89</v>
      </c>
      <c r="N49" s="64">
        <v>88</v>
      </c>
      <c r="O49" s="65">
        <v>89</v>
      </c>
      <c r="P49" s="48"/>
      <c r="Q49" s="48"/>
      <c r="R49" s="48"/>
      <c r="S49" s="48"/>
      <c r="T49" s="48"/>
      <c r="U49" s="48"/>
    </row>
    <row r="50" spans="1:21" ht="30.75" customHeight="1">
      <c r="A50" s="48"/>
      <c r="B50" s="1161"/>
      <c r="C50" s="1162"/>
      <c r="D50" s="62"/>
      <c r="E50" s="1153" t="s">
        <v>17</v>
      </c>
      <c r="F50" s="1153"/>
      <c r="G50" s="1153"/>
      <c r="H50" s="1153"/>
      <c r="I50" s="1153"/>
      <c r="J50" s="1154"/>
      <c r="K50" s="63">
        <v>41</v>
      </c>
      <c r="L50" s="64">
        <v>163</v>
      </c>
      <c r="M50" s="64">
        <v>195</v>
      </c>
      <c r="N50" s="64">
        <v>206</v>
      </c>
      <c r="O50" s="65">
        <v>34</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1483</v>
      </c>
      <c r="L52" s="64">
        <v>1433</v>
      </c>
      <c r="M52" s="64">
        <v>1538</v>
      </c>
      <c r="N52" s="64">
        <v>1608</v>
      </c>
      <c r="O52" s="65">
        <v>1663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1203</v>
      </c>
      <c r="L53" s="69">
        <v>936</v>
      </c>
      <c r="M53" s="69">
        <v>901</v>
      </c>
      <c r="N53" s="69">
        <v>880</v>
      </c>
      <c r="O53" s="70">
        <v>546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2015-04-20T07:42:14Z</cp:lastPrinted>
  <dcterms:created xsi:type="dcterms:W3CDTF">2015-02-17T06:24:39Z</dcterms:created>
  <dcterms:modified xsi:type="dcterms:W3CDTF">2015-05-07T02:28:35Z</dcterms:modified>
</cp:coreProperties>
</file>