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alcChain>
</file>

<file path=xl/sharedStrings.xml><?xml version="1.0" encoding="utf-8"?>
<sst xmlns="http://schemas.openxmlformats.org/spreadsheetml/2006/main" count="1018" uniqueCount="542">
  <si>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</si>
  <si>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</si>
  <si>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</si>
  <si>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</si>
  <si>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</si>
  <si>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</si>
  <si>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</si>
  <si>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</si>
  <si>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</si>
  <si>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</si>
  <si>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</si>
  <si>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</si>
  <si>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</si>
  <si>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</si>
  <si>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</si>
  <si>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</si>
  <si>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</si>
  <si>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</si>
  <si>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</si>
  <si>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</si>
  <si>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</si>
  <si>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</si>
  <si>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</si>
  <si>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</si>
  <si>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</si>
  <si>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</si>
  <si>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</si>
  <si>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</si>
  <si>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</si>
  <si>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</si>
  <si>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</si>
  <si>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</si>
  <si>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</si>
  <si>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</si>
  <si>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</si>
  <si>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</si>
  <si>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</si>
  <si>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</si>
  <si>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</si>
  <si>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</si>
  <si>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</si>
  <si>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</si>
  <si>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</si>
  <si>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</si>
  <si>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</si>
  <si>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</si>
  <si>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</si>
  <si>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</si>
  <si>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</si>
  <si>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</si>
  <si>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</si>
  <si>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</si>
  <si>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</si>
  <si>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</si>
  <si>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</si>
  <si>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</si>
  <si>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</si>
  <si>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</si>
  <si>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</si>
  <si>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</si>
  <si>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</si>
  <si>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</si>
  <si>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</si>
  <si>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</si>
  <si>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</si>
  <si>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</si>
  <si>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</si>
  <si>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</si>
  <si>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</si>
  <si>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</si>
  <si>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</si>
  <si>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</si>
  <si>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</si>
  <si>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</si>
  <si>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</si>
  <si>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</si>
  <si>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</si>
  <si>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</si>
  <si>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</si>
  <si>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</si>
  <si>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</si>
  <si>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</si>
  <si>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毛呂山町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</si>
  <si>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</si>
  <si>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</si>
  <si>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</si>
  <si>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</si>
  <si>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</si>
  <si>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</si>
  <si>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</si>
  <si>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</si>
  <si>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</si>
  <si>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</si>
  <si>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</si>
  <si>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</si>
  <si>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</si>
  <si>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</si>
  <si>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</si>
  <si>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</si>
  <si>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</si>
  <si>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</si>
  <si>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</si>
  <si>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</si>
  <si>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</si>
  <si>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</si>
  <si>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</si>
  <si>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</si>
  <si>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</si>
  <si>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</si>
  <si>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</si>
  <si>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</si>
  <si>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</si>
  <si>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</si>
  <si>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</si>
  <si>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</si>
  <si>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</si>
  <si>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</si>
  <si>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</si>
  <si>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</si>
  <si>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</si>
  <si>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</si>
  <si>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</si>
  <si>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</si>
  <si>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</si>
  <si>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</si>
  <si>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</si>
  <si>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</si>
  <si>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</si>
  <si>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</si>
  <si>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</si>
  <si>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</si>
  <si>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</si>
  <si>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</si>
  <si>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</si>
  <si>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</si>
  <si>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</si>
  <si>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</si>
  <si>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</si>
  <si>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</si>
  <si>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</si>
  <si>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</si>
  <si>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</si>
  <si>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</si>
  <si>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</si>
  <si>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</si>
  <si>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</si>
  <si>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</si>
  <si>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</si>
  <si>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</si>
  <si>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</si>
  <si>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</si>
  <si>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</si>
  <si>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</si>
  <si>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</si>
  <si>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</si>
  <si>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</si>
  <si>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</si>
  <si>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</si>
  <si>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</si>
  <si>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</si>
  <si>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</si>
  <si>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</si>
  <si>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</si>
  <si>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</si>
  <si>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</si>
  <si>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</si>
  <si>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</si>
  <si>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</si>
  <si>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</si>
  <si>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</si>
  <si>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</si>
  <si>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</si>
  <si>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</si>
  <si>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</si>
  <si>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</si>
  <si>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</si>
  <si>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</si>
  <si>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</si>
  <si>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</si>
  <si>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</si>
  <si>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</si>
  <si>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</si>
  <si>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</si>
  <si>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</si>
  <si>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</si>
  <si>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</si>
  <si>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</si>
  <si>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</si>
  <si>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</si>
  <si>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</si>
  <si>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</si>
  <si>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</si>
  <si>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</si>
  <si>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</si>
  <si>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埼玉県毛呂山町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</si>
  <si>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</si>
  <si>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</si>
  <si>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</si>
  <si>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</si>
  <si>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</si>
  <si>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</si>
  <si>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</si>
  <si>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</si>
  <si>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</si>
  <si>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</si>
  <si>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</si>
  <si>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</si>
  <si>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</si>
  <si>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</si>
  <si>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</si>
  <si>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</si>
  <si>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</si>
  <si>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</si>
  <si>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</si>
  <si>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</si>
  <si>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</si>
  <si>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</si>
  <si>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</si>
  <si>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</si>
  <si>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</si>
  <si>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</si>
  <si>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</si>
  <si>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</si>
  <si>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</si>
  <si>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</si>
  <si>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</si>
  <si>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</si>
  <si>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</si>
  <si>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</si>
  <si>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</si>
  <si>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</si>
  <si>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</si>
  <si>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</si>
  <si>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</si>
  <si>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</si>
  <si>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</si>
  <si>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</si>
  <si>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</si>
  <si>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</si>
  <si>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</si>
  <si>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</si>
  <si>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</si>
  <si>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</si>
  <si>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</si>
  <si>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</si>
  <si>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</si>
  <si>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</si>
  <si>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</si>
  <si>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</si>
  <si>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</si>
  <si>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</si>
  <si>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</si>
  <si>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</si>
  <si>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</si>
  <si>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</si>
  <si>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</si>
  <si>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</si>
  <si>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</si>
  <si>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</si>
  <si>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</si>
  <si>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</si>
  <si>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</si>
  <si>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</si>
  <si>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</si>
  <si>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</si>
  <si>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</si>
  <si>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</si>
  <si>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</si>
  <si>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</si>
  <si>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</si>
  <si>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</si>
  <si>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</si>
  <si>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</si>
  <si>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</si>
  <si>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</si>
  <si>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</si>
  <si>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</si>
  <si>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</si>
  <si>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</si>
  <si>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</si>
  <si>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</si>
  <si>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</si>
  <si>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</si>
  <si>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</si>
  <si>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</si>
  <si>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</si>
  <si>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</si>
  <si>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</si>
  <si>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</si>
  <si>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</si>
  <si>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</si>
  <si>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</si>
  <si>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</si>
  <si>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</si>
  <si>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</si>
  <si>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</si>
  <si>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</si>
  <si>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</si>
  <si>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</si>
  <si>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</si>
  <si>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</si>
  <si>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</si>
  <si>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</si>
  <si>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</si>
  <si>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</si>
  <si>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</si>
  <si>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</si>
  <si>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</si>
  <si>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</si>
  <si>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</si>
  <si>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</si>
  <si>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</si>
  <si>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</si>
  <si>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</si>
  <si>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</si>
  <si>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</si>
  <si>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</si>
  <si>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</si>
  <si>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</si>
  <si>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</si>
  <si>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</si>
  <si>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</si>
  <si>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</si>
  <si>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</si>
  <si>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</si>
  <si>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</si>
  <si>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</si>
  <si>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</si>
  <si>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</si>
  <si>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</si>
  <si>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</si>
  <si>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</si>
  <si>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</si>
  <si>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</si>
  <si>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</si>
  <si>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</si>
  <si>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</si>
  <si>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</si>
  <si>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</si>
  <si>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</si>
  <si>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</si>
  <si>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</si>
  <si>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</si>
  <si>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</si>
  <si>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</si>
  <si>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埼玉県毛呂山町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</si>
  <si>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</si>
  <si>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</si>
  <si>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</si>
  <si>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</si>
  <si>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</si>
  <si>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</si>
  <si>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</si>
  <si>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</si>
  <si>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</si>
  <si>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</si>
  <si>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</si>
  <si>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</si>
  <si>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</si>
  <si>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</si>
  <si>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</si>
  <si>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</si>
  <si>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</si>
  <si>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</si>
  <si>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</si>
  <si>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</si>
  <si>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</si>
  <si>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</si>
  <si>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</si>
  <si>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</si>
  <si>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</si>
  <si>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</si>
  <si>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</si>
  <si>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</si>
  <si>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</si>
  <si>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</si>
  <si>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</si>
  <si>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</si>
  <si>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</si>
  <si>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</si>
  <si>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</si>
  <si>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</si>
  <si>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</si>
  <si>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</si>
  <si>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</si>
  <si>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</si>
  <si>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</si>
  <si>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</si>
  <si>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</si>
  <si>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</si>
  <si>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</si>
  <si>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</si>
  <si>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</si>
  <si>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</si>
  <si>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</si>
  <si>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</si>
  <si>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</si>
  <si>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</si>
  <si>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</si>
  <si>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</si>
  <si>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</si>
  <si>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</si>
  <si>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</si>
  <si>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</si>
  <si>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</si>
  <si>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</si>
  <si>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</si>
  <si>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</si>
  <si>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</si>
  <si>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</si>
  <si>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</si>
  <si>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</si>
  <si>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</si>
  <si>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</si>
  <si>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</si>
  <si>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</si>
  <si>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</si>
  <si>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</si>
  <si>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</si>
  <si>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</si>
  <si>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</si>
  <si>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</si>
  <si>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</si>
  <si>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</si>
  <si>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</si>
  <si>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</si>
  <si>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</si>
  <si>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</si>
  <si>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</si>
  <si>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</si>
  <si>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</si>
  <si>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</si>
  <si>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</si>
  <si>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</si>
  <si>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</si>
  <si>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</si>
  <si>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</si>
  <si>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</si>
  <si>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</si>
  <si>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</si>
  <si>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</si>
  <si>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</si>
  <si>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</si>
  <si>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</si>
  <si>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</si>
  <si>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</si>
  <si>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</si>
  <si>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</si>
  <si>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</si>
  <si>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</si>
  <si>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</si>
  <si>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</si>
  <si>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</si>
  <si>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</si>
  <si>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</si>
  <si>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</si>
  <si>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</si>
  <si>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</si>
  <si>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</si>
  <si>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</si>
  <si>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</si>
  <si>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</si>
  <si>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</si>
  <si>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</si>
  <si>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</si>
  <si>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</si>
  <si>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</si>
  <si>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</si>
  <si>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</si>
  <si>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</si>
  <si>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</si>
  <si>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</si>
  <si>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</si>
  <si>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</si>
  <si>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</si>
  <si>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</si>
  <si>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</si>
  <si>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</si>
  <si>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</si>
  <si>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</si>
  <si>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</si>
  <si>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</si>
  <si>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</si>
  <si>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</si>
  <si>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</si>
  <si>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</si>
  <si>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</si>
  <si>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</si>
  <si>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</si>
  <si>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</si>
  <si>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</si>
  <si>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</si>
  <si>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</si>
  <si>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</si>
  <si>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</si>
  <si>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</si>
  <si>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</si>
  <si>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</si>
  <si>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</si>
  <si>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</si>
  <si>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</si>
  <si>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</si>
  <si>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</si>
  <si>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</si>
  <si>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</si>
  <si>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</si>
  <si>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</si>
  <si>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</si>
  <si>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</si>
  <si>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</si>
  <si>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</si>
  <si>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</si>
  <si>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</si>
  <si>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</si>
  <si>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</si>
  <si>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</si>
  <si>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</si>
  <si>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</si>
  <si>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</si>
  <si>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0.68</t>
  </si>
  <si>
    <t>水道事業特別会計</t>
  </si>
  <si>
    <t>一般会計</t>
  </si>
  <si>
    <t>国民健康保険特別会計</t>
  </si>
  <si>
    <t>介護保険特別会計</t>
  </si>
  <si>
    <t>後期高齢者医療特別会計</t>
  </si>
  <si>
    <t>農業集落排水事業特別会計</t>
  </si>
  <si>
    <t>その他会計（赤字）</t>
  </si>
  <si>
    <t>その他会計（黒字）</t>
  </si>
  <si>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</si>
  <si>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</si>
  <si>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西入間広域消防組合</t>
    <rPh sb="0" eb="1">
      <t>ニシ</t>
    </rPh>
    <rPh sb="1" eb="3">
      <t>イルマ</t>
    </rPh>
    <rPh sb="3" eb="5">
      <t>コウイキ</t>
    </rPh>
    <rPh sb="5" eb="7">
      <t>ショウボウ</t>
    </rPh>
    <rPh sb="7" eb="9">
      <t>クミアイ</t>
    </rPh>
    <phoneticPr fontId="2"/>
  </si>
  <si>
    <t>埼玉西部環境保全組合</t>
    <rPh sb="0" eb="2">
      <t>サイタマ</t>
    </rPh>
    <rPh sb="2" eb="4">
      <t>セイブ</t>
    </rPh>
    <rPh sb="4" eb="6">
      <t>カンキョウ</t>
    </rPh>
    <rPh sb="6" eb="8">
      <t>ホゼン</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</si>
  <si>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</si>
  <si>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</si>
  <si>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埼玉県後期高齢者医療広域組合</t>
    <rPh sb="0" eb="3">
      <t>サイタマケン</t>
    </rPh>
    <rPh sb="3" eb="5">
      <t>コウキ</t>
    </rPh>
    <rPh sb="5" eb="8">
      <t>コウレイシャ</t>
    </rPh>
    <rPh sb="8" eb="10">
      <t>イリョウ</t>
    </rPh>
    <rPh sb="10" eb="12">
      <t>コウイキ</t>
    </rPh>
    <rPh sb="12" eb="14">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</si>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</sst>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31286</c:v>
                </c:pt>
                <c:pt idx="1">
                  <c:v>47843</c:v>
                </c:pt>
                <c:pt idx="2">
                  <c:v>24684</c:v>
                </c:pt>
                <c:pt idx="3">
                  <c:v>44842</c:v>
                </c:pt>
                <c:pt idx="4">
                  <c:v>58380</c:v>
                </c:pt>
              </c:numCache>
            </c:numRef>
          </c:val>
          <c:smooth val="0"/>
        </c:ser>
        <c:dLbls>
          <c:showLegendKey val="0"/>
          <c:showVal val="0"/>
          <c:showCatName val="0"/>
          <c:showSerName val="0"/>
          <c:showPercent val="0"/>
          <c:showBubbleSize val="0"/>
        </c:dLbls>
        <c:marker val="1"/>
        <c:smooth val="0"/>
        <c:axId val="107860352"/>
        <c:axId val="107862272"/>
      </c:lineChart>
      <c:catAx>
        <c:axId val="107860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62272"/>
        <c:crosses val="autoZero"/>
        <c:auto val="1"/>
        <c:lblAlgn val="ctr"/>
        <c:lblOffset val="100"/>
        <c:tickLblSkip val="1"/>
        <c:tickMarkSkip val="1"/>
        <c:noMultiLvlLbl val="0"/>
      </c:catAx>
      <c:valAx>
        <c:axId val="1078622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6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3.18</c:v>
                </c:pt>
                <c:pt idx="1">
                  <c:v>4.97</c:v>
                </c:pt>
                <c:pt idx="2">
                  <c:v>3.29</c:v>
                </c:pt>
                <c:pt idx="3">
                  <c:v>5.47</c:v>
                </c:pt>
                <c:pt idx="4">
                  <c:v>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9.74</c:v>
                </c:pt>
                <c:pt idx="1">
                  <c:v>8.83</c:v>
                </c:pt>
                <c:pt idx="2">
                  <c:v>9.82</c:v>
                </c:pt>
                <c:pt idx="3">
                  <c:v>11.45</c:v>
                </c:pt>
                <c:pt idx="4">
                  <c:v>13.33</c:v>
                </c:pt>
              </c:numCache>
            </c:numRef>
          </c:val>
        </c:ser>
        <c:dLbls>
          <c:showLegendKey val="0"/>
          <c:showVal val="0"/>
          <c:showCatName val="0"/>
          <c:showSerName val="0"/>
          <c:showPercent val="0"/>
          <c:showBubbleSize val="0"/>
        </c:dLbls>
        <c:gapWidth val="250"/>
        <c:overlap val="100"/>
        <c:axId val="109146496"/>
        <c:axId val="10914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1.27</c:v>
                </c:pt>
                <c:pt idx="1">
                  <c:v>1.24</c:v>
                </c:pt>
                <c:pt idx="2">
                  <c:v>-0.68</c:v>
                </c:pt>
                <c:pt idx="3">
                  <c:v>3.74</c:v>
                </c:pt>
                <c:pt idx="4">
                  <c:v>0.55000000000000004</c:v>
                </c:pt>
              </c:numCache>
            </c:numRef>
          </c:val>
          <c:smooth val="0"/>
        </c:ser>
        <c:dLbls>
          <c:showLegendKey val="0"/>
          <c:showVal val="0"/>
          <c:showCatName val="0"/>
          <c:showSerName val="0"/>
          <c:showPercent val="0"/>
          <c:showBubbleSize val="0"/>
        </c:dLbls>
        <c:marker val="1"/>
        <c:smooth val="0"/>
        <c:axId val="109146496"/>
        <c:axId val="109148416"/>
      </c:lineChart>
      <c:catAx>
        <c:axId val="1091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48416"/>
        <c:crosses val="autoZero"/>
        <c:auto val="1"/>
        <c:lblAlgn val="ctr"/>
        <c:lblOffset val="100"/>
        <c:tickLblSkip val="1"/>
        <c:tickMarkSkip val="1"/>
        <c:noMultiLvlLbl val="0"/>
      </c:catAx>
      <c:valAx>
        <c:axId val="10914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0.11</c:v>
                </c:pt>
                <c:pt idx="4">
                  <c:v>#N/A</c:v>
                </c:pt>
                <c:pt idx="5">
                  <c:v>0.08</c:v>
                </c:pt>
                <c:pt idx="6">
                  <c:v>#N/A</c:v>
                </c:pt>
                <c:pt idx="7">
                  <c:v>0.05</c:v>
                </c:pt>
                <c:pt idx="8">
                  <c:v>#N/A</c:v>
                </c:pt>
                <c:pt idx="9">
                  <c:v>0.09</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0.1</c:v>
                </c:pt>
                <c:pt idx="8">
                  <c:v>#N/A</c:v>
                </c:pt>
                <c:pt idx="9">
                  <c:v>0.09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1.68</c:v>
                </c:pt>
                <c:pt idx="2">
                  <c:v>#N/A</c:v>
                </c:pt>
                <c:pt idx="3">
                  <c:v>0.6</c:v>
                </c:pt>
                <c:pt idx="4">
                  <c:v>#N/A</c:v>
                </c:pt>
                <c:pt idx="5">
                  <c:v>0.64</c:v>
                </c:pt>
                <c:pt idx="6">
                  <c:v>#N/A</c:v>
                </c:pt>
                <c:pt idx="7">
                  <c:v>0.79</c:v>
                </c:pt>
                <c:pt idx="8">
                  <c:v>#N/A</c:v>
                </c:pt>
                <c:pt idx="9">
                  <c:v>1.06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c:v>
                </c:pt>
                <c:pt idx="2">
                  <c:v>#N/A</c:v>
                </c:pt>
                <c:pt idx="3">
                  <c:v>4.6900000000000004</c:v>
                </c:pt>
                <c:pt idx="4">
                  <c:v>#N/A</c:v>
                </c:pt>
                <c:pt idx="5">
                  <c:v>4.95</c:v>
                </c:pt>
                <c:pt idx="6">
                  <c:v>#N/A</c:v>
                </c:pt>
                <c:pt idx="7">
                  <c:v>4.55</c:v>
                </c:pt>
                <c:pt idx="8">
                  <c:v>#N/A</c:v>
                </c:pt>
                <c:pt idx="9">
                  <c:v>2.41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3.18</c:v>
                </c:pt>
                <c:pt idx="2">
                  <c:v>#N/A</c:v>
                </c:pt>
                <c:pt idx="3">
                  <c:v>4.97</c:v>
                </c:pt>
                <c:pt idx="4">
                  <c:v>#N/A</c:v>
                </c:pt>
                <c:pt idx="5">
                  <c:v>3.29</c:v>
                </c:pt>
                <c:pt idx="6">
                  <c:v>#N/A</c:v>
                </c:pt>
                <c:pt idx="7">
                  <c:v>5.47</c:v>
                </c:pt>
                <c:pt idx="8">
                  <c:v>#N/A</c:v>
                </c:pt>
                <c:pt idx="9">
                  <c:v>4</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15.19</c:v>
                </c:pt>
                <c:pt idx="2">
                  <c:v>#N/A</c:v>
                </c:pt>
                <c:pt idx="3">
                  <c:v>13.22</c:v>
                </c:pt>
                <c:pt idx="4">
                  <c:v>#N/A</c:v>
                </c:pt>
                <c:pt idx="5">
                  <c:v>12.29</c:v>
                </c:pt>
                <c:pt idx="6">
                  <c:v>#N/A</c:v>
                </c:pt>
                <c:pt idx="7">
                  <c:v>11.99</c:v>
                </c:pt>
                <c:pt idx="8">
                  <c:v>#N/A</c:v>
                </c:pt>
                <c:pt idx="9">
                  <c:v>10.91</c:v>
                </c:pt>
              </c:numCache>
            </c:numRef>
          </c:val>
        </c:ser>
        <c:dLbls>
          <c:showLegendKey val="0"/>
          <c:showVal val="0"/>
          <c:showCatName val="0"/>
          <c:showSerName val="0"/>
          <c:showPercent val="0"/>
          <c:showBubbleSize val="0"/>
        </c:dLbls>
        <c:gapWidth val="150"/>
        <c:overlap val="100"/>
        <c:axId val="112584960"/>
        <c:axId val="112586752"/>
      </c:barChart>
      <c:catAx>
        <c:axId val="11258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86752"/>
        <c:crosses val="autoZero"/>
        <c:auto val="1"/>
        <c:lblAlgn val="ctr"/>
        <c:lblOffset val="100"/>
        <c:tickLblSkip val="1"/>
        <c:tickMarkSkip val="1"/>
        <c:noMultiLvlLbl val="0"/>
      </c:catAx>
      <c:valAx>
        <c:axId val="11258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798</c:v>
                </c:pt>
                <c:pt idx="5">
                  <c:v>812</c:v>
                </c:pt>
                <c:pt idx="8">
                  <c:v>829</c:v>
                </c:pt>
                <c:pt idx="11">
                  <c:v>837</c:v>
                </c:pt>
                <c:pt idx="14">
                  <c:v>855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165</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449</c:v>
                </c:pt>
                <c:pt idx="3">
                  <c:v>402</c:v>
                </c:pt>
                <c:pt idx="6">
                  <c:v>394</c:v>
                </c:pt>
                <c:pt idx="9">
                  <c:v>388</c:v>
                </c:pt>
                <c:pt idx="12">
                  <c:v>404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c:v>
                </c:pt>
                <c:pt idx="3">
                  <c:v>16</c:v>
                </c:pt>
                <c:pt idx="6">
                  <c:v>17</c:v>
                </c:pt>
                <c:pt idx="9">
                  <c:v>17</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740</c:v>
                </c:pt>
                <c:pt idx="3">
                  <c:v>739</c:v>
                </c:pt>
                <c:pt idx="6">
                  <c:v>760</c:v>
                </c:pt>
                <c:pt idx="9">
                  <c:v>768</c:v>
                </c:pt>
                <c:pt idx="12">
                  <c:v>729</c:v>
                </c:pt>
              </c:numCache>
            </c:numRef>
          </c:val>
        </c:ser>
        <c:dLbls>
          <c:showLegendKey val="0"/>
          <c:showVal val="0"/>
          <c:showCatName val="0"/>
          <c:showSerName val="0"/>
          <c:showPercent val="0"/>
          <c:showBubbleSize val="0"/>
        </c:dLbls>
        <c:gapWidth val="100"/>
        <c:overlap val="100"/>
        <c:axId val="112792704"/>
        <c:axId val="11279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407</c:v>
                </c:pt>
                <c:pt idx="2">
                  <c:v>#N/A</c:v>
                </c:pt>
                <c:pt idx="3">
                  <c:v>#N/A</c:v>
                </c:pt>
                <c:pt idx="4">
                  <c:v>510</c:v>
                </c:pt>
                <c:pt idx="5">
                  <c:v>#N/A</c:v>
                </c:pt>
                <c:pt idx="6">
                  <c:v>#N/A</c:v>
                </c:pt>
                <c:pt idx="7">
                  <c:v>342</c:v>
                </c:pt>
                <c:pt idx="8">
                  <c:v>#N/A</c:v>
                </c:pt>
                <c:pt idx="9">
                  <c:v>#N/A</c:v>
                </c:pt>
                <c:pt idx="10">
                  <c:v>336</c:v>
                </c:pt>
                <c:pt idx="11">
                  <c:v>#N/A</c:v>
                </c:pt>
                <c:pt idx="12">
                  <c:v>#N/A</c:v>
                </c:pt>
                <c:pt idx="13">
                  <c:v>295</c:v>
                </c:pt>
                <c:pt idx="14">
                  <c:v>#N/A</c:v>
                </c:pt>
              </c:numCache>
            </c:numRef>
          </c:val>
          <c:smooth val="0"/>
        </c:ser>
        <c:dLbls>
          <c:showLegendKey val="0"/>
          <c:showVal val="0"/>
          <c:showCatName val="0"/>
          <c:showSerName val="0"/>
          <c:showPercent val="0"/>
          <c:showBubbleSize val="0"/>
        </c:dLbls>
        <c:marker val="1"/>
        <c:smooth val="0"/>
        <c:axId val="112792704"/>
        <c:axId val="112794624"/>
      </c:lineChart>
      <c:catAx>
        <c:axId val="11279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794624"/>
        <c:crosses val="autoZero"/>
        <c:auto val="1"/>
        <c:lblAlgn val="ctr"/>
        <c:lblOffset val="100"/>
        <c:tickLblSkip val="1"/>
        <c:tickMarkSkip val="1"/>
        <c:noMultiLvlLbl val="0"/>
      </c:catAx>
      <c:valAx>
        <c:axId val="11279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9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8563</c:v>
                </c:pt>
                <c:pt idx="5">
                  <c:v>8871</c:v>
                </c:pt>
                <c:pt idx="8">
                  <c:v>9135</c:v>
                </c:pt>
                <c:pt idx="11">
                  <c:v>9459</c:v>
                </c:pt>
                <c:pt idx="14">
                  <c:v>9649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561</c:v>
                </c:pt>
                <c:pt idx="5">
                  <c:v>411</c:v>
                </c:pt>
                <c:pt idx="8">
                  <c:v>428</c:v>
                </c:pt>
                <c:pt idx="11">
                  <c:v>463</c:v>
                </c:pt>
                <c:pt idx="14">
                  <c:v>526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1452</c:v>
                </c:pt>
                <c:pt idx="5">
                  <c:v>1521</c:v>
                </c:pt>
                <c:pt idx="8">
                  <c:v>1835</c:v>
                </c:pt>
                <c:pt idx="11">
                  <c:v>1885</c:v>
                </c:pt>
                <c:pt idx="14">
                  <c:v>1999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2038</c:v>
                </c:pt>
                <c:pt idx="3">
                  <c:v>1934</c:v>
                </c:pt>
                <c:pt idx="6">
                  <c:v>1981</c:v>
                </c:pt>
                <c:pt idx="9">
                  <c:v>1901</c:v>
                </c:pt>
                <c:pt idx="12">
                  <c:v>1849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4121</c:v>
                </c:pt>
                <c:pt idx="3">
                  <c:v>4142</c:v>
                </c:pt>
                <c:pt idx="6">
                  <c:v>3961</c:v>
                </c:pt>
                <c:pt idx="9">
                  <c:v>3718</c:v>
                </c:pt>
                <c:pt idx="12">
                  <c:v>3526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243</c:v>
                </c:pt>
                <c:pt idx="3">
                  <c:v>258</c:v>
                </c:pt>
                <c:pt idx="6">
                  <c:v>246</c:v>
                </c:pt>
                <c:pt idx="9">
                  <c:v>235</c:v>
                </c:pt>
                <c:pt idx="12">
                  <c:v>223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329</c:v>
                </c:pt>
                <c:pt idx="3">
                  <c:v>991</c:v>
                </c:pt>
                <c:pt idx="6">
                  <c:v>961</c:v>
                </c:pt>
                <c:pt idx="9">
                  <c:v>516</c:v>
                </c:pt>
                <c:pt idx="12">
                  <c:v>49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7560</c:v>
                </c:pt>
                <c:pt idx="3">
                  <c:v>8101</c:v>
                </c:pt>
                <c:pt idx="6">
                  <c:v>8400</c:v>
                </c:pt>
                <c:pt idx="9">
                  <c:v>8868</c:v>
                </c:pt>
                <c:pt idx="12">
                  <c:v>9586</c:v>
                </c:pt>
              </c:numCache>
            </c:numRef>
          </c:val>
        </c:ser>
        <c:dLbls>
          <c:showLegendKey val="0"/>
          <c:showVal val="0"/>
          <c:showCatName val="0"/>
          <c:showSerName val="0"/>
          <c:showPercent val="0"/>
          <c:showBubbleSize val="0"/>
        </c:dLbls>
        <c:gapWidth val="100"/>
        <c:overlap val="100"/>
        <c:axId val="112978944"/>
        <c:axId val="112997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3714</c:v>
                </c:pt>
                <c:pt idx="2">
                  <c:v>#N/A</c:v>
                </c:pt>
                <c:pt idx="3">
                  <c:v>#N/A</c:v>
                </c:pt>
                <c:pt idx="4">
                  <c:v>4623</c:v>
                </c:pt>
                <c:pt idx="5">
                  <c:v>#N/A</c:v>
                </c:pt>
                <c:pt idx="6">
                  <c:v>#N/A</c:v>
                </c:pt>
                <c:pt idx="7">
                  <c:v>4151</c:v>
                </c:pt>
                <c:pt idx="8">
                  <c:v>#N/A</c:v>
                </c:pt>
                <c:pt idx="9">
                  <c:v>#N/A</c:v>
                </c:pt>
                <c:pt idx="10">
                  <c:v>3430</c:v>
                </c:pt>
                <c:pt idx="11">
                  <c:v>#N/A</c:v>
                </c:pt>
                <c:pt idx="12">
                  <c:v>#N/A</c:v>
                </c:pt>
                <c:pt idx="13">
                  <c:v>3059</c:v>
                </c:pt>
                <c:pt idx="14">
                  <c:v>#N/A</c:v>
                </c:pt>
              </c:numCache>
            </c:numRef>
          </c:val>
          <c:smooth val="0"/>
        </c:ser>
        <c:dLbls>
          <c:showLegendKey val="0"/>
          <c:showVal val="0"/>
          <c:showCatName val="0"/>
          <c:showSerName val="0"/>
          <c:showPercent val="0"/>
          <c:showBubbleSize val="0"/>
        </c:dLbls>
        <c:marker val="1"/>
        <c:smooth val="0"/>
        <c:axId val="112978944"/>
        <c:axId val="112997504"/>
      </c:lineChart>
      <c:catAx>
        <c:axId val="11297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97504"/>
        <c:crosses val="autoZero"/>
        <c:auto val="1"/>
        <c:lblAlgn val="ctr"/>
        <c:lblOffset val="100"/>
        <c:tickLblSkip val="1"/>
        <c:tickMarkSkip val="1"/>
        <c:noMultiLvlLbl val="0"/>
      </c:catAx>
      <c:valAx>
        <c:axId val="112997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7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35,615
35,223
34.03
10,851,424
10,487,016
264,025
6,598,001
9,585,731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52.3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毎年、類似団体とほぼ同値で推移しているが、近年低下傾向にあるため、今後も町税収納向上計画に基づく収納対策強化、未利用財産の売払い等により歳入増加を図り、また人件費削減、施設維持費及び補助団体への補助金の見直し等により歳出削減を図り、財政基盤の強化に努め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146050</xdr:rowOff>
    </xdr:to>
    <xdr:cxnSp macro="">
      <xdr:nvCxnSpPr>
        <xdr:cNvPr id="68" name="直線コネクタ 67"/>
        <xdr:cNvCxnSpPr/>
      </xdr:nvCxnSpPr>
      <xdr:spPr>
        <a:xfrm>
          <a:off x="4114800" y="73201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119239</xdr:rowOff>
    </xdr:to>
    <xdr:cxnSp macro="">
      <xdr:nvCxnSpPr>
        <xdr:cNvPr id="71" name="直線コネクタ 70"/>
        <xdr:cNvCxnSpPr/>
      </xdr:nvCxnSpPr>
      <xdr:spPr>
        <a:xfrm>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92428</xdr:rowOff>
    </xdr:to>
    <xdr:cxnSp macro="">
      <xdr:nvCxnSpPr>
        <xdr:cNvPr id="74" name="直線コネクタ 73"/>
        <xdr:cNvCxnSpPr/>
      </xdr:nvCxnSpPr>
      <xdr:spPr>
        <a:xfrm>
          <a:off x="2336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52211</xdr:rowOff>
    </xdr:to>
    <xdr:cxnSp macro="">
      <xdr:nvCxnSpPr>
        <xdr:cNvPr id="77" name="直線コネクタ 76"/>
        <xdr:cNvCxnSpPr/>
      </xdr:nvCxnSpPr>
      <xdr:spPr>
        <a:xfrm>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8766</xdr:rowOff>
    </xdr:from>
    <xdr:ext cx="736600" cy="259045"/>
    <xdr:sp macro="" textlink="">
      <xdr:nvSpPr>
        <xdr:cNvPr id="90" name="テキスト ボックス 89"/>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1411</xdr:rowOff>
    </xdr:from>
    <xdr:to>
      <xdr:col>3</xdr:col>
      <xdr:colOff>330200</xdr:colOff>
      <xdr:row>42</xdr:row>
      <xdr:rowOff>103011</xdr:rowOff>
    </xdr:to>
    <xdr:sp macro="" textlink="">
      <xdr:nvSpPr>
        <xdr:cNvPr id="93" name="円/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年度については、前年度と比較して</a:t>
          </a:r>
          <a:r>
            <a:rPr kumimoji="1" lang="en-US" altLang="ja-JP" sz="1300">
              <a:latin typeface="ＭＳ Ｐゴシック"/>
            </a:rPr>
            <a:t>0.2</a:t>
          </a:r>
          <a:r>
            <a:rPr kumimoji="1" lang="ja-JP" altLang="en-US" sz="1300">
              <a:latin typeface="ＭＳ Ｐゴシック"/>
            </a:rPr>
            <a:t>ポイント下降している。その要因としては、職員数の減少等により人件費が</a:t>
          </a:r>
          <a:r>
            <a:rPr kumimoji="1" lang="en-US" altLang="ja-JP" sz="1300">
              <a:latin typeface="ＭＳ Ｐゴシック"/>
            </a:rPr>
            <a:t>119,785</a:t>
          </a:r>
          <a:r>
            <a:rPr kumimoji="1" lang="ja-JP" altLang="en-US" sz="1300">
              <a:latin typeface="ＭＳ Ｐゴシック"/>
            </a:rPr>
            <a:t>千円減額（</a:t>
          </a:r>
          <a:r>
            <a:rPr kumimoji="1" lang="en-US" altLang="ja-JP" sz="1300">
              <a:latin typeface="ＭＳ Ｐゴシック"/>
            </a:rPr>
            <a:t>5.1</a:t>
          </a:r>
          <a:r>
            <a:rPr kumimoji="1" lang="ja-JP" altLang="en-US" sz="1300">
              <a:latin typeface="ＭＳ Ｐゴシック"/>
            </a:rPr>
            <a:t>％減）していることが挙げられる。今後も、行財政改革の推進により事務事業の合理化を進めるとともに組合負担金等の経常経費の削減を図る。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41910</xdr:rowOff>
    </xdr:to>
    <xdr:cxnSp macro="">
      <xdr:nvCxnSpPr>
        <xdr:cNvPr id="129" name="直線コネクタ 128"/>
        <xdr:cNvCxnSpPr/>
      </xdr:nvCxnSpPr>
      <xdr:spPr>
        <a:xfrm flipV="1">
          <a:off x="4114800" y="1083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41910</xdr:rowOff>
    </xdr:to>
    <xdr:cxnSp macro="">
      <xdr:nvCxnSpPr>
        <xdr:cNvPr id="132" name="直線コネクタ 131"/>
        <xdr:cNvCxnSpPr/>
      </xdr:nvCxnSpPr>
      <xdr:spPr>
        <a:xfrm>
          <a:off x="3225800" y="107756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54102</xdr:rowOff>
    </xdr:from>
    <xdr:to>
      <xdr:col>4</xdr:col>
      <xdr:colOff>482600</xdr:colOff>
      <xdr:row>62</xdr:row>
      <xdr:rowOff>145796</xdr:rowOff>
    </xdr:to>
    <xdr:cxnSp macro="">
      <xdr:nvCxnSpPr>
        <xdr:cNvPr id="135" name="直線コネクタ 134"/>
        <xdr:cNvCxnSpPr/>
      </xdr:nvCxnSpPr>
      <xdr:spPr>
        <a:xfrm>
          <a:off x="2336800" y="106840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54102</xdr:rowOff>
    </xdr:from>
    <xdr:to>
      <xdr:col>3</xdr:col>
      <xdr:colOff>279400</xdr:colOff>
      <xdr:row>63</xdr:row>
      <xdr:rowOff>99822</xdr:rowOff>
    </xdr:to>
    <xdr:cxnSp macro="">
      <xdr:nvCxnSpPr>
        <xdr:cNvPr id="138" name="直線コネクタ 137"/>
        <xdr:cNvCxnSpPr/>
      </xdr:nvCxnSpPr>
      <xdr:spPr>
        <a:xfrm flipV="1">
          <a:off x="1447800" y="1068400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8" name="円/楕円 147"/>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9"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0" name="円/楕円 149"/>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1" name="テキスト ボックス 15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2" name="円/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53" name="テキスト ボックス 152"/>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3302</xdr:rowOff>
    </xdr:from>
    <xdr:to>
      <xdr:col>3</xdr:col>
      <xdr:colOff>330200</xdr:colOff>
      <xdr:row>62</xdr:row>
      <xdr:rowOff>104902</xdr:rowOff>
    </xdr:to>
    <xdr:sp macro="" textlink="">
      <xdr:nvSpPr>
        <xdr:cNvPr id="154" name="円/楕円 153"/>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115079</xdr:rowOff>
    </xdr:from>
    <xdr:ext cx="762000" cy="259045"/>
    <xdr:sp macro="" textlink="">
      <xdr:nvSpPr>
        <xdr:cNvPr id="155" name="テキスト ボックス 154"/>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6" name="円/楕円 155"/>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57" name="テキスト ボックス 156"/>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職員給与の低水準及び職員数減により類似団体と比較すると低い数値となっておりかなり良好な数値を維持している。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159862</xdr:rowOff>
    </xdr:from>
    <xdr:to>
      <xdr:col>7</xdr:col>
      <xdr:colOff>152400</xdr:colOff>
      <xdr:row>79</xdr:row>
      <xdr:rowOff>160217</xdr:rowOff>
    </xdr:to>
    <xdr:cxnSp macro="">
      <xdr:nvCxnSpPr>
        <xdr:cNvPr id="192" name="直線コネクタ 191"/>
        <xdr:cNvCxnSpPr/>
      </xdr:nvCxnSpPr>
      <xdr:spPr>
        <a:xfrm flipV="1">
          <a:off x="4114800" y="13704412"/>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160217</xdr:rowOff>
    </xdr:from>
    <xdr:to>
      <xdr:col>6</xdr:col>
      <xdr:colOff>0</xdr:colOff>
      <xdr:row>79</xdr:row>
      <xdr:rowOff>169450</xdr:rowOff>
    </xdr:to>
    <xdr:cxnSp macro="">
      <xdr:nvCxnSpPr>
        <xdr:cNvPr id="195" name="直線コネクタ 194"/>
        <xdr:cNvCxnSpPr/>
      </xdr:nvCxnSpPr>
      <xdr:spPr>
        <a:xfrm flipV="1">
          <a:off x="3225800" y="13704767"/>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165805</xdr:rowOff>
    </xdr:from>
    <xdr:to>
      <xdr:col>4</xdr:col>
      <xdr:colOff>482600</xdr:colOff>
      <xdr:row>79</xdr:row>
      <xdr:rowOff>169450</xdr:rowOff>
    </xdr:to>
    <xdr:cxnSp macro="">
      <xdr:nvCxnSpPr>
        <xdr:cNvPr id="198" name="直線コネクタ 197"/>
        <xdr:cNvCxnSpPr/>
      </xdr:nvCxnSpPr>
      <xdr:spPr>
        <a:xfrm>
          <a:off x="2336800" y="13710355"/>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159412</xdr:rowOff>
    </xdr:from>
    <xdr:to>
      <xdr:col>3</xdr:col>
      <xdr:colOff>279400</xdr:colOff>
      <xdr:row>79</xdr:row>
      <xdr:rowOff>165805</xdr:rowOff>
    </xdr:to>
    <xdr:cxnSp macro="">
      <xdr:nvCxnSpPr>
        <xdr:cNvPr id="201" name="直線コネクタ 200"/>
        <xdr:cNvCxnSpPr/>
      </xdr:nvCxnSpPr>
      <xdr:spPr>
        <a:xfrm>
          <a:off x="1447800" y="13703962"/>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109062</xdr:rowOff>
    </xdr:from>
    <xdr:to>
      <xdr:col>7</xdr:col>
      <xdr:colOff>203200</xdr:colOff>
      <xdr:row>80</xdr:row>
      <xdr:rowOff>39212</xdr:rowOff>
    </xdr:to>
    <xdr:sp macro="" textlink="">
      <xdr:nvSpPr>
        <xdr:cNvPr id="211" name="円/楕円 210"/>
        <xdr:cNvSpPr/>
      </xdr:nvSpPr>
      <xdr:spPr>
        <a:xfrm>
          <a:off x="4902200" y="136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30339</xdr:rowOff>
    </xdr:from>
    <xdr:ext cx="762000" cy="259045"/>
    <xdr:sp macro="" textlink="">
      <xdr:nvSpPr>
        <xdr:cNvPr id="212" name="人件費・物件費等の状況該当値テキスト"/>
        <xdr:cNvSpPr txBox="1"/>
      </xdr:nvSpPr>
      <xdr:spPr>
        <a:xfrm>
          <a:off x="5041900" y="1357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76,066</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109417</xdr:rowOff>
    </xdr:from>
    <xdr:to>
      <xdr:col>6</xdr:col>
      <xdr:colOff>50800</xdr:colOff>
      <xdr:row>80</xdr:row>
      <xdr:rowOff>39567</xdr:rowOff>
    </xdr:to>
    <xdr:sp macro="" textlink="">
      <xdr:nvSpPr>
        <xdr:cNvPr id="213" name="円/楕円 212"/>
        <xdr:cNvSpPr/>
      </xdr:nvSpPr>
      <xdr:spPr>
        <a:xfrm>
          <a:off x="4064000" y="136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49744</xdr:rowOff>
    </xdr:from>
    <xdr:ext cx="736600" cy="259045"/>
    <xdr:sp macro="" textlink="">
      <xdr:nvSpPr>
        <xdr:cNvPr id="214" name="テキスト ボックス 213"/>
        <xdr:cNvSpPr txBox="1"/>
      </xdr:nvSpPr>
      <xdr:spPr>
        <a:xfrm>
          <a:off x="3733800" y="1342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76,154</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118650</xdr:rowOff>
    </xdr:from>
    <xdr:to>
      <xdr:col>4</xdr:col>
      <xdr:colOff>533400</xdr:colOff>
      <xdr:row>80</xdr:row>
      <xdr:rowOff>48800</xdr:rowOff>
    </xdr:to>
    <xdr:sp macro="" textlink="">
      <xdr:nvSpPr>
        <xdr:cNvPr id="215" name="円/楕円 214"/>
        <xdr:cNvSpPr/>
      </xdr:nvSpPr>
      <xdr:spPr>
        <a:xfrm>
          <a:off x="3175000" y="136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58977</xdr:rowOff>
    </xdr:from>
    <xdr:ext cx="762000" cy="259045"/>
    <xdr:sp macro="" textlink="">
      <xdr:nvSpPr>
        <xdr:cNvPr id="216" name="テキスト ボックス 215"/>
        <xdr:cNvSpPr txBox="1"/>
      </xdr:nvSpPr>
      <xdr:spPr>
        <a:xfrm>
          <a:off x="2844800" y="134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78,450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115005</xdr:rowOff>
    </xdr:from>
    <xdr:to>
      <xdr:col>3</xdr:col>
      <xdr:colOff>330200</xdr:colOff>
      <xdr:row>80</xdr:row>
      <xdr:rowOff>45155</xdr:rowOff>
    </xdr:to>
    <xdr:sp macro="" textlink="">
      <xdr:nvSpPr>
        <xdr:cNvPr id="217" name="円/楕円 216"/>
        <xdr:cNvSpPr/>
      </xdr:nvSpPr>
      <xdr:spPr>
        <a:xfrm>
          <a:off x="2286000" y="136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55332</xdr:rowOff>
    </xdr:from>
    <xdr:ext cx="762000" cy="259045"/>
    <xdr:sp macro="" textlink="">
      <xdr:nvSpPr>
        <xdr:cNvPr id="218" name="テキスト ボックス 217"/>
        <xdr:cNvSpPr txBox="1"/>
      </xdr:nvSpPr>
      <xdr:spPr>
        <a:xfrm>
          <a:off x="1955800" y="1342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77,544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108612</xdr:rowOff>
    </xdr:from>
    <xdr:to>
      <xdr:col>2</xdr:col>
      <xdr:colOff>127000</xdr:colOff>
      <xdr:row>80</xdr:row>
      <xdr:rowOff>38762</xdr:rowOff>
    </xdr:to>
    <xdr:sp macro="" textlink="">
      <xdr:nvSpPr>
        <xdr:cNvPr id="219" name="円/楕円 218"/>
        <xdr:cNvSpPr/>
      </xdr:nvSpPr>
      <xdr:spPr>
        <a:xfrm>
          <a:off x="1397000" y="136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48939</xdr:rowOff>
    </xdr:from>
    <xdr:ext cx="762000" cy="259045"/>
    <xdr:sp macro="" textlink="">
      <xdr:nvSpPr>
        <xdr:cNvPr id="220" name="テキスト ボックス 219"/>
        <xdr:cNvSpPr txBox="1"/>
      </xdr:nvSpPr>
      <xdr:spPr>
        <a:xfrm>
          <a:off x="1066800" y="134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年度については、国家公務員給与が東日本大震災の財源に充てるため</a:t>
          </a:r>
          <a:r>
            <a:rPr kumimoji="1" lang="en-US" altLang="ja-JP" sz="1300">
              <a:latin typeface="ＭＳ Ｐゴシック"/>
            </a:rPr>
            <a:t>2</a:t>
          </a:r>
          <a:r>
            <a:rPr kumimoji="1" lang="ja-JP" altLang="en-US" sz="1300">
              <a:latin typeface="ＭＳ Ｐゴシック"/>
            </a:rPr>
            <a:t>年間の特例として減額されていたため、ラスパイレス指数は</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25</a:t>
          </a:r>
          <a:r>
            <a:rPr kumimoji="1" lang="ja-JP" altLang="en-US" sz="1300">
              <a:latin typeface="ＭＳ Ｐゴシック"/>
            </a:rPr>
            <a:t>年度については、平成</a:t>
          </a:r>
          <a:r>
            <a:rPr kumimoji="1" lang="en-US" altLang="ja-JP" sz="1300">
              <a:latin typeface="ＭＳ Ｐゴシック"/>
            </a:rPr>
            <a:t>22</a:t>
          </a:r>
          <a:r>
            <a:rPr kumimoji="1" lang="ja-JP" altLang="en-US" sz="1300">
              <a:latin typeface="ＭＳ Ｐゴシック"/>
            </a:rPr>
            <a:t>年度程度に低下しており類似団体と比較しても低い数値となっている。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88</xdr:row>
      <xdr:rowOff>9652</xdr:rowOff>
    </xdr:to>
    <xdr:cxnSp macro="">
      <xdr:nvCxnSpPr>
        <xdr:cNvPr id="252" name="直線コネクタ 251"/>
        <xdr:cNvCxnSpPr/>
      </xdr:nvCxnSpPr>
      <xdr:spPr>
        <a:xfrm flipV="1">
          <a:off x="16179800" y="14325092"/>
          <a:ext cx="8382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161798</xdr:rowOff>
    </xdr:from>
    <xdr:to>
      <xdr:col>23</xdr:col>
      <xdr:colOff>406400</xdr:colOff>
      <xdr:row>88</xdr:row>
      <xdr:rowOff>9652</xdr:rowOff>
    </xdr:to>
    <xdr:cxnSp macro="">
      <xdr:nvCxnSpPr>
        <xdr:cNvPr id="255" name="直線コネクタ 254"/>
        <xdr:cNvCxnSpPr/>
      </xdr:nvCxnSpPr>
      <xdr:spPr>
        <a:xfrm>
          <a:off x="15290800" y="150779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75437</xdr:rowOff>
    </xdr:from>
    <xdr:to>
      <xdr:col>22</xdr:col>
      <xdr:colOff>203200</xdr:colOff>
      <xdr:row>87</xdr:row>
      <xdr:rowOff>161798</xdr:rowOff>
    </xdr:to>
    <xdr:cxnSp macro="">
      <xdr:nvCxnSpPr>
        <xdr:cNvPr id="258" name="直線コネクタ 257"/>
        <xdr:cNvCxnSpPr/>
      </xdr:nvCxnSpPr>
      <xdr:spPr>
        <a:xfrm>
          <a:off x="14401800" y="14305787"/>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36830</xdr:rowOff>
    </xdr:from>
    <xdr:to>
      <xdr:col>21</xdr:col>
      <xdr:colOff>0</xdr:colOff>
      <xdr:row>83</xdr:row>
      <xdr:rowOff>75437</xdr:rowOff>
    </xdr:to>
    <xdr:cxnSp macro="">
      <xdr:nvCxnSpPr>
        <xdr:cNvPr id="261" name="直線コネクタ 260"/>
        <xdr:cNvCxnSpPr/>
      </xdr:nvCxnSpPr>
      <xdr:spPr>
        <a:xfrm>
          <a:off x="13512800" y="14267180"/>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43942</xdr:rowOff>
    </xdr:from>
    <xdr:to>
      <xdr:col>24</xdr:col>
      <xdr:colOff>609600</xdr:colOff>
      <xdr:row>83</xdr:row>
      <xdr:rowOff>145542</xdr:rowOff>
    </xdr:to>
    <xdr:sp macro="" textlink="">
      <xdr:nvSpPr>
        <xdr:cNvPr id="271" name="円/楕円 270"/>
        <xdr:cNvSpPr/>
      </xdr:nvSpPr>
      <xdr:spPr>
        <a:xfrm>
          <a:off x="169672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60469</xdr:rowOff>
    </xdr:from>
    <xdr:ext cx="762000" cy="259045"/>
    <xdr:sp macro="" textlink="">
      <xdr:nvSpPr>
        <xdr:cNvPr id="272" name="給与水準   （国との比較）該当値テキスト"/>
        <xdr:cNvSpPr txBox="1"/>
      </xdr:nvSpPr>
      <xdr:spPr>
        <a:xfrm>
          <a:off x="17106900" y="1411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130302</xdr:rowOff>
    </xdr:from>
    <xdr:to>
      <xdr:col>23</xdr:col>
      <xdr:colOff>457200</xdr:colOff>
      <xdr:row>88</xdr:row>
      <xdr:rowOff>60452</xdr:rowOff>
    </xdr:to>
    <xdr:sp macro="" textlink="">
      <xdr:nvSpPr>
        <xdr:cNvPr id="273" name="円/楕円 272"/>
        <xdr:cNvSpPr/>
      </xdr:nvSpPr>
      <xdr:spPr>
        <a:xfrm>
          <a:off x="16129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70629</xdr:rowOff>
    </xdr:from>
    <xdr:ext cx="736600" cy="259045"/>
    <xdr:sp macro="" textlink="">
      <xdr:nvSpPr>
        <xdr:cNvPr id="274" name="テキスト ボックス 273"/>
        <xdr:cNvSpPr txBox="1"/>
      </xdr:nvSpPr>
      <xdr:spPr>
        <a:xfrm>
          <a:off x="15798800" y="1481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5" name="円/楕円 274"/>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51325</xdr:rowOff>
    </xdr:from>
    <xdr:ext cx="762000" cy="259045"/>
    <xdr:sp macro="" textlink="">
      <xdr:nvSpPr>
        <xdr:cNvPr id="276" name="テキスト ボックス 275"/>
        <xdr:cNvSpPr txBox="1"/>
      </xdr:nvSpPr>
      <xdr:spPr>
        <a:xfrm>
          <a:off x="14909800" y="147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24637</xdr:rowOff>
    </xdr:from>
    <xdr:to>
      <xdr:col>21</xdr:col>
      <xdr:colOff>50800</xdr:colOff>
      <xdr:row>83</xdr:row>
      <xdr:rowOff>126237</xdr:rowOff>
    </xdr:to>
    <xdr:sp macro="" textlink="">
      <xdr:nvSpPr>
        <xdr:cNvPr id="277" name="円/楕円 276"/>
        <xdr:cNvSpPr/>
      </xdr:nvSpPr>
      <xdr:spPr>
        <a:xfrm>
          <a:off x="14351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136414</xdr:rowOff>
    </xdr:from>
    <xdr:ext cx="762000" cy="259045"/>
    <xdr:sp macro="" textlink="">
      <xdr:nvSpPr>
        <xdr:cNvPr id="278" name="テキスト ボックス 277"/>
        <xdr:cNvSpPr txBox="1"/>
      </xdr:nvSpPr>
      <xdr:spPr>
        <a:xfrm>
          <a:off x="14020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79" name="円/楕円 278"/>
        <xdr:cNvSpPr/>
      </xdr:nvSpPr>
      <xdr:spPr>
        <a:xfrm>
          <a:off x="13462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80" name="テキスト ボックス 279"/>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定員適正化計画による成果が着実に進んでいることがわかる数値となっている。今後も、事務事業の改革・見直し、事業の民間委託等の推進を図りつつ、住民サービスを低下させないよう効率的な組織運営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60</xdr:row>
      <xdr:rowOff>16208</xdr:rowOff>
    </xdr:to>
    <xdr:cxnSp macro="">
      <xdr:nvCxnSpPr>
        <xdr:cNvPr id="317" name="直線コネクタ 316"/>
        <xdr:cNvCxnSpPr/>
      </xdr:nvCxnSpPr>
      <xdr:spPr>
        <a:xfrm flipV="1">
          <a:off x="16179800" y="10266438"/>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16208</xdr:rowOff>
    </xdr:from>
    <xdr:to>
      <xdr:col>23</xdr:col>
      <xdr:colOff>406400</xdr:colOff>
      <xdr:row>60</xdr:row>
      <xdr:rowOff>33444</xdr:rowOff>
    </xdr:to>
    <xdr:cxnSp macro="">
      <xdr:nvCxnSpPr>
        <xdr:cNvPr id="320" name="直線コネクタ 319"/>
        <xdr:cNvCxnSpPr/>
      </xdr:nvCxnSpPr>
      <xdr:spPr>
        <a:xfrm flipV="1">
          <a:off x="15290800" y="1030320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33444</xdr:rowOff>
    </xdr:from>
    <xdr:to>
      <xdr:col>22</xdr:col>
      <xdr:colOff>203200</xdr:colOff>
      <xdr:row>60</xdr:row>
      <xdr:rowOff>40338</xdr:rowOff>
    </xdr:to>
    <xdr:cxnSp macro="">
      <xdr:nvCxnSpPr>
        <xdr:cNvPr id="323" name="直線コネクタ 322"/>
        <xdr:cNvCxnSpPr/>
      </xdr:nvCxnSpPr>
      <xdr:spPr>
        <a:xfrm flipV="1">
          <a:off x="14401800" y="103204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40338</xdr:rowOff>
    </xdr:to>
    <xdr:cxnSp macro="">
      <xdr:nvCxnSpPr>
        <xdr:cNvPr id="326" name="直線コネクタ 325"/>
        <xdr:cNvCxnSpPr/>
      </xdr:nvCxnSpPr>
      <xdr:spPr>
        <a:xfrm>
          <a:off x="13512800" y="1031584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100088</xdr:rowOff>
    </xdr:from>
    <xdr:to>
      <xdr:col>24</xdr:col>
      <xdr:colOff>609600</xdr:colOff>
      <xdr:row>60</xdr:row>
      <xdr:rowOff>30238</xdr:rowOff>
    </xdr:to>
    <xdr:sp macro="" textlink="">
      <xdr:nvSpPr>
        <xdr:cNvPr id="336" name="円/楕円 335"/>
        <xdr:cNvSpPr/>
      </xdr:nvSpPr>
      <xdr:spPr>
        <a:xfrm>
          <a:off x="169672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116615</xdr:rowOff>
    </xdr:from>
    <xdr:ext cx="762000" cy="259045"/>
    <xdr:sp macro="" textlink="">
      <xdr:nvSpPr>
        <xdr:cNvPr id="337" name="定員管理の状況該当値テキスト"/>
        <xdr:cNvSpPr txBox="1"/>
      </xdr:nvSpPr>
      <xdr:spPr>
        <a:xfrm>
          <a:off x="17106900" y="1006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136858</xdr:rowOff>
    </xdr:from>
    <xdr:to>
      <xdr:col>23</xdr:col>
      <xdr:colOff>457200</xdr:colOff>
      <xdr:row>60</xdr:row>
      <xdr:rowOff>67008</xdr:rowOff>
    </xdr:to>
    <xdr:sp macro="" textlink="">
      <xdr:nvSpPr>
        <xdr:cNvPr id="338" name="円/楕円 337"/>
        <xdr:cNvSpPr/>
      </xdr:nvSpPr>
      <xdr:spPr>
        <a:xfrm>
          <a:off x="16129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77185</xdr:rowOff>
    </xdr:from>
    <xdr:ext cx="736600" cy="259045"/>
    <xdr:sp macro="" textlink="">
      <xdr:nvSpPr>
        <xdr:cNvPr id="339" name="テキスト ボックス 338"/>
        <xdr:cNvSpPr txBox="1"/>
      </xdr:nvSpPr>
      <xdr:spPr>
        <a:xfrm>
          <a:off x="15798800" y="1002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154094</xdr:rowOff>
    </xdr:from>
    <xdr:to>
      <xdr:col>22</xdr:col>
      <xdr:colOff>254000</xdr:colOff>
      <xdr:row>60</xdr:row>
      <xdr:rowOff>84244</xdr:rowOff>
    </xdr:to>
    <xdr:sp macro="" textlink="">
      <xdr:nvSpPr>
        <xdr:cNvPr id="340" name="円/楕円 339"/>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94421</xdr:rowOff>
    </xdr:from>
    <xdr:ext cx="762000" cy="259045"/>
    <xdr:sp macro="" textlink="">
      <xdr:nvSpPr>
        <xdr:cNvPr id="341" name="テキスト ボックス 340"/>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160988</xdr:rowOff>
    </xdr:from>
    <xdr:to>
      <xdr:col>21</xdr:col>
      <xdr:colOff>50800</xdr:colOff>
      <xdr:row>60</xdr:row>
      <xdr:rowOff>91138</xdr:rowOff>
    </xdr:to>
    <xdr:sp macro="" textlink="">
      <xdr:nvSpPr>
        <xdr:cNvPr id="342" name="円/楕円 341"/>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43" name="テキスト ボックス 342"/>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4" name="円/楕円 343"/>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5" name="テキスト ボックス 344"/>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実質公債費比率が</a:t>
          </a:r>
          <a:r>
            <a:rPr kumimoji="1" lang="en-US" altLang="ja-JP" sz="1300">
              <a:latin typeface="ＭＳ Ｐゴシック"/>
            </a:rPr>
            <a:t>1.2</a:t>
          </a:r>
          <a:r>
            <a:rPr kumimoji="1" lang="ja-JP" altLang="en-US" sz="1300">
              <a:latin typeface="ＭＳ Ｐゴシック"/>
            </a:rPr>
            <a:t>ポイント減少した要因は、</a:t>
          </a:r>
          <a:r>
            <a:rPr kumimoji="1" lang="ja-JP" altLang="ja-JP" sz="1300">
              <a:solidFill>
                <a:schemeClr val="dk1"/>
              </a:solidFill>
              <a:effectLst/>
              <a:latin typeface="+mn-lt"/>
              <a:ea typeface="+mn-ea"/>
              <a:cs typeface="+mn-cs"/>
            </a:rPr>
            <a:t>第一団地周辺公園整備事業債や総合公園建設事業債など大きな事業債の償還が終了したことで元利償還金が</a:t>
          </a:r>
          <a:r>
            <a:rPr kumimoji="1" lang="en-US" altLang="ja-JP" sz="1300">
              <a:solidFill>
                <a:schemeClr val="dk1"/>
              </a:solidFill>
              <a:effectLst/>
              <a:latin typeface="+mn-lt"/>
              <a:ea typeface="+mn-ea"/>
              <a:cs typeface="+mn-cs"/>
            </a:rPr>
            <a:t>38,936</a:t>
          </a:r>
          <a:r>
            <a:rPr kumimoji="1" lang="ja-JP" altLang="ja-JP" sz="1300">
              <a:solidFill>
                <a:schemeClr val="dk1"/>
              </a:solidFill>
              <a:effectLst/>
              <a:latin typeface="+mn-lt"/>
              <a:ea typeface="+mn-ea"/>
              <a:cs typeface="+mn-cs"/>
            </a:rPr>
            <a:t>千円減少したこと</a:t>
          </a:r>
          <a:r>
            <a:rPr kumimoji="1" lang="ja-JP" altLang="en-US" sz="1300">
              <a:solidFill>
                <a:schemeClr val="dk1"/>
              </a:solidFill>
              <a:effectLst/>
              <a:latin typeface="+mn-lt"/>
              <a:ea typeface="+mn-ea"/>
              <a:cs typeface="+mn-cs"/>
            </a:rPr>
            <a:t>、標準税収入額や普通交付税、臨時財政対策債発行可能額が増加したことが挙げられる。今後も、計画的に投資的事業を実施しつつ適正な起債発行に努める。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99378</xdr:rowOff>
    </xdr:to>
    <xdr:cxnSp macro="">
      <xdr:nvCxnSpPr>
        <xdr:cNvPr id="375" name="直線コネクタ 374"/>
        <xdr:cNvCxnSpPr/>
      </xdr:nvCxnSpPr>
      <xdr:spPr>
        <a:xfrm flipV="1">
          <a:off x="16179800" y="671353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129540</xdr:rowOff>
    </xdr:to>
    <xdr:cxnSp macro="">
      <xdr:nvCxnSpPr>
        <xdr:cNvPr id="378" name="直線コネクタ 377"/>
        <xdr:cNvCxnSpPr/>
      </xdr:nvCxnSpPr>
      <xdr:spPr>
        <a:xfrm flipV="1">
          <a:off x="15290800" y="67859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12382</xdr:rowOff>
    </xdr:to>
    <xdr:cxnSp macro="">
      <xdr:nvCxnSpPr>
        <xdr:cNvPr id="381" name="直線コネクタ 380"/>
        <xdr:cNvCxnSpPr/>
      </xdr:nvCxnSpPr>
      <xdr:spPr>
        <a:xfrm flipV="1">
          <a:off x="14401800" y="681609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40</xdr:row>
      <xdr:rowOff>12382</xdr:rowOff>
    </xdr:to>
    <xdr:cxnSp macro="">
      <xdr:nvCxnSpPr>
        <xdr:cNvPr id="384" name="直線コネクタ 383"/>
        <xdr:cNvCxnSpPr/>
      </xdr:nvCxnSpPr>
      <xdr:spPr>
        <a:xfrm>
          <a:off x="13512800" y="68341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4" name="円/楕円 393"/>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5"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6" name="円/楕円 395"/>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7" name="テキスト ボックス 396"/>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398" name="円/楕円 39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399" name="テキスト ボックス 39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133032</xdr:rowOff>
    </xdr:from>
    <xdr:to>
      <xdr:col>21</xdr:col>
      <xdr:colOff>50800</xdr:colOff>
      <xdr:row>40</xdr:row>
      <xdr:rowOff>63182</xdr:rowOff>
    </xdr:to>
    <xdr:sp macro="" textlink="">
      <xdr:nvSpPr>
        <xdr:cNvPr id="400" name="円/楕円 399"/>
        <xdr:cNvSpPr/>
      </xdr:nvSpPr>
      <xdr:spPr>
        <a:xfrm>
          <a:off x="14351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73359</xdr:rowOff>
    </xdr:from>
    <xdr:ext cx="762000" cy="259045"/>
    <xdr:sp macro="" textlink="">
      <xdr:nvSpPr>
        <xdr:cNvPr id="401" name="テキスト ボックス 400"/>
        <xdr:cNvSpPr txBox="1"/>
      </xdr:nvSpPr>
      <xdr:spPr>
        <a:xfrm>
          <a:off x="14020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02" name="円/楕円 401"/>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03" name="テキスト ボックス 402"/>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将来負担率が</a:t>
          </a:r>
          <a:r>
            <a:rPr kumimoji="1" lang="en-US" altLang="ja-JP" sz="1300">
              <a:latin typeface="ＭＳ Ｐゴシック"/>
            </a:rPr>
            <a:t>6.6</a:t>
          </a:r>
          <a:r>
            <a:rPr kumimoji="1" lang="ja-JP" altLang="en-US" sz="1300">
              <a:latin typeface="ＭＳ Ｐゴシック"/>
            </a:rPr>
            <a:t>ポイント減少した理由は、地方債残高は増加しているが、武州長瀬駅北口周辺地区整備事業の債務負担行為額が大幅に減少したこと、組合負担等見込額が減少したこと、充当基金が増加したことなどである。類似団体と比較すると高い数値となっており、今後健全な数値になるよう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48133</xdr:rowOff>
    </xdr:from>
    <xdr:to>
      <xdr:col>24</xdr:col>
      <xdr:colOff>558800</xdr:colOff>
      <xdr:row>16</xdr:row>
      <xdr:rowOff>101219</xdr:rowOff>
    </xdr:to>
    <xdr:cxnSp macro="">
      <xdr:nvCxnSpPr>
        <xdr:cNvPr id="437" name="直線コネクタ 436"/>
        <xdr:cNvCxnSpPr/>
      </xdr:nvCxnSpPr>
      <xdr:spPr>
        <a:xfrm flipV="1">
          <a:off x="16179800" y="2791333"/>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101219</xdr:rowOff>
    </xdr:from>
    <xdr:to>
      <xdr:col>23</xdr:col>
      <xdr:colOff>406400</xdr:colOff>
      <xdr:row>17</xdr:row>
      <xdr:rowOff>24680</xdr:rowOff>
    </xdr:to>
    <xdr:cxnSp macro="">
      <xdr:nvCxnSpPr>
        <xdr:cNvPr id="440" name="直線コネクタ 439"/>
        <xdr:cNvCxnSpPr/>
      </xdr:nvCxnSpPr>
      <xdr:spPr>
        <a:xfrm flipV="1">
          <a:off x="15290800" y="2844419"/>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24680</xdr:rowOff>
    </xdr:from>
    <xdr:to>
      <xdr:col>22</xdr:col>
      <xdr:colOff>203200</xdr:colOff>
      <xdr:row>17</xdr:row>
      <xdr:rowOff>89027</xdr:rowOff>
    </xdr:to>
    <xdr:cxnSp macro="">
      <xdr:nvCxnSpPr>
        <xdr:cNvPr id="443" name="直線コネクタ 442"/>
        <xdr:cNvCxnSpPr/>
      </xdr:nvCxnSpPr>
      <xdr:spPr>
        <a:xfrm flipV="1">
          <a:off x="14401800" y="29393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152696</xdr:rowOff>
    </xdr:from>
    <xdr:to>
      <xdr:col>21</xdr:col>
      <xdr:colOff>0</xdr:colOff>
      <xdr:row>17</xdr:row>
      <xdr:rowOff>89027</xdr:rowOff>
    </xdr:to>
    <xdr:cxnSp macro="">
      <xdr:nvCxnSpPr>
        <xdr:cNvPr id="446" name="直線コネクタ 445"/>
        <xdr:cNvCxnSpPr/>
      </xdr:nvCxnSpPr>
      <xdr:spPr>
        <a:xfrm>
          <a:off x="13512800" y="2895896"/>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56" name="円/楕円 455"/>
        <xdr:cNvSpPr/>
      </xdr:nvSpPr>
      <xdr:spPr>
        <a:xfrm>
          <a:off x="169672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140860</xdr:rowOff>
    </xdr:from>
    <xdr:ext cx="762000" cy="259045"/>
    <xdr:sp macro="" textlink="">
      <xdr:nvSpPr>
        <xdr:cNvPr id="457" name="将来負担の状況該当値テキスト"/>
        <xdr:cNvSpPr txBox="1"/>
      </xdr:nvSpPr>
      <xdr:spPr>
        <a:xfrm>
          <a:off x="17106900" y="271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50419</xdr:rowOff>
    </xdr:from>
    <xdr:to>
      <xdr:col>23</xdr:col>
      <xdr:colOff>457200</xdr:colOff>
      <xdr:row>16</xdr:row>
      <xdr:rowOff>152019</xdr:rowOff>
    </xdr:to>
    <xdr:sp macro="" textlink="">
      <xdr:nvSpPr>
        <xdr:cNvPr id="458" name="円/楕円 457"/>
        <xdr:cNvSpPr/>
      </xdr:nvSpPr>
      <xdr:spPr>
        <a:xfrm>
          <a:off x="16129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136796</xdr:rowOff>
    </xdr:from>
    <xdr:ext cx="736600" cy="259045"/>
    <xdr:sp macro="" textlink="">
      <xdr:nvSpPr>
        <xdr:cNvPr id="459" name="テキスト ボックス 458"/>
        <xdr:cNvSpPr txBox="1"/>
      </xdr:nvSpPr>
      <xdr:spPr>
        <a:xfrm>
          <a:off x="15798800" y="287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145330</xdr:rowOff>
    </xdr:from>
    <xdr:to>
      <xdr:col>22</xdr:col>
      <xdr:colOff>254000</xdr:colOff>
      <xdr:row>17</xdr:row>
      <xdr:rowOff>75480</xdr:rowOff>
    </xdr:to>
    <xdr:sp macro="" textlink="">
      <xdr:nvSpPr>
        <xdr:cNvPr id="460" name="円/楕円 459"/>
        <xdr:cNvSpPr/>
      </xdr:nvSpPr>
      <xdr:spPr>
        <a:xfrm>
          <a:off x="15240000" y="28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60257</xdr:rowOff>
    </xdr:from>
    <xdr:ext cx="762000" cy="259045"/>
    <xdr:sp macro="" textlink="">
      <xdr:nvSpPr>
        <xdr:cNvPr id="461" name="テキスト ボックス 460"/>
        <xdr:cNvSpPr txBox="1"/>
      </xdr:nvSpPr>
      <xdr:spPr>
        <a:xfrm>
          <a:off x="14909800" y="297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38227</xdr:rowOff>
    </xdr:from>
    <xdr:to>
      <xdr:col>21</xdr:col>
      <xdr:colOff>50800</xdr:colOff>
      <xdr:row>17</xdr:row>
      <xdr:rowOff>139827</xdr:rowOff>
    </xdr:to>
    <xdr:sp macro="" textlink="">
      <xdr:nvSpPr>
        <xdr:cNvPr id="462" name="円/楕円 461"/>
        <xdr:cNvSpPr/>
      </xdr:nvSpPr>
      <xdr:spPr>
        <a:xfrm>
          <a:off x="143510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124604</xdr:rowOff>
    </xdr:from>
    <xdr:ext cx="762000" cy="259045"/>
    <xdr:sp macro="" textlink="">
      <xdr:nvSpPr>
        <xdr:cNvPr id="463" name="テキスト ボックス 462"/>
        <xdr:cNvSpPr txBox="1"/>
      </xdr:nvSpPr>
      <xdr:spPr>
        <a:xfrm>
          <a:off x="14020800" y="303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101896</xdr:rowOff>
    </xdr:from>
    <xdr:to>
      <xdr:col>19</xdr:col>
      <xdr:colOff>533400</xdr:colOff>
      <xdr:row>17</xdr:row>
      <xdr:rowOff>32046</xdr:rowOff>
    </xdr:to>
    <xdr:sp macro="" textlink="">
      <xdr:nvSpPr>
        <xdr:cNvPr id="464" name="円/楕円 463"/>
        <xdr:cNvSpPr/>
      </xdr:nvSpPr>
      <xdr:spPr>
        <a:xfrm>
          <a:off x="13462000" y="28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16823</xdr:rowOff>
    </xdr:from>
    <xdr:ext cx="762000" cy="259045"/>
    <xdr:sp macro="" textlink="">
      <xdr:nvSpPr>
        <xdr:cNvPr id="465" name="テキスト ボックス 464"/>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埼玉県毛呂山町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35,615
35,223
34.03
10,851,424
10,487,016
264,025
6,598,001
9,585,731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52.3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前年度まで類似団体内平均値と比較すると少し高い数値であったが、平成</a:t>
          </a:r>
          <a:r>
            <a:rPr kumimoji="1" lang="en-US" altLang="ja-JP" sz="1300">
              <a:latin typeface="ＭＳ Ｐゴシック"/>
            </a:rPr>
            <a:t>25</a:t>
          </a:r>
          <a:r>
            <a:rPr kumimoji="1" lang="ja-JP" altLang="en-US" sz="1300">
              <a:latin typeface="ＭＳ Ｐゴシック"/>
            </a:rPr>
            <a:t>年度については、</a:t>
          </a:r>
          <a:r>
            <a:rPr kumimoji="1" lang="en-US" altLang="ja-JP" sz="1300">
              <a:latin typeface="ＭＳ Ｐゴシック"/>
            </a:rPr>
            <a:t>0.2</a:t>
          </a:r>
          <a:r>
            <a:rPr kumimoji="1" lang="ja-JP" altLang="en-US" sz="1300">
              <a:latin typeface="ＭＳ Ｐゴシック"/>
            </a:rPr>
            <a:t>ポイント低い数値となった。この要因として、基本給、職員手当の減額と退職金の大幅な減額が挙げられる。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51562</xdr:rowOff>
    </xdr:to>
    <xdr:cxnSp macro="">
      <xdr:nvCxnSpPr>
        <xdr:cNvPr id="63" name="直線コネクタ 62"/>
        <xdr:cNvCxnSpPr/>
      </xdr:nvCxnSpPr>
      <xdr:spPr>
        <a:xfrm flipV="1">
          <a:off x="3987800" y="63403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83566</xdr:rowOff>
    </xdr:to>
    <xdr:cxnSp macro="">
      <xdr:nvCxnSpPr>
        <xdr:cNvPr id="66" name="直線コネクタ 65"/>
        <xdr:cNvCxnSpPr/>
      </xdr:nvCxnSpPr>
      <xdr:spPr>
        <a:xfrm flipV="1">
          <a:off x="3098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83566</xdr:rowOff>
    </xdr:to>
    <xdr:cxnSp macro="">
      <xdr:nvCxnSpPr>
        <xdr:cNvPr id="69" name="直線コネクタ 68"/>
        <xdr:cNvCxnSpPr/>
      </xdr:nvCxnSpPr>
      <xdr:spPr>
        <a:xfrm>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38</xdr:row>
      <xdr:rowOff>17272</xdr:rowOff>
    </xdr:to>
    <xdr:cxnSp macro="">
      <xdr:nvCxnSpPr>
        <xdr:cNvPr id="72" name="直線コネクタ 71"/>
        <xdr:cNvCxnSpPr/>
      </xdr:nvCxnSpPr>
      <xdr:spPr>
        <a:xfrm flipV="1">
          <a:off x="1320800" y="6404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82" name="円/楕円 81"/>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133875</xdr:rowOff>
    </xdr:from>
    <xdr:ext cx="762000" cy="259045"/>
    <xdr:sp macro="" textlink="">
      <xdr:nvSpPr>
        <xdr:cNvPr id="83" name="人件費該当値テキスト"/>
        <xdr:cNvSpPr txBox="1"/>
      </xdr:nvSpPr>
      <xdr:spPr>
        <a:xfrm>
          <a:off x="4914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4" name="円/楕円 83"/>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5" name="テキスト ボックス 84"/>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6" name="円/楕円 85"/>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7" name="テキスト ボックス 86"/>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8" name="円/楕円 87"/>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9" name="テキスト ボックス 88"/>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0" name="円/楕円 89"/>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1" name="テキスト ボックス 90"/>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を見ると、年々上昇している。この要因としては、職員人件費等から賃金や委託料（物件費）へのシフトが起きているためである。しかしながら、類似団体と比較すると良好な数値となっているため、今後も同水準を維持するよう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67564</xdr:rowOff>
    </xdr:to>
    <xdr:cxnSp macro="">
      <xdr:nvCxnSpPr>
        <xdr:cNvPr id="121" name="直線コネクタ 120"/>
        <xdr:cNvCxnSpPr/>
      </xdr:nvCxnSpPr>
      <xdr:spPr>
        <a:xfrm>
          <a:off x="15671800" y="2797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44704</xdr:rowOff>
    </xdr:from>
    <xdr:to>
      <xdr:col>22</xdr:col>
      <xdr:colOff>565150</xdr:colOff>
      <xdr:row>16</xdr:row>
      <xdr:rowOff>53848</xdr:rowOff>
    </xdr:to>
    <xdr:cxnSp macro="">
      <xdr:nvCxnSpPr>
        <xdr:cNvPr id="124" name="直線コネクタ 123"/>
        <xdr:cNvCxnSpPr/>
      </xdr:nvCxnSpPr>
      <xdr:spPr>
        <a:xfrm>
          <a:off x="14782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26416</xdr:rowOff>
    </xdr:from>
    <xdr:to>
      <xdr:col>21</xdr:col>
      <xdr:colOff>361950</xdr:colOff>
      <xdr:row>16</xdr:row>
      <xdr:rowOff>44704</xdr:rowOff>
    </xdr:to>
    <xdr:cxnSp macro="">
      <xdr:nvCxnSpPr>
        <xdr:cNvPr id="127" name="直線コネクタ 126"/>
        <xdr:cNvCxnSpPr/>
      </xdr:nvCxnSpPr>
      <xdr:spPr>
        <a:xfrm>
          <a:off x="13893800" y="2769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26416</xdr:rowOff>
    </xdr:to>
    <xdr:cxnSp macro="">
      <xdr:nvCxnSpPr>
        <xdr:cNvPr id="130" name="直線コネクタ 129"/>
        <xdr:cNvCxnSpPr/>
      </xdr:nvCxnSpPr>
      <xdr:spPr>
        <a:xfrm>
          <a:off x="13004800" y="27101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0" name="円/楕円 139"/>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1"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2" name="円/楕円 141"/>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3" name="テキスト ボックス 142"/>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165354</xdr:rowOff>
    </xdr:from>
    <xdr:to>
      <xdr:col>21</xdr:col>
      <xdr:colOff>412750</xdr:colOff>
      <xdr:row>16</xdr:row>
      <xdr:rowOff>95504</xdr:rowOff>
    </xdr:to>
    <xdr:sp macro="" textlink="">
      <xdr:nvSpPr>
        <xdr:cNvPr id="144" name="円/楕円 143"/>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105681</xdr:rowOff>
    </xdr:from>
    <xdr:ext cx="762000" cy="259045"/>
    <xdr:sp macro="" textlink="">
      <xdr:nvSpPr>
        <xdr:cNvPr id="145" name="テキスト ボックス 144"/>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147066</xdr:rowOff>
    </xdr:from>
    <xdr:to>
      <xdr:col>20</xdr:col>
      <xdr:colOff>209550</xdr:colOff>
      <xdr:row>16</xdr:row>
      <xdr:rowOff>77216</xdr:rowOff>
    </xdr:to>
    <xdr:sp macro="" textlink="">
      <xdr:nvSpPr>
        <xdr:cNvPr id="146" name="円/楕円 145"/>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87393</xdr:rowOff>
    </xdr:from>
    <xdr:ext cx="762000" cy="259045"/>
    <xdr:sp macro="" textlink="">
      <xdr:nvSpPr>
        <xdr:cNvPr id="147" name="テキスト ボックス 146"/>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8" name="円/楕円 147"/>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49" name="テキスト ボックス 148"/>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をみると年々上昇しており、類似団体と比較すると高い数値となっている。これは、障害福祉関連や児童福祉関連の事業など、福祉の充実を図るべく各種事業を積極的に実施してる結果であるが、今後については、適正な事業を見極め、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58</xdr:row>
      <xdr:rowOff>110672</xdr:rowOff>
    </xdr:to>
    <xdr:cxnSp macro="">
      <xdr:nvCxnSpPr>
        <xdr:cNvPr id="184" name="直線コネクタ 183"/>
        <xdr:cNvCxnSpPr/>
      </xdr:nvCxnSpPr>
      <xdr:spPr>
        <a:xfrm>
          <a:off x="3987800" y="10022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78015</xdr:rowOff>
    </xdr:to>
    <xdr:cxnSp macro="">
      <xdr:nvCxnSpPr>
        <xdr:cNvPr id="187" name="直線コネクタ 186"/>
        <xdr:cNvCxnSpPr/>
      </xdr:nvCxnSpPr>
      <xdr:spPr>
        <a:xfrm>
          <a:off x="3098800" y="98751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102507</xdr:rowOff>
    </xdr:to>
    <xdr:cxnSp macro="">
      <xdr:nvCxnSpPr>
        <xdr:cNvPr id="190" name="直線コネクタ 189"/>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69850</xdr:rowOff>
    </xdr:to>
    <xdr:cxnSp macro="">
      <xdr:nvCxnSpPr>
        <xdr:cNvPr id="193" name="直線コネクタ 192"/>
        <xdr:cNvCxnSpPr/>
      </xdr:nvCxnSpPr>
      <xdr:spPr>
        <a:xfrm>
          <a:off x="1320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3" name="円/楕円 202"/>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4"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5" name="円/楕円 204"/>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6" name="テキスト ボックス 205"/>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07" name="円/楕円 206"/>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08" name="テキスト ボックス 207"/>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9" name="円/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1" name="円/楕円 210"/>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2" name="テキスト ボックス 211"/>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その他に係る経常収支比率が類似団体内平均値を上回っているのは、繰出金の増加が考えられる。特別会計事業や一部事務組合への働きかけを行い、繰出金の抑制を図り、数値の改善に努める。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100330</xdr:rowOff>
    </xdr:to>
    <xdr:cxnSp macro="">
      <xdr:nvCxnSpPr>
        <xdr:cNvPr id="245" name="直線コネクタ 244"/>
        <xdr:cNvCxnSpPr/>
      </xdr:nvCxnSpPr>
      <xdr:spPr>
        <a:xfrm>
          <a:off x="15671800" y="9789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16510</xdr:rowOff>
    </xdr:to>
    <xdr:cxnSp macro="">
      <xdr:nvCxnSpPr>
        <xdr:cNvPr id="248" name="直線コネクタ 247"/>
        <xdr:cNvCxnSpPr/>
      </xdr:nvCxnSpPr>
      <xdr:spPr>
        <a:xfrm>
          <a:off x="14782800" y="975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157480</xdr:rowOff>
    </xdr:to>
    <xdr:cxnSp macro="">
      <xdr:nvCxnSpPr>
        <xdr:cNvPr id="251" name="直線コネクタ 250"/>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31750</xdr:rowOff>
    </xdr:to>
    <xdr:cxnSp macro="">
      <xdr:nvCxnSpPr>
        <xdr:cNvPr id="254" name="直線コネクタ 253"/>
        <xdr:cNvCxnSpPr/>
      </xdr:nvCxnSpPr>
      <xdr:spPr>
        <a:xfrm flipV="1">
          <a:off x="13004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4" name="円/楕円 263"/>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5"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6" name="円/楕円 265"/>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67" name="テキスト ボックス 266"/>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68" name="円/楕円 267"/>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9" name="テキスト ボックス 268"/>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0" name="円/楕円 26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1" name="テキスト ボックス 27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2" name="円/楕円 271"/>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3" name="テキスト ボックス 272"/>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高い数値となっている。これは、一部事務組合の占める割合が高いためである。一部事務組合への事務効率化等の働きかけや各種団体への補助金の見直し等により数値の下降を図りた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27940</xdr:rowOff>
    </xdr:from>
    <xdr:to>
      <xdr:col>24</xdr:col>
      <xdr:colOff>31750</xdr:colOff>
      <xdr:row>38</xdr:row>
      <xdr:rowOff>27940</xdr:rowOff>
    </xdr:to>
    <xdr:cxnSp macro="">
      <xdr:nvCxnSpPr>
        <xdr:cNvPr id="306" name="直線コネクタ 305"/>
        <xdr:cNvCxnSpPr/>
      </xdr:nvCxnSpPr>
      <xdr:spPr>
        <a:xfrm>
          <a:off x="15671800" y="6543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168910</xdr:rowOff>
    </xdr:from>
    <xdr:to>
      <xdr:col>22</xdr:col>
      <xdr:colOff>565150</xdr:colOff>
      <xdr:row>38</xdr:row>
      <xdr:rowOff>27940</xdr:rowOff>
    </xdr:to>
    <xdr:cxnSp macro="">
      <xdr:nvCxnSpPr>
        <xdr:cNvPr id="309" name="直線コネクタ 308"/>
        <xdr:cNvCxnSpPr/>
      </xdr:nvCxnSpPr>
      <xdr:spPr>
        <a:xfrm>
          <a:off x="14782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168910</xdr:rowOff>
    </xdr:to>
    <xdr:cxnSp macro="">
      <xdr:nvCxnSpPr>
        <xdr:cNvPr id="312" name="直線コネクタ 311"/>
        <xdr:cNvCxnSpPr/>
      </xdr:nvCxnSpPr>
      <xdr:spPr>
        <a:xfrm>
          <a:off x="13893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134620</xdr:rowOff>
    </xdr:to>
    <xdr:cxnSp macro="">
      <xdr:nvCxnSpPr>
        <xdr:cNvPr id="315" name="直線コネクタ 314"/>
        <xdr:cNvCxnSpPr/>
      </xdr:nvCxnSpPr>
      <xdr:spPr>
        <a:xfrm flipV="1">
          <a:off x="13004800" y="6504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148590</xdr:rowOff>
    </xdr:from>
    <xdr:to>
      <xdr:col>24</xdr:col>
      <xdr:colOff>82550</xdr:colOff>
      <xdr:row>38</xdr:row>
      <xdr:rowOff>78740</xdr:rowOff>
    </xdr:to>
    <xdr:sp macro="" textlink="">
      <xdr:nvSpPr>
        <xdr:cNvPr id="325" name="円/楕円 324"/>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120667</xdr:rowOff>
    </xdr:from>
    <xdr:ext cx="762000" cy="259045"/>
    <xdr:sp macro="" textlink="">
      <xdr:nvSpPr>
        <xdr:cNvPr id="326"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148590</xdr:rowOff>
    </xdr:from>
    <xdr:to>
      <xdr:col>22</xdr:col>
      <xdr:colOff>615950</xdr:colOff>
      <xdr:row>38</xdr:row>
      <xdr:rowOff>78740</xdr:rowOff>
    </xdr:to>
    <xdr:sp macro="" textlink="">
      <xdr:nvSpPr>
        <xdr:cNvPr id="327" name="円/楕円 326"/>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63517</xdr:rowOff>
    </xdr:from>
    <xdr:ext cx="736600" cy="259045"/>
    <xdr:sp macro="" textlink="">
      <xdr:nvSpPr>
        <xdr:cNvPr id="328" name="テキスト ボックス 327"/>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118110</xdr:rowOff>
    </xdr:from>
    <xdr:to>
      <xdr:col>21</xdr:col>
      <xdr:colOff>412750</xdr:colOff>
      <xdr:row>38</xdr:row>
      <xdr:rowOff>48260</xdr:rowOff>
    </xdr:to>
    <xdr:sp macro="" textlink="">
      <xdr:nvSpPr>
        <xdr:cNvPr id="329" name="円/楕円 328"/>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30" name="テキスト ボックス 329"/>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1" name="円/楕円 330"/>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32" name="テキスト ボックス 331"/>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3" name="円/楕円 332"/>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4" name="テキスト ボックス 333"/>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類似団体と比較すると、良好な数値となっている。平成</a:t>
          </a:r>
          <a:r>
            <a:rPr kumimoji="1" lang="en-US" altLang="ja-JP" sz="1300">
              <a:latin typeface="ＭＳ Ｐゴシック"/>
            </a:rPr>
            <a:t>25</a:t>
          </a:r>
          <a:r>
            <a:rPr kumimoji="1" lang="ja-JP" altLang="en-US" sz="1300">
              <a:latin typeface="ＭＳ Ｐゴシック"/>
            </a:rPr>
            <a:t>年度については、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大きな事業債の償還が終了したことで元利償還金が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要因として挙げられる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年度から借入続けている臨時財政対策債の元利償還金の増加により上昇することが予想されるため、計画的かつ適正な起債発行に努める。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76708</xdr:rowOff>
    </xdr:to>
    <xdr:cxnSp macro="">
      <xdr:nvCxnSpPr>
        <xdr:cNvPr id="364" name="直線コネクタ 363"/>
        <xdr:cNvCxnSpPr/>
      </xdr:nvCxnSpPr>
      <xdr:spPr>
        <a:xfrm flipV="1">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76708</xdr:rowOff>
    </xdr:to>
    <xdr:cxnSp macro="">
      <xdr:nvCxnSpPr>
        <xdr:cNvPr id="367" name="直線コネクタ 366"/>
        <xdr:cNvCxnSpPr/>
      </xdr:nvCxnSpPr>
      <xdr:spPr>
        <a:xfrm>
          <a:off x="3098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53848</xdr:rowOff>
    </xdr:from>
    <xdr:to>
      <xdr:col>4</xdr:col>
      <xdr:colOff>346075</xdr:colOff>
      <xdr:row>76</xdr:row>
      <xdr:rowOff>67563</xdr:rowOff>
    </xdr:to>
    <xdr:cxnSp macro="">
      <xdr:nvCxnSpPr>
        <xdr:cNvPr id="370" name="直線コネクタ 369"/>
        <xdr:cNvCxnSpPr/>
      </xdr:nvCxnSpPr>
      <xdr:spPr>
        <a:xfrm>
          <a:off x="2209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53848</xdr:rowOff>
    </xdr:from>
    <xdr:to>
      <xdr:col>3</xdr:col>
      <xdr:colOff>142875</xdr:colOff>
      <xdr:row>76</xdr:row>
      <xdr:rowOff>76708</xdr:rowOff>
    </xdr:to>
    <xdr:cxnSp macro="">
      <xdr:nvCxnSpPr>
        <xdr:cNvPr id="373" name="直線コネクタ 372"/>
        <xdr:cNvCxnSpPr/>
      </xdr:nvCxnSpPr>
      <xdr:spPr>
        <a:xfrm flipV="1">
          <a:off x="1320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3" name="円/楕円 382"/>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4"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5" name="円/楕円 384"/>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137685</xdr:rowOff>
    </xdr:from>
    <xdr:ext cx="736600" cy="259045"/>
    <xdr:sp macro="" textlink="">
      <xdr:nvSpPr>
        <xdr:cNvPr id="386" name="テキスト ボックス 385"/>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7" name="円/楕円 386"/>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88" name="テキスト ボックス 387"/>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xdr:rowOff>
    </xdr:from>
    <xdr:to>
      <xdr:col>3</xdr:col>
      <xdr:colOff>193675</xdr:colOff>
      <xdr:row>76</xdr:row>
      <xdr:rowOff>104648</xdr:rowOff>
    </xdr:to>
    <xdr:sp macro="" textlink="">
      <xdr:nvSpPr>
        <xdr:cNvPr id="389" name="円/楕円 388"/>
        <xdr:cNvSpPr/>
      </xdr:nvSpPr>
      <xdr:spPr>
        <a:xfrm>
          <a:off x="2159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114825</xdr:rowOff>
    </xdr:from>
    <xdr:ext cx="762000" cy="259045"/>
    <xdr:sp macro="" textlink="">
      <xdr:nvSpPr>
        <xdr:cNvPr id="390" name="テキスト ボックス 389"/>
        <xdr:cNvSpPr txBox="1"/>
      </xdr:nvSpPr>
      <xdr:spPr>
        <a:xfrm>
          <a:off x="1828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25908</xdr:rowOff>
    </xdr:from>
    <xdr:to>
      <xdr:col>1</xdr:col>
      <xdr:colOff>676275</xdr:colOff>
      <xdr:row>76</xdr:row>
      <xdr:rowOff>127508</xdr:rowOff>
    </xdr:to>
    <xdr:sp macro="" textlink="">
      <xdr:nvSpPr>
        <xdr:cNvPr id="391" name="円/楕円 390"/>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137685</xdr:rowOff>
    </xdr:from>
    <xdr:ext cx="762000" cy="259045"/>
    <xdr:sp macro="" textlink="">
      <xdr:nvSpPr>
        <xdr:cNvPr id="392" name="テキスト ボックス 391"/>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年度については、扶助費、物件費、繰出金の</a:t>
          </a:r>
          <a:r>
            <a:rPr kumimoji="1" lang="en-US" altLang="ja-JP" sz="1300">
              <a:latin typeface="ＭＳ Ｐゴシック"/>
            </a:rPr>
            <a:t>3</a:t>
          </a:r>
          <a:r>
            <a:rPr kumimoji="1" lang="ja-JP" altLang="en-US" sz="1300">
              <a:latin typeface="ＭＳ Ｐゴシック"/>
            </a:rPr>
            <a:t>項目が増加しているため、全体で</a:t>
          </a:r>
          <a:r>
            <a:rPr kumimoji="1" lang="en-US" altLang="ja-JP" sz="1300">
              <a:latin typeface="ＭＳ Ｐゴシック"/>
            </a:rPr>
            <a:t>0.4</a:t>
          </a:r>
          <a:r>
            <a:rPr kumimoji="1" lang="ja-JP" altLang="en-US" sz="1300">
              <a:latin typeface="ＭＳ Ｐゴシック"/>
            </a:rPr>
            <a:t>ポイント上昇している。今後も、事務事業の合理化や一部事務組合への負担金等の削減により、経常経費の抑制に努めていく。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88900</xdr:rowOff>
    </xdr:to>
    <xdr:cxnSp macro="">
      <xdr:nvCxnSpPr>
        <xdr:cNvPr id="425" name="直線コネクタ 424"/>
        <xdr:cNvCxnSpPr/>
      </xdr:nvCxnSpPr>
      <xdr:spPr>
        <a:xfrm>
          <a:off x="15671800" y="13446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27939</xdr:rowOff>
    </xdr:from>
    <xdr:to>
      <xdr:col>22</xdr:col>
      <xdr:colOff>565150</xdr:colOff>
      <xdr:row>78</xdr:row>
      <xdr:rowOff>73661</xdr:rowOff>
    </xdr:to>
    <xdr:cxnSp macro="">
      <xdr:nvCxnSpPr>
        <xdr:cNvPr id="428" name="直線コネクタ 427"/>
        <xdr:cNvCxnSpPr/>
      </xdr:nvCxnSpPr>
      <xdr:spPr>
        <a:xfrm>
          <a:off x="14782800" y="13401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27939</xdr:rowOff>
    </xdr:to>
    <xdr:cxnSp macro="">
      <xdr:nvCxnSpPr>
        <xdr:cNvPr id="431" name="直線コネクタ 430"/>
        <xdr:cNvCxnSpPr/>
      </xdr:nvCxnSpPr>
      <xdr:spPr>
        <a:xfrm>
          <a:off x="13893800" y="13340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119380</xdr:rowOff>
    </xdr:to>
    <xdr:cxnSp macro="">
      <xdr:nvCxnSpPr>
        <xdr:cNvPr id="434" name="直線コネクタ 433"/>
        <xdr:cNvCxnSpPr/>
      </xdr:nvCxnSpPr>
      <xdr:spPr>
        <a:xfrm flipV="1">
          <a:off x="13004800" y="13340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4" name="円/楕円 443"/>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45"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6" name="円/楕円 445"/>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7" name="テキスト ボックス 446"/>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8" name="円/楕円 447"/>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9" name="テキスト ボックス 448"/>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0" name="円/楕円 44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1" name="テキスト ボックス 45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2" name="円/楕円 451"/>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3" name="テキスト ボックス 452"/>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埼玉県毛呂山町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38945</xdr:rowOff>
    </xdr:from>
    <xdr:to>
      <xdr:col>4</xdr:col>
      <xdr:colOff>1117600</xdr:colOff>
      <xdr:row>18</xdr:row>
      <xdr:rowOff>64712</xdr:rowOff>
    </xdr:to>
    <xdr:cxnSp macro="">
      <xdr:nvCxnSpPr>
        <xdr:cNvPr id="52" name="直線コネクタ 51"/>
        <xdr:cNvCxnSpPr/>
      </xdr:nvCxnSpPr>
      <xdr:spPr bwMode="auto">
        <a:xfrm>
          <a:off x="5003800" y="3172670"/>
          <a:ext cx="647700" cy="25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22160</xdr:rowOff>
    </xdr:from>
    <xdr:to>
      <xdr:col>4</xdr:col>
      <xdr:colOff>469900</xdr:colOff>
      <xdr:row>18</xdr:row>
      <xdr:rowOff>38945</xdr:rowOff>
    </xdr:to>
    <xdr:cxnSp macro="">
      <xdr:nvCxnSpPr>
        <xdr:cNvPr id="55" name="直線コネクタ 54"/>
        <xdr:cNvCxnSpPr/>
      </xdr:nvCxnSpPr>
      <xdr:spPr bwMode="auto">
        <a:xfrm>
          <a:off x="4305300" y="3155885"/>
          <a:ext cx="698500" cy="16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22160</xdr:rowOff>
    </xdr:from>
    <xdr:to>
      <xdr:col>3</xdr:col>
      <xdr:colOff>904875</xdr:colOff>
      <xdr:row>18</xdr:row>
      <xdr:rowOff>28571</xdr:rowOff>
    </xdr:to>
    <xdr:cxnSp macro="">
      <xdr:nvCxnSpPr>
        <xdr:cNvPr id="58" name="直線コネクタ 57"/>
        <xdr:cNvCxnSpPr/>
      </xdr:nvCxnSpPr>
      <xdr:spPr bwMode="auto">
        <a:xfrm flipV="1">
          <a:off x="3606800" y="3155885"/>
          <a:ext cx="698500" cy="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22889</xdr:rowOff>
    </xdr:from>
    <xdr:to>
      <xdr:col>3</xdr:col>
      <xdr:colOff>206375</xdr:colOff>
      <xdr:row>18</xdr:row>
      <xdr:rowOff>28571</xdr:rowOff>
    </xdr:to>
    <xdr:cxnSp macro="">
      <xdr:nvCxnSpPr>
        <xdr:cNvPr id="61" name="直線コネクタ 60"/>
        <xdr:cNvCxnSpPr/>
      </xdr:nvCxnSpPr>
      <xdr:spPr bwMode="auto">
        <a:xfrm>
          <a:off x="2908300" y="3156614"/>
          <a:ext cx="6985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13912</xdr:rowOff>
    </xdr:from>
    <xdr:to>
      <xdr:col>5</xdr:col>
      <xdr:colOff>34925</xdr:colOff>
      <xdr:row>18</xdr:row>
      <xdr:rowOff>115512</xdr:rowOff>
    </xdr:to>
    <xdr:sp macro="" textlink="">
      <xdr:nvSpPr>
        <xdr:cNvPr id="71" name="円/楕円 70"/>
        <xdr:cNvSpPr/>
      </xdr:nvSpPr>
      <xdr:spPr bwMode="auto">
        <a:xfrm>
          <a:off x="5600700" y="31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157439</xdr:rowOff>
    </xdr:from>
    <xdr:ext cx="762000" cy="259045"/>
    <xdr:sp macro="" textlink="">
      <xdr:nvSpPr>
        <xdr:cNvPr id="72" name="人口1人当たり決算額の推移該当値テキスト130"/>
        <xdr:cNvSpPr txBox="1"/>
      </xdr:nvSpPr>
      <xdr:spPr>
        <a:xfrm>
          <a:off x="5740400" y="311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159595</xdr:rowOff>
    </xdr:from>
    <xdr:to>
      <xdr:col>4</xdr:col>
      <xdr:colOff>520700</xdr:colOff>
      <xdr:row>18</xdr:row>
      <xdr:rowOff>89745</xdr:rowOff>
    </xdr:to>
    <xdr:sp macro="" textlink="">
      <xdr:nvSpPr>
        <xdr:cNvPr id="73" name="円/楕円 72"/>
        <xdr:cNvSpPr/>
      </xdr:nvSpPr>
      <xdr:spPr bwMode="auto">
        <a:xfrm>
          <a:off x="4953000" y="312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74522</xdr:rowOff>
    </xdr:from>
    <xdr:ext cx="736600" cy="259045"/>
    <xdr:sp macro="" textlink="">
      <xdr:nvSpPr>
        <xdr:cNvPr id="74" name="テキスト ボックス 73"/>
        <xdr:cNvSpPr txBox="1"/>
      </xdr:nvSpPr>
      <xdr:spPr>
        <a:xfrm>
          <a:off x="4622800" y="3208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142810</xdr:rowOff>
    </xdr:from>
    <xdr:to>
      <xdr:col>3</xdr:col>
      <xdr:colOff>955675</xdr:colOff>
      <xdr:row>18</xdr:row>
      <xdr:rowOff>72960</xdr:rowOff>
    </xdr:to>
    <xdr:sp macro="" textlink="">
      <xdr:nvSpPr>
        <xdr:cNvPr id="75" name="円/楕円 74"/>
        <xdr:cNvSpPr/>
      </xdr:nvSpPr>
      <xdr:spPr bwMode="auto">
        <a:xfrm>
          <a:off x="4254500" y="310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57737</xdr:rowOff>
    </xdr:from>
    <xdr:ext cx="762000" cy="259045"/>
    <xdr:sp macro="" textlink="">
      <xdr:nvSpPr>
        <xdr:cNvPr id="76" name="テキスト ボックス 75"/>
        <xdr:cNvSpPr txBox="1"/>
      </xdr:nvSpPr>
      <xdr:spPr>
        <a:xfrm>
          <a:off x="3924300" y="319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149221</xdr:rowOff>
    </xdr:from>
    <xdr:to>
      <xdr:col>3</xdr:col>
      <xdr:colOff>257175</xdr:colOff>
      <xdr:row>18</xdr:row>
      <xdr:rowOff>79371</xdr:rowOff>
    </xdr:to>
    <xdr:sp macro="" textlink="">
      <xdr:nvSpPr>
        <xdr:cNvPr id="77" name="円/楕円 76"/>
        <xdr:cNvSpPr/>
      </xdr:nvSpPr>
      <xdr:spPr bwMode="auto">
        <a:xfrm>
          <a:off x="3556000" y="3111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64149</xdr:rowOff>
    </xdr:from>
    <xdr:ext cx="762000" cy="259045"/>
    <xdr:sp macro="" textlink="">
      <xdr:nvSpPr>
        <xdr:cNvPr id="78" name="テキスト ボックス 77"/>
        <xdr:cNvSpPr txBox="1"/>
      </xdr:nvSpPr>
      <xdr:spPr>
        <a:xfrm>
          <a:off x="3225800" y="319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143539</xdr:rowOff>
    </xdr:from>
    <xdr:to>
      <xdr:col>2</xdr:col>
      <xdr:colOff>692150</xdr:colOff>
      <xdr:row>18</xdr:row>
      <xdr:rowOff>73689</xdr:rowOff>
    </xdr:to>
    <xdr:sp macro="" textlink="">
      <xdr:nvSpPr>
        <xdr:cNvPr id="79" name="円/楕円 78"/>
        <xdr:cNvSpPr/>
      </xdr:nvSpPr>
      <xdr:spPr bwMode="auto">
        <a:xfrm>
          <a:off x="2857500" y="310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83866</xdr:rowOff>
    </xdr:from>
    <xdr:ext cx="762000" cy="259045"/>
    <xdr:sp macro="" textlink="">
      <xdr:nvSpPr>
        <xdr:cNvPr id="80" name="テキスト ボックス 79"/>
        <xdr:cNvSpPr txBox="1"/>
      </xdr:nvSpPr>
      <xdr:spPr>
        <a:xfrm>
          <a:off x="2527300" y="287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42418</xdr:rowOff>
    </xdr:from>
    <xdr:to>
      <xdr:col>4</xdr:col>
      <xdr:colOff>1117600</xdr:colOff>
      <xdr:row>36</xdr:row>
      <xdr:rowOff>65183</xdr:rowOff>
    </xdr:to>
    <xdr:cxnSp macro="">
      <xdr:nvCxnSpPr>
        <xdr:cNvPr id="113" name="直線コネクタ 112"/>
        <xdr:cNvCxnSpPr/>
      </xdr:nvCxnSpPr>
      <xdr:spPr bwMode="auto">
        <a:xfrm>
          <a:off x="5003800" y="6995668"/>
          <a:ext cx="6477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39618</xdr:rowOff>
    </xdr:from>
    <xdr:to>
      <xdr:col>4</xdr:col>
      <xdr:colOff>469900</xdr:colOff>
      <xdr:row>36</xdr:row>
      <xdr:rowOff>42418</xdr:rowOff>
    </xdr:to>
    <xdr:cxnSp macro="">
      <xdr:nvCxnSpPr>
        <xdr:cNvPr id="116" name="直線コネクタ 115"/>
        <xdr:cNvCxnSpPr/>
      </xdr:nvCxnSpPr>
      <xdr:spPr bwMode="auto">
        <a:xfrm>
          <a:off x="4305300" y="6992868"/>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294964</xdr:rowOff>
    </xdr:from>
    <xdr:to>
      <xdr:col>3</xdr:col>
      <xdr:colOff>904875</xdr:colOff>
      <xdr:row>36</xdr:row>
      <xdr:rowOff>39618</xdr:rowOff>
    </xdr:to>
    <xdr:cxnSp macro="">
      <xdr:nvCxnSpPr>
        <xdr:cNvPr id="119" name="直線コネクタ 118"/>
        <xdr:cNvCxnSpPr/>
      </xdr:nvCxnSpPr>
      <xdr:spPr bwMode="auto">
        <a:xfrm>
          <a:off x="3606800" y="6905314"/>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294964</xdr:rowOff>
    </xdr:from>
    <xdr:to>
      <xdr:col>3</xdr:col>
      <xdr:colOff>206375</xdr:colOff>
      <xdr:row>36</xdr:row>
      <xdr:rowOff>9252</xdr:rowOff>
    </xdr:to>
    <xdr:cxnSp macro="">
      <xdr:nvCxnSpPr>
        <xdr:cNvPr id="122" name="直線コネクタ 121"/>
        <xdr:cNvCxnSpPr/>
      </xdr:nvCxnSpPr>
      <xdr:spPr bwMode="auto">
        <a:xfrm flipV="1">
          <a:off x="2908300" y="6905314"/>
          <a:ext cx="6985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14383</xdr:rowOff>
    </xdr:from>
    <xdr:to>
      <xdr:col>5</xdr:col>
      <xdr:colOff>34925</xdr:colOff>
      <xdr:row>36</xdr:row>
      <xdr:rowOff>115983</xdr:rowOff>
    </xdr:to>
    <xdr:sp macro="" textlink="">
      <xdr:nvSpPr>
        <xdr:cNvPr id="132" name="円/楕円 131"/>
        <xdr:cNvSpPr/>
      </xdr:nvSpPr>
      <xdr:spPr bwMode="auto">
        <a:xfrm>
          <a:off x="5600700" y="696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329360</xdr:rowOff>
    </xdr:from>
    <xdr:ext cx="762000" cy="259045"/>
    <xdr:sp macro="" textlink="">
      <xdr:nvSpPr>
        <xdr:cNvPr id="133" name="人口1人当たり決算額の推移該当値テキスト445"/>
        <xdr:cNvSpPr txBox="1"/>
      </xdr:nvSpPr>
      <xdr:spPr>
        <a:xfrm>
          <a:off x="5740400" y="693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334518</xdr:rowOff>
    </xdr:from>
    <xdr:to>
      <xdr:col>4</xdr:col>
      <xdr:colOff>520700</xdr:colOff>
      <xdr:row>36</xdr:row>
      <xdr:rowOff>93218</xdr:rowOff>
    </xdr:to>
    <xdr:sp macro="" textlink="">
      <xdr:nvSpPr>
        <xdr:cNvPr id="134" name="円/楕円 133"/>
        <xdr:cNvSpPr/>
      </xdr:nvSpPr>
      <xdr:spPr bwMode="auto">
        <a:xfrm>
          <a:off x="4953000" y="694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77995</xdr:rowOff>
    </xdr:from>
    <xdr:ext cx="736600" cy="259045"/>
    <xdr:sp macro="" textlink="">
      <xdr:nvSpPr>
        <xdr:cNvPr id="135" name="テキスト ボックス 134"/>
        <xdr:cNvSpPr txBox="1"/>
      </xdr:nvSpPr>
      <xdr:spPr>
        <a:xfrm>
          <a:off x="4622800" y="70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331718</xdr:rowOff>
    </xdr:from>
    <xdr:to>
      <xdr:col>3</xdr:col>
      <xdr:colOff>955675</xdr:colOff>
      <xdr:row>36</xdr:row>
      <xdr:rowOff>90418</xdr:rowOff>
    </xdr:to>
    <xdr:sp macro="" textlink="">
      <xdr:nvSpPr>
        <xdr:cNvPr id="136" name="円/楕円 135"/>
        <xdr:cNvSpPr/>
      </xdr:nvSpPr>
      <xdr:spPr bwMode="auto">
        <a:xfrm>
          <a:off x="4254500" y="694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75195</xdr:rowOff>
    </xdr:from>
    <xdr:ext cx="762000" cy="259045"/>
    <xdr:sp macro="" textlink="">
      <xdr:nvSpPr>
        <xdr:cNvPr id="137" name="テキスト ボックス 136"/>
        <xdr:cNvSpPr txBox="1"/>
      </xdr:nvSpPr>
      <xdr:spPr>
        <a:xfrm>
          <a:off x="3924300" y="702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244164</xdr:rowOff>
    </xdr:from>
    <xdr:to>
      <xdr:col>3</xdr:col>
      <xdr:colOff>257175</xdr:colOff>
      <xdr:row>36</xdr:row>
      <xdr:rowOff>2864</xdr:rowOff>
    </xdr:to>
    <xdr:sp macro="" textlink="">
      <xdr:nvSpPr>
        <xdr:cNvPr id="138" name="円/楕円 137"/>
        <xdr:cNvSpPr/>
      </xdr:nvSpPr>
      <xdr:spPr bwMode="auto">
        <a:xfrm>
          <a:off x="3556000" y="685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330541</xdr:rowOff>
    </xdr:from>
    <xdr:ext cx="762000" cy="259045"/>
    <xdr:sp macro="" textlink="">
      <xdr:nvSpPr>
        <xdr:cNvPr id="139" name="テキスト ボックス 138"/>
        <xdr:cNvSpPr txBox="1"/>
      </xdr:nvSpPr>
      <xdr:spPr>
        <a:xfrm>
          <a:off x="3225800" y="694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301352</xdr:rowOff>
    </xdr:from>
    <xdr:to>
      <xdr:col>2</xdr:col>
      <xdr:colOff>692150</xdr:colOff>
      <xdr:row>36</xdr:row>
      <xdr:rowOff>60052</xdr:rowOff>
    </xdr:to>
    <xdr:sp macro="" textlink="">
      <xdr:nvSpPr>
        <xdr:cNvPr id="140" name="円/楕円 139"/>
        <xdr:cNvSpPr/>
      </xdr:nvSpPr>
      <xdr:spPr bwMode="auto">
        <a:xfrm>
          <a:off x="2857500" y="691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44829</xdr:rowOff>
    </xdr:from>
    <xdr:ext cx="762000" cy="259045"/>
    <xdr:sp macro="" textlink="">
      <xdr:nvSpPr>
        <xdr:cNvPr id="141" name="テキスト ボックス 140"/>
        <xdr:cNvSpPr txBox="1"/>
      </xdr:nvSpPr>
      <xdr:spPr>
        <a:xfrm>
          <a:off x="2527300" y="699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財政調整基金残高については、今後の財政負担を考慮して増加させたため、前年度と比較しても</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実質単年度収支については、単年度収支が負数になったことにより大幅に減少している。今後も、財政調整基金を活用しつつ、健全な財政運営に努める。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赤字を生じている会計はなく（公営企業会計については、資金不足額がなく）、健全な数値である。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年度で、第一団地周辺公園整備事業債や総合公園建設事業債など大きな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事業債の償還が終了したことで</a:t>
          </a:r>
          <a:r>
            <a:rPr kumimoji="1" lang="ja-JP" altLang="en-US" sz="1400">
              <a:latin typeface="ＭＳ ゴシック" panose="020B0609070205080204" pitchFamily="49" charset="-128"/>
              <a:ea typeface="ＭＳ ゴシック" panose="020B0609070205080204" pitchFamily="49" charset="-128"/>
            </a:rPr>
            <a:t>元利償還金が</a:t>
          </a:r>
          <a:r>
            <a:rPr kumimoji="1" lang="en-US" altLang="ja-JP" sz="1400">
              <a:latin typeface="ＭＳ ゴシック" panose="020B0609070205080204" pitchFamily="49" charset="-128"/>
              <a:ea typeface="ＭＳ ゴシック" panose="020B0609070205080204" pitchFamily="49" charset="-128"/>
            </a:rPr>
            <a:t>38,936</a:t>
          </a:r>
          <a:r>
            <a:rPr kumimoji="1" lang="ja-JP" altLang="en-US" sz="1400">
              <a:latin typeface="ＭＳ ゴシック" panose="020B0609070205080204" pitchFamily="49" charset="-128"/>
              <a:ea typeface="ＭＳ ゴシック" panose="020B0609070205080204" pitchFamily="49" charset="-128"/>
            </a:rPr>
            <a:t>千円減額したことが実質公債費比率を</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ポイント減少させた要因となっている。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埼玉県毛呂山町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増加しているが、武州長瀬駅北口周辺地区整備事業の債務負担行為が減少したことで大幅に債務負担行為に基づく支出予定額が減少、組合負担等見込額が減少したことなどが将来負担比率を前年度と比較して</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ポイント減少させた要因となっっている。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10851424</v>
      </c>
      <c r="BO4" s="349"/>
      <c r="BP4" s="349"/>
      <c r="BQ4" s="349"/>
      <c r="BR4" s="349"/>
      <c r="BS4" s="349"/>
      <c r="BT4" s="349"/>
      <c r="BU4" s="350"/>
      <c r="BV4" s="348">
        <v>10916154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10487016</v>
      </c>
      <c r="BO5" s="386"/>
      <c r="BP5" s="386"/>
      <c r="BQ5" s="386"/>
      <c r="BR5" s="386"/>
      <c r="BS5" s="386"/>
      <c r="BT5" s="386"/>
      <c r="BU5" s="387"/>
      <c r="BV5" s="385">
        <v>10474795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364408</v>
      </c>
      <c r="BO6" s="386"/>
      <c r="BP6" s="386"/>
      <c r="BQ6" s="386"/>
      <c r="BR6" s="386"/>
      <c r="BS6" s="386"/>
      <c r="BT6" s="386"/>
      <c r="BU6" s="387"/>
      <c r="BV6" s="385">
        <v>441359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100383</v>
      </c>
      <c r="BO7" s="386"/>
      <c r="BP7" s="386"/>
      <c r="BQ7" s="386"/>
      <c r="BR7" s="386"/>
      <c r="BS7" s="386"/>
      <c r="BT7" s="386"/>
      <c r="BU7" s="387"/>
      <c r="BV7" s="385">
        <v>83319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6598001</v>
      </c>
      <c r="CU7" s="386"/>
      <c r="CV7" s="386"/>
      <c r="CW7" s="386"/>
      <c r="CX7" s="386"/>
      <c r="CY7" s="386"/>
      <c r="CZ7" s="386"/>
      <c r="DA7" s="387"/>
      <c r="DB7" s="385">
        <v>6546908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264025</v>
      </c>
      <c r="BO8" s="386"/>
      <c r="BP8" s="386"/>
      <c r="BQ8" s="386"/>
      <c r="BR8" s="386"/>
      <c r="BS8" s="386"/>
      <c r="BT8" s="386"/>
      <c r="BU8" s="387"/>
      <c r="BV8" s="385">
        <v>358040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0.63</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39054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-94015</v>
      </c>
      <c r="BO9" s="386"/>
      <c r="BP9" s="386"/>
      <c r="BQ9" s="386"/>
      <c r="BR9" s="386"/>
      <c r="BS9" s="386"/>
      <c r="BT9" s="386"/>
      <c r="BU9" s="387"/>
      <c r="BV9" s="385">
        <v>141489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9.6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39122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448461</v>
      </c>
      <c r="BO10" s="386"/>
      <c r="BP10" s="386"/>
      <c r="BQ10" s="386"/>
      <c r="BR10" s="386"/>
      <c r="BS10" s="386"/>
      <c r="BT10" s="386"/>
      <c r="BU10" s="387"/>
      <c r="BV10" s="385">
        <v>387036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35615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318275</v>
      </c>
      <c r="BO12" s="386"/>
      <c r="BP12" s="386"/>
      <c r="BQ12" s="386"/>
      <c r="BR12" s="386"/>
      <c r="BS12" s="386"/>
      <c r="BT12" s="386"/>
      <c r="BU12" s="387"/>
      <c r="BV12" s="385">
        <v>283345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35223</v>
      </c>
      <c r="S13" s="467"/>
      <c r="T13" s="467"/>
      <c r="U13" s="467"/>
      <c r="V13" s="468"/>
      <c r="W13" s="401" t="s">
        <v>123</v>
      </c>
      <c r="X13" s="402"/>
      <c r="Y13" s="402"/>
      <c r="Z13" s="402"/>
      <c r="AA13" s="402"/>
      <c r="AB13" s="392"/>
      <c r="AC13" s="436">
        <v>264</v>
      </c>
      <c r="AD13" s="437"/>
      <c r="AE13" s="437"/>
      <c r="AF13" s="437"/>
      <c r="AG13" s="476"/>
      <c r="AH13" s="436">
        <v>400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36171</v>
      </c>
      <c r="BO13" s="386"/>
      <c r="BP13" s="386"/>
      <c r="BQ13" s="386"/>
      <c r="BR13" s="386"/>
      <c r="BS13" s="386"/>
      <c r="BT13" s="386"/>
      <c r="BU13" s="387"/>
      <c r="BV13" s="385">
        <v>245180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35694</v>
      </c>
      <c r="S14" s="467"/>
      <c r="T14" s="467"/>
      <c r="U14" s="467"/>
      <c r="V14" s="468"/>
      <c r="W14" s="375"/>
      <c r="X14" s="376"/>
      <c r="Y14" s="376"/>
      <c r="Z14" s="376"/>
      <c r="AA14" s="376"/>
      <c r="AB14" s="365"/>
      <c r="AC14" s="469">
        <v>1.6</v>
      </c>
      <c r="AD14" s="470"/>
      <c r="AE14" s="470"/>
      <c r="AF14" s="470"/>
      <c r="AG14" s="471"/>
      <c r="AH14" s="469">
        <v>2.2000000000000002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52.3</v>
      </c>
      <c r="CU14" s="481"/>
      <c r="CV14" s="481"/>
      <c r="CW14" s="481"/>
      <c r="CX14" s="481"/>
      <c r="CY14" s="481"/>
      <c r="CZ14" s="481"/>
      <c r="DA14" s="482"/>
      <c r="DB14" s="480">
        <v>58.9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35302</v>
      </c>
      <c r="S15" s="467"/>
      <c r="T15" s="467"/>
      <c r="U15" s="467"/>
      <c r="V15" s="468"/>
      <c r="W15" s="401" t="s">
        <v>130</v>
      </c>
      <c r="X15" s="402"/>
      <c r="Y15" s="402"/>
      <c r="Z15" s="402"/>
      <c r="AA15" s="402"/>
      <c r="AB15" s="392"/>
      <c r="AC15" s="436">
        <v>4367</v>
      </c>
      <c r="AD15" s="437"/>
      <c r="AE15" s="437"/>
      <c r="AF15" s="437"/>
      <c r="AG15" s="476"/>
      <c r="AH15" s="436">
        <v>5195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3181872</v>
      </c>
      <c r="BO15" s="349"/>
      <c r="BP15" s="349"/>
      <c r="BQ15" s="349"/>
      <c r="BR15" s="349"/>
      <c r="BS15" s="349"/>
      <c r="BT15" s="349"/>
      <c r="BU15" s="350"/>
      <c r="BV15" s="348">
        <v>3171785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26.4</v>
      </c>
      <c r="AD16" s="470"/>
      <c r="AE16" s="470"/>
      <c r="AF16" s="470"/>
      <c r="AG16" s="471"/>
      <c r="AH16" s="469">
        <v>28.3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5078770</v>
      </c>
      <c r="BO16" s="386"/>
      <c r="BP16" s="386"/>
      <c r="BQ16" s="386"/>
      <c r="BR16" s="386"/>
      <c r="BS16" s="386"/>
      <c r="BT16" s="386"/>
      <c r="BU16" s="387"/>
      <c r="BV16" s="385">
        <v>5055954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11937</v>
      </c>
      <c r="AD17" s="437"/>
      <c r="AE17" s="437"/>
      <c r="AF17" s="437"/>
      <c r="AG17" s="476"/>
      <c r="AH17" s="436">
        <v>12639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4072299</v>
      </c>
      <c r="BO17" s="386"/>
      <c r="BP17" s="386"/>
      <c r="BQ17" s="386"/>
      <c r="BR17" s="386"/>
      <c r="BS17" s="386"/>
      <c r="BT17" s="386"/>
      <c r="BU17" s="387"/>
      <c r="BV17" s="385">
        <v>4055192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34.03</v>
      </c>
      <c r="M18" s="498"/>
      <c r="N18" s="498"/>
      <c r="O18" s="498"/>
      <c r="P18" s="498"/>
      <c r="Q18" s="498"/>
      <c r="R18" s="499"/>
      <c r="S18" s="499"/>
      <c r="T18" s="499"/>
      <c r="U18" s="499"/>
      <c r="V18" s="500"/>
      <c r="W18" s="403"/>
      <c r="X18" s="404"/>
      <c r="Y18" s="404"/>
      <c r="Z18" s="404"/>
      <c r="AA18" s="404"/>
      <c r="AB18" s="395"/>
      <c r="AC18" s="501">
        <v>72</v>
      </c>
      <c r="AD18" s="502"/>
      <c r="AE18" s="502"/>
      <c r="AF18" s="502"/>
      <c r="AG18" s="503"/>
      <c r="AH18" s="501">
        <v>68.900000000000006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5681863</v>
      </c>
      <c r="BO18" s="386"/>
      <c r="BP18" s="386"/>
      <c r="BQ18" s="386"/>
      <c r="BR18" s="386"/>
      <c r="BS18" s="386"/>
      <c r="BT18" s="386"/>
      <c r="BU18" s="387"/>
      <c r="BV18" s="385">
        <v>5672395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1148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7892724</v>
      </c>
      <c r="BO19" s="386"/>
      <c r="BP19" s="386"/>
      <c r="BQ19" s="386"/>
      <c r="BR19" s="386"/>
      <c r="BS19" s="386"/>
      <c r="BT19" s="386"/>
      <c r="BU19" s="387"/>
      <c r="BV19" s="385">
        <v>7811381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15644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9585731</v>
      </c>
      <c r="BO23" s="386"/>
      <c r="BP23" s="386"/>
      <c r="BQ23" s="386"/>
      <c r="BR23" s="386"/>
      <c r="BS23" s="386"/>
      <c r="BT23" s="386"/>
      <c r="BU23" s="387"/>
      <c r="BV23" s="385">
        <v>8867518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5900</v>
      </c>
      <c r="R24" s="437"/>
      <c r="S24" s="437"/>
      <c r="T24" s="437"/>
      <c r="U24" s="437"/>
      <c r="V24" s="476"/>
      <c r="W24" s="531"/>
      <c r="X24" s="519"/>
      <c r="Y24" s="520"/>
      <c r="Z24" s="435" t="s">
        <v>153</v>
      </c>
      <c r="AA24" s="415"/>
      <c r="AB24" s="415"/>
      <c r="AC24" s="415"/>
      <c r="AD24" s="415"/>
      <c r="AE24" s="415"/>
      <c r="AF24" s="415"/>
      <c r="AG24" s="416"/>
      <c r="AH24" s="436">
        <v>207</v>
      </c>
      <c r="AI24" s="437"/>
      <c r="AJ24" s="437"/>
      <c r="AK24" s="437"/>
      <c r="AL24" s="476"/>
      <c r="AM24" s="436">
        <v>647703</v>
      </c>
      <c r="AN24" s="437"/>
      <c r="AO24" s="437"/>
      <c r="AP24" s="437"/>
      <c r="AQ24" s="437"/>
      <c r="AR24" s="476"/>
      <c r="AS24" s="436">
        <v>3129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8301671</v>
      </c>
      <c r="BO24" s="386"/>
      <c r="BP24" s="386"/>
      <c r="BQ24" s="386"/>
      <c r="BR24" s="386"/>
      <c r="BS24" s="386"/>
      <c r="BT24" s="386"/>
      <c r="BU24" s="387"/>
      <c r="BV24" s="385">
        <v>7415640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6300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204256</v>
      </c>
      <c r="BO25" s="349"/>
      <c r="BP25" s="349"/>
      <c r="BQ25" s="349"/>
      <c r="BR25" s="349"/>
      <c r="BS25" s="349"/>
      <c r="BT25" s="349"/>
      <c r="BU25" s="350"/>
      <c r="BV25" s="348">
        <v>746499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6000</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11460</v>
      </c>
      <c r="AN26" s="437"/>
      <c r="AO26" s="437"/>
      <c r="AP26" s="437"/>
      <c r="AQ26" s="437"/>
      <c r="AR26" s="476"/>
      <c r="AS26" s="436">
        <v>2865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3180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12084</v>
      </c>
      <c r="AN27" s="437"/>
      <c r="AO27" s="437"/>
      <c r="AP27" s="437"/>
      <c r="AQ27" s="437"/>
      <c r="AR27" s="476"/>
      <c r="AS27" s="436">
        <v>4028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106537</v>
      </c>
      <c r="BO27" s="553"/>
      <c r="BP27" s="553"/>
      <c r="BQ27" s="553"/>
      <c r="BR27" s="553"/>
      <c r="BS27" s="553"/>
      <c r="BT27" s="553"/>
      <c r="BU27" s="554"/>
      <c r="BV27" s="552">
        <v>106519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879741</v>
      </c>
      <c r="BO28" s="349"/>
      <c r="BP28" s="349"/>
      <c r="BQ28" s="349"/>
      <c r="BR28" s="349"/>
      <c r="BS28" s="349"/>
      <c r="BT28" s="349"/>
      <c r="BU28" s="350"/>
      <c r="BV28" s="348">
        <v>749555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2440</v>
      </c>
      <c r="R29" s="437"/>
      <c r="S29" s="437"/>
      <c r="T29" s="437"/>
      <c r="U29" s="437"/>
      <c r="V29" s="476"/>
      <c r="W29" s="531"/>
      <c r="X29" s="519"/>
      <c r="Y29" s="520"/>
      <c r="Z29" s="435" t="s">
        <v>169</v>
      </c>
      <c r="AA29" s="415"/>
      <c r="AB29" s="415"/>
      <c r="AC29" s="415"/>
      <c r="AD29" s="415"/>
      <c r="AE29" s="415"/>
      <c r="AF29" s="415"/>
      <c r="AG29" s="416"/>
      <c r="AH29" s="436">
        <v>210</v>
      </c>
      <c r="AI29" s="437"/>
      <c r="AJ29" s="437"/>
      <c r="AK29" s="437"/>
      <c r="AL29" s="476"/>
      <c r="AM29" s="436">
        <v>659787</v>
      </c>
      <c r="AN29" s="437"/>
      <c r="AO29" s="437"/>
      <c r="AP29" s="437"/>
      <c r="AQ29" s="437"/>
      <c r="AR29" s="476"/>
      <c r="AS29" s="436">
        <v>3142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121</v>
      </c>
      <c r="BO29" s="386"/>
      <c r="BP29" s="386"/>
      <c r="BQ29" s="386"/>
      <c r="BR29" s="386"/>
      <c r="BS29" s="386"/>
      <c r="BT29" s="386"/>
      <c r="BU29" s="387"/>
      <c r="BV29" s="385" t="s">
        <v>121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573861</v>
      </c>
      <c r="BO30" s="553"/>
      <c r="BP30" s="553"/>
      <c r="BQ30" s="553"/>
      <c r="BR30" s="553"/>
      <c r="BS30" s="553"/>
      <c r="BT30" s="553"/>
      <c r="BU30" s="554"/>
      <c r="BV30" s="552">
        <v>573174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水道事業特別会計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毛呂山・越生・鳩山公共下水道組合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西入間広域消防組合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埼玉西部環境保全組合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坂戸地区衛生組合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広域静苑組合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埼玉県後期高齢者医療広域組合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埼玉県後期高齢者医療広域組合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埼玉県市町村総合事務組合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埼玉県市町村総合事務組合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彩の国さいたま人づくり広域連合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7560</v>
      </c>
      <c r="J41" s="83">
        <v>8101</v>
      </c>
      <c r="K41" s="83">
        <v>8400</v>
      </c>
      <c r="L41" s="83">
        <v>8868</v>
      </c>
      <c r="M41" s="84">
        <v>9586</v>
      </c>
    </row>
    <row r="42" spans="2:13" ht="27.75" customHeight="1">
      <c r="B42" s="1169"/>
      <c r="C42" s="1170"/>
      <c r="D42" s="85"/>
      <c r="E42" s="1175" t="s">
        <v>26</v>
      </c>
      <c r="F42" s="1175"/>
      <c r="G42" s="1175"/>
      <c r="H42" s="1176"/>
      <c r="I42" s="86">
        <v>329</v>
      </c>
      <c r="J42" s="87">
        <v>991</v>
      </c>
      <c r="K42" s="87">
        <v>961</v>
      </c>
      <c r="L42" s="87">
        <v>516</v>
      </c>
      <c r="M42" s="88">
        <v>49</v>
      </c>
    </row>
    <row r="43" spans="2:13" ht="27.75" customHeight="1">
      <c r="B43" s="1169"/>
      <c r="C43" s="1170"/>
      <c r="D43" s="85"/>
      <c r="E43" s="1175" t="s">
        <v>27</v>
      </c>
      <c r="F43" s="1175"/>
      <c r="G43" s="1175"/>
      <c r="H43" s="1176"/>
      <c r="I43" s="86">
        <v>243</v>
      </c>
      <c r="J43" s="87">
        <v>258</v>
      </c>
      <c r="K43" s="87">
        <v>246</v>
      </c>
      <c r="L43" s="87">
        <v>235</v>
      </c>
      <c r="M43" s="88">
        <v>223</v>
      </c>
    </row>
    <row r="44" spans="2:13" ht="27.75" customHeight="1">
      <c r="B44" s="1169"/>
      <c r="C44" s="1170"/>
      <c r="D44" s="85"/>
      <c r="E44" s="1175" t="s">
        <v>28</v>
      </c>
      <c r="F44" s="1175"/>
      <c r="G44" s="1175"/>
      <c r="H44" s="1176"/>
      <c r="I44" s="86">
        <v>4121</v>
      </c>
      <c r="J44" s="87">
        <v>4142</v>
      </c>
      <c r="K44" s="87">
        <v>3961</v>
      </c>
      <c r="L44" s="87">
        <v>3718</v>
      </c>
      <c r="M44" s="88">
        <v>3526</v>
      </c>
    </row>
    <row r="45" spans="2:13" ht="27.75" customHeight="1">
      <c r="B45" s="1169"/>
      <c r="C45" s="1170"/>
      <c r="D45" s="85"/>
      <c r="E45" s="1175" t="s">
        <v>29</v>
      </c>
      <c r="F45" s="1175"/>
      <c r="G45" s="1175"/>
      <c r="H45" s="1176"/>
      <c r="I45" s="86">
        <v>2038</v>
      </c>
      <c r="J45" s="87">
        <v>1934</v>
      </c>
      <c r="K45" s="87">
        <v>1981</v>
      </c>
      <c r="L45" s="87">
        <v>1901</v>
      </c>
      <c r="M45" s="88">
        <v>1849</v>
      </c>
    </row>
    <row r="46" spans="2:13" ht="27.75" customHeight="1">
      <c r="B46" s="1169"/>
      <c r="C46" s="1170"/>
      <c r="D46" s="85"/>
      <c r="E46" s="1175" t="s">
        <v>30</v>
      </c>
      <c r="F46" s="1175"/>
      <c r="G46" s="1175"/>
      <c r="H46" s="1176"/>
      <c r="I46" s="86" t="s">
        <v>474</v>
      </c>
      <c r="J46" s="87" t="s">
        <v>474</v>
      </c>
      <c r="K46" s="87" t="s">
        <v>474</v>
      </c>
      <c r="L46" s="87" t="s">
        <v>474</v>
      </c>
      <c r="M46" s="88" t="s">
        <v>474</v>
      </c>
    </row>
    <row r="47" spans="2:13" ht="27.75" customHeight="1">
      <c r="B47" s="1169"/>
      <c r="C47" s="1170"/>
      <c r="D47" s="85"/>
      <c r="E47" s="1175" t="s">
        <v>31</v>
      </c>
      <c r="F47" s="1175"/>
      <c r="G47" s="1175"/>
      <c r="H47" s="1176"/>
      <c r="I47" s="86" t="s">
        <v>474</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1452</v>
      </c>
      <c r="J49" s="87">
        <v>1521</v>
      </c>
      <c r="K49" s="87">
        <v>1835</v>
      </c>
      <c r="L49" s="87">
        <v>1885</v>
      </c>
      <c r="M49" s="88">
        <v>1999</v>
      </c>
    </row>
    <row r="50" spans="2:13" ht="27.75" customHeight="1">
      <c r="B50" s="1169"/>
      <c r="C50" s="1170"/>
      <c r="D50" s="85"/>
      <c r="E50" s="1175" t="s">
        <v>35</v>
      </c>
      <c r="F50" s="1175"/>
      <c r="G50" s="1175"/>
      <c r="H50" s="1176"/>
      <c r="I50" s="86">
        <v>561</v>
      </c>
      <c r="J50" s="87">
        <v>411</v>
      </c>
      <c r="K50" s="87">
        <v>428</v>
      </c>
      <c r="L50" s="87">
        <v>463</v>
      </c>
      <c r="M50" s="88">
        <v>526</v>
      </c>
    </row>
    <row r="51" spans="2:13" ht="27.75" customHeight="1">
      <c r="B51" s="1171"/>
      <c r="C51" s="1172"/>
      <c r="D51" s="85"/>
      <c r="E51" s="1175" t="s">
        <v>36</v>
      </c>
      <c r="F51" s="1175"/>
      <c r="G51" s="1175"/>
      <c r="H51" s="1176"/>
      <c r="I51" s="86">
        <v>8563</v>
      </c>
      <c r="J51" s="87">
        <v>8871</v>
      </c>
      <c r="K51" s="87">
        <v>9135</v>
      </c>
      <c r="L51" s="87">
        <v>9459</v>
      </c>
      <c r="M51" s="88">
        <v>9649</v>
      </c>
    </row>
    <row r="52" spans="2:13" ht="27.75" customHeight="1" thickBot="1">
      <c r="B52" s="1179" t="s">
        <v>37</v>
      </c>
      <c r="C52" s="1180"/>
      <c r="D52" s="90"/>
      <c r="E52" s="1181" t="s">
        <v>38</v>
      </c>
      <c r="F52" s="1181"/>
      <c r="G52" s="1181"/>
      <c r="H52" s="1182"/>
      <c r="I52" s="91">
        <v>3714</v>
      </c>
      <c r="J52" s="92">
        <v>4623</v>
      </c>
      <c r="K52" s="92">
        <v>4151</v>
      </c>
      <c r="L52" s="92">
        <v>3430</v>
      </c>
      <c r="M52" s="93">
        <v>3059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31286</v>
      </c>
      <c r="E3" s="116"/>
      <c r="F3" s="117">
        <v>47258</v>
      </c>
      <c r="G3" s="118"/>
      <c r="H3" s="119"/>
    </row>
    <row r="4" spans="1:8">
      <c r="A4" s="120"/>
      <c r="B4" s="121"/>
      <c r="C4" s="122"/>
      <c r="D4" s="123">
        <v>16863</v>
      </c>
      <c r="E4" s="124"/>
      <c r="F4" s="125">
        <v>27842</v>
      </c>
      <c r="G4" s="126"/>
      <c r="H4" s="127"/>
    </row>
    <row r="5" spans="1:8">
      <c r="A5" s="108" t="s">
        <v>508</v>
      </c>
      <c r="B5" s="113"/>
      <c r="C5" s="114"/>
      <c r="D5" s="115">
        <v>47843</v>
      </c>
      <c r="E5" s="116"/>
      <c r="F5" s="117">
        <v>49426</v>
      </c>
      <c r="G5" s="118"/>
      <c r="H5" s="119"/>
    </row>
    <row r="6" spans="1:8">
      <c r="A6" s="120"/>
      <c r="B6" s="121"/>
      <c r="C6" s="122"/>
      <c r="D6" s="123">
        <v>24765</v>
      </c>
      <c r="E6" s="124"/>
      <c r="F6" s="125">
        <v>26568</v>
      </c>
      <c r="G6" s="126"/>
      <c r="H6" s="127"/>
    </row>
    <row r="7" spans="1:8">
      <c r="A7" s="108" t="s">
        <v>509</v>
      </c>
      <c r="B7" s="113"/>
      <c r="C7" s="114"/>
      <c r="D7" s="115">
        <v>24684</v>
      </c>
      <c r="E7" s="116"/>
      <c r="F7" s="117">
        <v>42839</v>
      </c>
      <c r="G7" s="118"/>
      <c r="H7" s="119"/>
    </row>
    <row r="8" spans="1:8">
      <c r="A8" s="120"/>
      <c r="B8" s="121"/>
      <c r="C8" s="122"/>
      <c r="D8" s="123">
        <v>13381</v>
      </c>
      <c r="E8" s="124"/>
      <c r="F8" s="125">
        <v>22027</v>
      </c>
      <c r="G8" s="126"/>
      <c r="H8" s="127"/>
    </row>
    <row r="9" spans="1:8">
      <c r="A9" s="108" t="s">
        <v>510</v>
      </c>
      <c r="B9" s="113"/>
      <c r="C9" s="114"/>
      <c r="D9" s="115">
        <v>44842</v>
      </c>
      <c r="E9" s="116"/>
      <c r="F9" s="117">
        <v>46819</v>
      </c>
      <c r="G9" s="118"/>
      <c r="H9" s="119"/>
    </row>
    <row r="10" spans="1:8">
      <c r="A10" s="120"/>
      <c r="B10" s="121"/>
      <c r="C10" s="122"/>
      <c r="D10" s="123">
        <v>18266</v>
      </c>
      <c r="E10" s="124"/>
      <c r="F10" s="125">
        <v>24121</v>
      </c>
      <c r="G10" s="126"/>
      <c r="H10" s="127"/>
    </row>
    <row r="11" spans="1:8">
      <c r="A11" s="108" t="s">
        <v>511</v>
      </c>
      <c r="B11" s="113"/>
      <c r="C11" s="114"/>
      <c r="D11" s="115">
        <v>58380</v>
      </c>
      <c r="E11" s="116"/>
      <c r="F11" s="117">
        <v>53270</v>
      </c>
      <c r="G11" s="118"/>
      <c r="H11" s="119"/>
    </row>
    <row r="12" spans="1:8">
      <c r="A12" s="120"/>
      <c r="B12" s="121"/>
      <c r="C12" s="128"/>
      <c r="D12" s="123">
        <v>19984</v>
      </c>
      <c r="E12" s="124"/>
      <c r="F12" s="125">
        <v>24316</v>
      </c>
      <c r="G12" s="126"/>
      <c r="H12" s="127"/>
    </row>
    <row r="13" spans="1:8">
      <c r="A13" s="108"/>
      <c r="B13" s="113"/>
      <c r="C13" s="129"/>
      <c r="D13" s="130">
        <v>41407</v>
      </c>
      <c r="E13" s="131"/>
      <c r="F13" s="132">
        <v>47922</v>
      </c>
      <c r="G13" s="133"/>
      <c r="H13" s="119"/>
    </row>
    <row r="14" spans="1:8">
      <c r="A14" s="120"/>
      <c r="B14" s="121"/>
      <c r="C14" s="122"/>
      <c r="D14" s="123">
        <v>18652</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3.18</v>
      </c>
      <c r="C19" s="134">
        <f>ROUND(VALUE(SUBSTITUTE(実質収支比率等に係る経年分析!G$48,"▲","-")),2)</f>
        <v>4.97</v>
      </c>
      <c r="D19" s="134">
        <f>ROUND(VALUE(SUBSTITUTE(実質収支比率等に係る経年分析!H$48,"▲","-")),2)</f>
        <v>3.29</v>
      </c>
      <c r="E19" s="134">
        <f>ROUND(VALUE(SUBSTITUTE(実質収支比率等に係る経年分析!I$48,"▲","-")),2)</f>
        <v>5.47</v>
      </c>
      <c r="F19" s="134">
        <f>ROUND(VALUE(SUBSTITUTE(実質収支比率等に係る経年分析!J$48,"▲","-")),2)</f>
        <v>4</v>
      </c>
    </row>
    <row r="20" spans="1:11">
      <c r="A20" s="134" t="s">
        <v>43</v>
      </c>
      <c r="B20" s="134">
        <f>ROUND(VALUE(SUBSTITUTE(実質収支比率等に係る経年分析!F$47,"▲","-")),2)</f>
        <v>9.74</v>
      </c>
      <c r="C20" s="134">
        <f>ROUND(VALUE(SUBSTITUTE(実質収支比率等に係る経年分析!G$47,"▲","-")),2)</f>
        <v>8.83</v>
      </c>
      <c r="D20" s="134">
        <f>ROUND(VALUE(SUBSTITUTE(実質収支比率等に係る経年分析!H$47,"▲","-")),2)</f>
        <v>9.82</v>
      </c>
      <c r="E20" s="134">
        <f>ROUND(VALUE(SUBSTITUTE(実質収支比率等に係る経年分析!I$47,"▲","-")),2)</f>
        <v>11.45</v>
      </c>
      <c r="F20" s="134">
        <f>ROUND(VALUE(SUBSTITUTE(実質収支比率等に係る経年分析!J$47,"▲","-")),2)</f>
        <v>13.33</v>
      </c>
    </row>
    <row r="21" spans="1:11">
      <c r="A21" s="134" t="s">
        <v>44</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-0.68</v>
      </c>
      <c r="E21" s="134">
        <f>IF(ISNUMBER(VALUE(SUBSTITUTE(実質収支比率等に係る経年分析!I$49,"▲","-"))),ROUND(VALUE(SUBSTITUTE(実質収支比率等に係る経年分析!I$49,"▲","-")),2),NA())</f>
        <v>3.74</v>
      </c>
      <c r="F21" s="134">
        <f>IF(ISNUMBER(VALUE(SUBSTITUTE(実質収支比率等に係る経年分析!J$49,"▲","-"))),ROUND(VALUE(SUBSTITUTE(実質収支比率等に係る経年分析!J$49,"▲","-")),2),NA())</f>
        <v>0.55000000000000004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4.6900000000000004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v>
      </c>
    </row>
    <row r="36" spans="1:16">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798</v>
      </c>
      <c r="E42" s="136"/>
      <c r="F42" s="136"/>
      <c r="G42" s="136">
        <f>'実質公債費比率（分子）の構造'!L$52</f>
        <v>812</v>
      </c>
      <c r="H42" s="136"/>
      <c r="I42" s="136"/>
      <c r="J42" s="136">
        <f>'実質公債費比率（分子）の構造'!M$52</f>
        <v>829</v>
      </c>
      <c r="K42" s="136"/>
      <c r="L42" s="136"/>
      <c r="M42" s="136">
        <f>'実質公債費比率（分子）の構造'!N$52</f>
        <v>837</v>
      </c>
      <c r="N42" s="136"/>
      <c r="O42" s="136"/>
      <c r="P42" s="136">
        <f>'実質公債費比率（分子）の構造'!O$52</f>
        <v>855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165</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449</v>
      </c>
      <c r="C45" s="136"/>
      <c r="D45" s="136"/>
      <c r="E45" s="136">
        <f>'実質公債費比率（分子）の構造'!L$49</f>
        <v>402</v>
      </c>
      <c r="F45" s="136"/>
      <c r="G45" s="136"/>
      <c r="H45" s="136">
        <f>'実質公債費比率（分子）の構造'!M$49</f>
        <v>394</v>
      </c>
      <c r="I45" s="136"/>
      <c r="J45" s="136"/>
      <c r="K45" s="136">
        <f>'実質公債費比率（分子）の構造'!N$49</f>
        <v>388</v>
      </c>
      <c r="L45" s="136"/>
      <c r="M45" s="136"/>
      <c r="N45" s="136">
        <f>'実質公債費比率（分子）の構造'!O$49</f>
        <v>404</v>
      </c>
      <c r="O45" s="136"/>
      <c r="P45" s="136"/>
    </row>
    <row r="46" spans="1:16">
      <c r="A46" s="136" t="s">
        <v>55</v>
      </c>
      <c r="B46" s="136">
        <f>'実質公債費比率（分子）の構造'!K$48</f>
        <v>16</v>
      </c>
      <c r="C46" s="136"/>
      <c r="D46" s="136"/>
      <c r="E46" s="136">
        <f>'実質公債費比率（分子）の構造'!L$48</f>
        <v>16</v>
      </c>
      <c r="F46" s="136"/>
      <c r="G46" s="136"/>
      <c r="H46" s="136">
        <f>'実質公債費比率（分子）の構造'!M$48</f>
        <v>17</v>
      </c>
      <c r="I46" s="136"/>
      <c r="J46" s="136"/>
      <c r="K46" s="136">
        <f>'実質公債費比率（分子）の構造'!N$48</f>
        <v>17</v>
      </c>
      <c r="L46" s="136"/>
      <c r="M46" s="136"/>
      <c r="N46" s="136">
        <f>'実質公債費比率（分子）の構造'!O$48</f>
        <v>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740</v>
      </c>
      <c r="C49" s="136"/>
      <c r="D49" s="136"/>
      <c r="E49" s="136">
        <f>'実質公債費比率（分子）の構造'!L$45</f>
        <v>739</v>
      </c>
      <c r="F49" s="136"/>
      <c r="G49" s="136"/>
      <c r="H49" s="136">
        <f>'実質公債費比率（分子）の構造'!M$45</f>
        <v>760</v>
      </c>
      <c r="I49" s="136"/>
      <c r="J49" s="136"/>
      <c r="K49" s="136">
        <f>'実質公債費比率（分子）の構造'!N$45</f>
        <v>768</v>
      </c>
      <c r="L49" s="136"/>
      <c r="M49" s="136"/>
      <c r="N49" s="136">
        <f>'実質公債費比率（分子）の構造'!O$45</f>
        <v>729</v>
      </c>
      <c r="O49" s="136"/>
      <c r="P49" s="136"/>
    </row>
    <row r="50" spans="1:16">
      <c r="A50" s="136" t="s">
        <v>59</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510</v>
      </c>
      <c r="G50" s="136" t="e">
        <f>NA()</f>
        <v>#N/A</v>
      </c>
      <c r="H50" s="136" t="e">
        <f>NA()</f>
        <v>#N/A</v>
      </c>
      <c r="I50" s="136">
        <f>IF(ISNUMBER('実質公債費比率（分子）の構造'!M$53),'実質公債費比率（分子）の構造'!M$53,NA())</f>
        <v>342</v>
      </c>
      <c r="J50" s="136" t="e">
        <f>NA()</f>
        <v>#N/A</v>
      </c>
      <c r="K50" s="136" t="e">
        <f>NA()</f>
        <v>#N/A</v>
      </c>
      <c r="L50" s="136">
        <f>IF(ISNUMBER('実質公債費比率（分子）の構造'!N$53),'実質公債費比率（分子）の構造'!N$53,NA())</f>
        <v>336</v>
      </c>
      <c r="M50" s="136" t="e">
        <f>NA()</f>
        <v>#N/A</v>
      </c>
      <c r="N50" s="136" t="e">
        <f>NA()</f>
        <v>#N/A</v>
      </c>
      <c r="O50" s="136">
        <f>IF(ISNUMBER('実質公債費比率（分子）の構造'!O$53),'実質公債費比率（分子）の構造'!O$53,NA())</f>
        <v>295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8563</v>
      </c>
      <c r="E56" s="135"/>
      <c r="F56" s="135"/>
      <c r="G56" s="135">
        <f>'将来負担比率（分子）の構造'!J$51</f>
        <v>8871</v>
      </c>
      <c r="H56" s="135"/>
      <c r="I56" s="135"/>
      <c r="J56" s="135">
        <f>'将来負担比率（分子）の構造'!K$51</f>
        <v>9135</v>
      </c>
      <c r="K56" s="135"/>
      <c r="L56" s="135"/>
      <c r="M56" s="135">
        <f>'将来負担比率（分子）の構造'!L$51</f>
        <v>9459</v>
      </c>
      <c r="N56" s="135"/>
      <c r="O56" s="135"/>
      <c r="P56" s="135">
        <f>'将来負担比率（分子）の構造'!M$51</f>
        <v>9649</v>
      </c>
    </row>
    <row r="57" spans="1:16">
      <c r="A57" s="135" t="s">
        <v>35</v>
      </c>
      <c r="B57" s="135"/>
      <c r="C57" s="135"/>
      <c r="D57" s="135">
        <f>'将来負担比率（分子）の構造'!I$50</f>
        <v>561</v>
      </c>
      <c r="E57" s="135"/>
      <c r="F57" s="135"/>
      <c r="G57" s="135">
        <f>'将来負担比率（分子）の構造'!J$50</f>
        <v>411</v>
      </c>
      <c r="H57" s="135"/>
      <c r="I57" s="135"/>
      <c r="J57" s="135">
        <f>'将来負担比率（分子）の構造'!K$50</f>
        <v>428</v>
      </c>
      <c r="K57" s="135"/>
      <c r="L57" s="135"/>
      <c r="M57" s="135">
        <f>'将来負担比率（分子）の構造'!L$50</f>
        <v>463</v>
      </c>
      <c r="N57" s="135"/>
      <c r="O57" s="135"/>
      <c r="P57" s="135">
        <f>'将来負担比率（分子）の構造'!M$50</f>
        <v>526</v>
      </c>
    </row>
    <row r="58" spans="1:16">
      <c r="A58" s="135" t="s">
        <v>34</v>
      </c>
      <c r="B58" s="135"/>
      <c r="C58" s="135"/>
      <c r="D58" s="135">
        <f>'将来負担比率（分子）の構造'!I$49</f>
        <v>1452</v>
      </c>
      <c r="E58" s="135"/>
      <c r="F58" s="135"/>
      <c r="G58" s="135">
        <f>'将来負担比率（分子）の構造'!J$49</f>
        <v>1521</v>
      </c>
      <c r="H58" s="135"/>
      <c r="I58" s="135"/>
      <c r="J58" s="135">
        <f>'将来負担比率（分子）の構造'!K$49</f>
        <v>1835</v>
      </c>
      <c r="K58" s="135"/>
      <c r="L58" s="135"/>
      <c r="M58" s="135">
        <f>'将来負担比率（分子）の構造'!L$49</f>
        <v>1885</v>
      </c>
      <c r="N58" s="135"/>
      <c r="O58" s="135"/>
      <c r="P58" s="135">
        <f>'将来負担比率（分子）の構造'!M$49</f>
        <v>1999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2038</v>
      </c>
      <c r="C62" s="135"/>
      <c r="D62" s="135"/>
      <c r="E62" s="135">
        <f>'将来負担比率（分子）の構造'!J$45</f>
        <v>1934</v>
      </c>
      <c r="F62" s="135"/>
      <c r="G62" s="135"/>
      <c r="H62" s="135">
        <f>'将来負担比率（分子）の構造'!K$45</f>
        <v>1981</v>
      </c>
      <c r="I62" s="135"/>
      <c r="J62" s="135"/>
      <c r="K62" s="135">
        <f>'将来負担比率（分子）の構造'!L$45</f>
        <v>1901</v>
      </c>
      <c r="L62" s="135"/>
      <c r="M62" s="135"/>
      <c r="N62" s="135">
        <f>'将来負担比率（分子）の構造'!M$45</f>
        <v>1849</v>
      </c>
      <c r="O62" s="135"/>
      <c r="P62" s="135"/>
    </row>
    <row r="63" spans="1:16">
      <c r="A63" s="135" t="s">
        <v>28</v>
      </c>
      <c r="B63" s="135">
        <f>'将来負担比率（分子）の構造'!I$44</f>
        <v>4121</v>
      </c>
      <c r="C63" s="135"/>
      <c r="D63" s="135"/>
      <c r="E63" s="135">
        <f>'将来負担比率（分子）の構造'!J$44</f>
        <v>4142</v>
      </c>
      <c r="F63" s="135"/>
      <c r="G63" s="135"/>
      <c r="H63" s="135">
        <f>'将来負担比率（分子）の構造'!K$44</f>
        <v>3961</v>
      </c>
      <c r="I63" s="135"/>
      <c r="J63" s="135"/>
      <c r="K63" s="135">
        <f>'将来負担比率（分子）の構造'!L$44</f>
        <v>3718</v>
      </c>
      <c r="L63" s="135"/>
      <c r="M63" s="135"/>
      <c r="N63" s="135">
        <f>'将来負担比率（分子）の構造'!M$44</f>
        <v>3526</v>
      </c>
      <c r="O63" s="135"/>
      <c r="P63" s="135"/>
    </row>
    <row r="64" spans="1:16">
      <c r="A64" s="135" t="s">
        <v>27</v>
      </c>
      <c r="B64" s="135">
        <f>'将来負担比率（分子）の構造'!I$43</f>
        <v>243</v>
      </c>
      <c r="C64" s="135"/>
      <c r="D64" s="135"/>
      <c r="E64" s="135">
        <f>'将来負担比率（分子）の構造'!J$43</f>
        <v>258</v>
      </c>
      <c r="F64" s="135"/>
      <c r="G64" s="135"/>
      <c r="H64" s="135">
        <f>'将来負担比率（分子）の構造'!K$43</f>
        <v>246</v>
      </c>
      <c r="I64" s="135"/>
      <c r="J64" s="135"/>
      <c r="K64" s="135">
        <f>'将来負担比率（分子）の構造'!L$43</f>
        <v>235</v>
      </c>
      <c r="L64" s="135"/>
      <c r="M64" s="135"/>
      <c r="N64" s="135">
        <f>'将来負担比率（分子）の構造'!M$43</f>
        <v>223</v>
      </c>
      <c r="O64" s="135"/>
      <c r="P64" s="135"/>
    </row>
    <row r="65" spans="1:16">
      <c r="A65" s="135" t="s">
        <v>26</v>
      </c>
      <c r="B65" s="135">
        <f>'将来負担比率（分子）の構造'!I$42</f>
        <v>329</v>
      </c>
      <c r="C65" s="135"/>
      <c r="D65" s="135"/>
      <c r="E65" s="135">
        <f>'将来負担比率（分子）の構造'!J$42</f>
        <v>991</v>
      </c>
      <c r="F65" s="135"/>
      <c r="G65" s="135"/>
      <c r="H65" s="135">
        <f>'将来負担比率（分子）の構造'!K$42</f>
        <v>961</v>
      </c>
      <c r="I65" s="135"/>
      <c r="J65" s="135"/>
      <c r="K65" s="135">
        <f>'将来負担比率（分子）の構造'!L$42</f>
        <v>516</v>
      </c>
      <c r="L65" s="135"/>
      <c r="M65" s="135"/>
      <c r="N65" s="135">
        <f>'将来負担比率（分子）の構造'!M$42</f>
        <v>49</v>
      </c>
      <c r="O65" s="135"/>
      <c r="P65" s="135"/>
    </row>
    <row r="66" spans="1:16">
      <c r="A66" s="135" t="s">
        <v>25</v>
      </c>
      <c r="B66" s="135">
        <f>'将来負担比率（分子）の構造'!I$41</f>
        <v>7560</v>
      </c>
      <c r="C66" s="135"/>
      <c r="D66" s="135"/>
      <c r="E66" s="135">
        <f>'将来負担比率（分子）の構造'!J$41</f>
        <v>8101</v>
      </c>
      <c r="F66" s="135"/>
      <c r="G66" s="135"/>
      <c r="H66" s="135">
        <f>'将来負担比率（分子）の構造'!K$41</f>
        <v>8400</v>
      </c>
      <c r="I66" s="135"/>
      <c r="J66" s="135"/>
      <c r="K66" s="135">
        <f>'将来負担比率（分子）の構造'!L$41</f>
        <v>8868</v>
      </c>
      <c r="L66" s="135"/>
      <c r="M66" s="135"/>
      <c r="N66" s="135">
        <f>'将来負担比率（分子）の構造'!M$41</f>
        <v>9586</v>
      </c>
      <c r="O66" s="135"/>
      <c r="P66" s="135"/>
    </row>
    <row r="67" spans="1:16">
      <c r="A67" s="135" t="s">
        <v>63</v>
      </c>
      <c r="B67" s="135" t="e">
        <f>NA()</f>
        <v>#N/A</v>
      </c>
      <c r="C67" s="135">
        <f>IF(ISNUMBER('将来負担比率（分子）の構造'!I$52), IF('将来負担比率（分子）の構造'!I$52 &lt; 0, 0, '将来負担比率（分子）の構造'!I$52), NA())</f>
        <v>3714</v>
      </c>
      <c r="D67" s="135" t="e">
        <f>NA()</f>
        <v>#N/A</v>
      </c>
      <c r="E67" s="135" t="e">
        <f>NA()</f>
        <v>#N/A</v>
      </c>
      <c r="F67" s="135">
        <f>IF(ISNUMBER('将来負担比率（分子）の構造'!J$52), IF('将来負担比率（分子）の構造'!J$52 &lt; 0, 0, '将来負担比率（分子）の構造'!J$52), NA())</f>
        <v>4623</v>
      </c>
      <c r="G67" s="135" t="e">
        <f>NA()</f>
        <v>#N/A</v>
      </c>
      <c r="H67" s="135" t="e">
        <f>NA()</f>
        <v>#N/A</v>
      </c>
      <c r="I67" s="135">
        <f>IF(ISNUMBER('将来負担比率（分子）の構造'!K$52), IF('将来負担比率（分子）の構造'!K$52 &lt; 0, 0, '将来負担比率（分子）の構造'!K$52), NA())</f>
        <v>4151</v>
      </c>
      <c r="J67" s="135" t="e">
        <f>NA()</f>
        <v>#N/A</v>
      </c>
      <c r="K67" s="135" t="e">
        <f>NA()</f>
        <v>#N/A</v>
      </c>
      <c r="L67" s="135">
        <f>IF(ISNUMBER('将来負担比率（分子）の構造'!L$52), IF('将来負担比率（分子）の構造'!L$52 &lt; 0, 0, '将来負担比率（分子）の構造'!L$52), NA())</f>
        <v>3430</v>
      </c>
      <c r="M67" s="135" t="e">
        <f>NA()</f>
        <v>#N/A</v>
      </c>
      <c r="N67" s="135" t="e">
        <f>NA()</f>
        <v>#N/A</v>
      </c>
      <c r="O67" s="135">
        <f>IF(ISNUMBER('将来負担比率（分子）の構造'!M$52), IF('将来負担比率（分子）の構造'!M$52 &lt; 0, 0, '将来負担比率（分子）の構造'!M$52), NA())</f>
        <v>3059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3624557</v>
      </c>
      <c r="S5" s="581"/>
      <c r="T5" s="581"/>
      <c r="U5" s="581"/>
      <c r="V5" s="581"/>
      <c r="W5" s="581"/>
      <c r="X5" s="581"/>
      <c r="Y5" s="582"/>
      <c r="Z5" s="583">
        <v>33.4</v>
      </c>
      <c r="AA5" s="583"/>
      <c r="AB5" s="583"/>
      <c r="AC5" s="583"/>
      <c r="AD5" s="584">
        <v>3508241</v>
      </c>
      <c r="AE5" s="584"/>
      <c r="AF5" s="584"/>
      <c r="AG5" s="584"/>
      <c r="AH5" s="584"/>
      <c r="AI5" s="584"/>
      <c r="AJ5" s="584"/>
      <c r="AK5" s="584"/>
      <c r="AL5" s="585">
        <v>58.5</v>
      </c>
      <c r="AM5" s="586"/>
      <c r="AN5" s="586"/>
      <c r="AO5" s="587"/>
      <c r="AP5" s="577" t="s">
        <v>207</v>
      </c>
      <c r="AQ5" s="578"/>
      <c r="AR5" s="578"/>
      <c r="AS5" s="578"/>
      <c r="AT5" s="578"/>
      <c r="AU5" s="578"/>
      <c r="AV5" s="578"/>
      <c r="AW5" s="578"/>
      <c r="AX5" s="578"/>
      <c r="AY5" s="578"/>
      <c r="AZ5" s="578"/>
      <c r="BA5" s="578"/>
      <c r="BB5" s="578"/>
      <c r="BC5" s="578"/>
      <c r="BD5" s="578"/>
      <c r="BE5" s="578"/>
      <c r="BF5" s="579"/>
      <c r="BG5" s="591">
        <v>3508241</v>
      </c>
      <c r="BH5" s="592"/>
      <c r="BI5" s="592"/>
      <c r="BJ5" s="592"/>
      <c r="BK5" s="592"/>
      <c r="BL5" s="592"/>
      <c r="BM5" s="592"/>
      <c r="BN5" s="593"/>
      <c r="BO5" s="594">
        <v>96.8</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94235</v>
      </c>
      <c r="S6" s="592"/>
      <c r="T6" s="592"/>
      <c r="U6" s="592"/>
      <c r="V6" s="592"/>
      <c r="W6" s="592"/>
      <c r="X6" s="592"/>
      <c r="Y6" s="593"/>
      <c r="Z6" s="594">
        <v>0.9</v>
      </c>
      <c r="AA6" s="594"/>
      <c r="AB6" s="594"/>
      <c r="AC6" s="594"/>
      <c r="AD6" s="595">
        <v>94235</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3508241</v>
      </c>
      <c r="BH6" s="592"/>
      <c r="BI6" s="592"/>
      <c r="BJ6" s="592"/>
      <c r="BK6" s="592"/>
      <c r="BL6" s="592"/>
      <c r="BM6" s="592"/>
      <c r="BN6" s="593"/>
      <c r="BO6" s="594">
        <v>96.8</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114682</v>
      </c>
      <c r="CS6" s="592"/>
      <c r="CT6" s="592"/>
      <c r="CU6" s="592"/>
      <c r="CV6" s="592"/>
      <c r="CW6" s="592"/>
      <c r="CX6" s="592"/>
      <c r="CY6" s="593"/>
      <c r="CZ6" s="594">
        <v>1.1000000000000001</v>
      </c>
      <c r="DA6" s="594"/>
      <c r="DB6" s="594"/>
      <c r="DC6" s="594"/>
      <c r="DD6" s="600">
        <v>1995</v>
      </c>
      <c r="DE6" s="592"/>
      <c r="DF6" s="592"/>
      <c r="DG6" s="592"/>
      <c r="DH6" s="592"/>
      <c r="DI6" s="592"/>
      <c r="DJ6" s="592"/>
      <c r="DK6" s="592"/>
      <c r="DL6" s="592"/>
      <c r="DM6" s="592"/>
      <c r="DN6" s="592"/>
      <c r="DO6" s="592"/>
      <c r="DP6" s="593"/>
      <c r="DQ6" s="600">
        <v>114682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7883</v>
      </c>
      <c r="S7" s="592"/>
      <c r="T7" s="592"/>
      <c r="U7" s="592"/>
      <c r="V7" s="592"/>
      <c r="W7" s="592"/>
      <c r="X7" s="592"/>
      <c r="Y7" s="593"/>
      <c r="Z7" s="594">
        <v>0.1</v>
      </c>
      <c r="AA7" s="594"/>
      <c r="AB7" s="594"/>
      <c r="AC7" s="594"/>
      <c r="AD7" s="595">
        <v>7883</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1801641</v>
      </c>
      <c r="BH7" s="592"/>
      <c r="BI7" s="592"/>
      <c r="BJ7" s="592"/>
      <c r="BK7" s="592"/>
      <c r="BL7" s="592"/>
      <c r="BM7" s="592"/>
      <c r="BN7" s="593"/>
      <c r="BO7" s="594">
        <v>49.7</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1656603</v>
      </c>
      <c r="CS7" s="592"/>
      <c r="CT7" s="592"/>
      <c r="CU7" s="592"/>
      <c r="CV7" s="592"/>
      <c r="CW7" s="592"/>
      <c r="CX7" s="592"/>
      <c r="CY7" s="593"/>
      <c r="CZ7" s="594">
        <v>15.8</v>
      </c>
      <c r="DA7" s="594"/>
      <c r="DB7" s="594"/>
      <c r="DC7" s="594"/>
      <c r="DD7" s="600">
        <v>104848</v>
      </c>
      <c r="DE7" s="592"/>
      <c r="DF7" s="592"/>
      <c r="DG7" s="592"/>
      <c r="DH7" s="592"/>
      <c r="DI7" s="592"/>
      <c r="DJ7" s="592"/>
      <c r="DK7" s="592"/>
      <c r="DL7" s="592"/>
      <c r="DM7" s="592"/>
      <c r="DN7" s="592"/>
      <c r="DO7" s="592"/>
      <c r="DP7" s="593"/>
      <c r="DQ7" s="600">
        <v>1524935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16623</v>
      </c>
      <c r="S8" s="592"/>
      <c r="T8" s="592"/>
      <c r="U8" s="592"/>
      <c r="V8" s="592"/>
      <c r="W8" s="592"/>
      <c r="X8" s="592"/>
      <c r="Y8" s="593"/>
      <c r="Z8" s="594">
        <v>0.2</v>
      </c>
      <c r="AA8" s="594"/>
      <c r="AB8" s="594"/>
      <c r="AC8" s="594"/>
      <c r="AD8" s="595">
        <v>16623</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51624</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3097868</v>
      </c>
      <c r="CS8" s="592"/>
      <c r="CT8" s="592"/>
      <c r="CU8" s="592"/>
      <c r="CV8" s="592"/>
      <c r="CW8" s="592"/>
      <c r="CX8" s="592"/>
      <c r="CY8" s="593"/>
      <c r="CZ8" s="594">
        <v>29.5</v>
      </c>
      <c r="DA8" s="594"/>
      <c r="DB8" s="594"/>
      <c r="DC8" s="594"/>
      <c r="DD8" s="600">
        <v>14051</v>
      </c>
      <c r="DE8" s="592"/>
      <c r="DF8" s="592"/>
      <c r="DG8" s="592"/>
      <c r="DH8" s="592"/>
      <c r="DI8" s="592"/>
      <c r="DJ8" s="592"/>
      <c r="DK8" s="592"/>
      <c r="DL8" s="592"/>
      <c r="DM8" s="592"/>
      <c r="DN8" s="592"/>
      <c r="DO8" s="592"/>
      <c r="DP8" s="593"/>
      <c r="DQ8" s="600">
        <v>1769604</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27241</v>
      </c>
      <c r="S9" s="592"/>
      <c r="T9" s="592"/>
      <c r="U9" s="592"/>
      <c r="V9" s="592"/>
      <c r="W9" s="592"/>
      <c r="X9" s="592"/>
      <c r="Y9" s="593"/>
      <c r="Z9" s="594">
        <v>0.3</v>
      </c>
      <c r="AA9" s="594"/>
      <c r="AB9" s="594"/>
      <c r="AC9" s="594"/>
      <c r="AD9" s="595">
        <v>27241</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1610983</v>
      </c>
      <c r="BH9" s="592"/>
      <c r="BI9" s="592"/>
      <c r="BJ9" s="592"/>
      <c r="BK9" s="592"/>
      <c r="BL9" s="592"/>
      <c r="BM9" s="592"/>
      <c r="BN9" s="593"/>
      <c r="BO9" s="594">
        <v>44.4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760288</v>
      </c>
      <c r="CS9" s="592"/>
      <c r="CT9" s="592"/>
      <c r="CU9" s="592"/>
      <c r="CV9" s="592"/>
      <c r="CW9" s="592"/>
      <c r="CX9" s="592"/>
      <c r="CY9" s="593"/>
      <c r="CZ9" s="594">
        <v>7.2</v>
      </c>
      <c r="DA9" s="594"/>
      <c r="DB9" s="594"/>
      <c r="DC9" s="594"/>
      <c r="DD9" s="600">
        <v>30150</v>
      </c>
      <c r="DE9" s="592"/>
      <c r="DF9" s="592"/>
      <c r="DG9" s="592"/>
      <c r="DH9" s="592"/>
      <c r="DI9" s="592"/>
      <c r="DJ9" s="592"/>
      <c r="DK9" s="592"/>
      <c r="DL9" s="592"/>
      <c r="DM9" s="592"/>
      <c r="DN9" s="592"/>
      <c r="DO9" s="592"/>
      <c r="DP9" s="593"/>
      <c r="DQ9" s="600">
        <v>715605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293219</v>
      </c>
      <c r="S10" s="592"/>
      <c r="T10" s="592"/>
      <c r="U10" s="592"/>
      <c r="V10" s="592"/>
      <c r="W10" s="592"/>
      <c r="X10" s="592"/>
      <c r="Y10" s="593"/>
      <c r="Z10" s="594">
        <v>2.7</v>
      </c>
      <c r="AA10" s="594"/>
      <c r="AB10" s="594"/>
      <c r="AC10" s="594"/>
      <c r="AD10" s="595">
        <v>293219</v>
      </c>
      <c r="AE10" s="595"/>
      <c r="AF10" s="595"/>
      <c r="AG10" s="595"/>
      <c r="AH10" s="595"/>
      <c r="AI10" s="595"/>
      <c r="AJ10" s="595"/>
      <c r="AK10" s="595"/>
      <c r="AL10" s="596">
        <v>4.9000000000000004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56337</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40585</v>
      </c>
      <c r="CS10" s="592"/>
      <c r="CT10" s="592"/>
      <c r="CU10" s="592"/>
      <c r="CV10" s="592"/>
      <c r="CW10" s="592"/>
      <c r="CX10" s="592"/>
      <c r="CY10" s="593"/>
      <c r="CZ10" s="594">
        <v>0.4</v>
      </c>
      <c r="DA10" s="594"/>
      <c r="DB10" s="594"/>
      <c r="DC10" s="594"/>
      <c r="DD10" s="600" t="s">
        <v>111</v>
      </c>
      <c r="DE10" s="592"/>
      <c r="DF10" s="592"/>
      <c r="DG10" s="592"/>
      <c r="DH10" s="592"/>
      <c r="DI10" s="592"/>
      <c r="DJ10" s="592"/>
      <c r="DK10" s="592"/>
      <c r="DL10" s="592"/>
      <c r="DM10" s="592"/>
      <c r="DN10" s="592"/>
      <c r="DO10" s="592"/>
      <c r="DP10" s="593"/>
      <c r="DQ10" s="600">
        <v>32</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71688</v>
      </c>
      <c r="S11" s="592"/>
      <c r="T11" s="592"/>
      <c r="U11" s="592"/>
      <c r="V11" s="592"/>
      <c r="W11" s="592"/>
      <c r="X11" s="592"/>
      <c r="Y11" s="593"/>
      <c r="Z11" s="594">
        <v>0.7</v>
      </c>
      <c r="AA11" s="594"/>
      <c r="AB11" s="594"/>
      <c r="AC11" s="594"/>
      <c r="AD11" s="595">
        <v>71688</v>
      </c>
      <c r="AE11" s="595"/>
      <c r="AF11" s="595"/>
      <c r="AG11" s="595"/>
      <c r="AH11" s="595"/>
      <c r="AI11" s="595"/>
      <c r="AJ11" s="595"/>
      <c r="AK11" s="595"/>
      <c r="AL11" s="596">
        <v>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82697</v>
      </c>
      <c r="BH11" s="592"/>
      <c r="BI11" s="592"/>
      <c r="BJ11" s="592"/>
      <c r="BK11" s="592"/>
      <c r="BL11" s="592"/>
      <c r="BM11" s="592"/>
      <c r="BN11" s="593"/>
      <c r="BO11" s="594">
        <v>2.2999999999999998</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146878</v>
      </c>
      <c r="CS11" s="592"/>
      <c r="CT11" s="592"/>
      <c r="CU11" s="592"/>
      <c r="CV11" s="592"/>
      <c r="CW11" s="592"/>
      <c r="CX11" s="592"/>
      <c r="CY11" s="593"/>
      <c r="CZ11" s="594">
        <v>1.4</v>
      </c>
      <c r="DA11" s="594"/>
      <c r="DB11" s="594"/>
      <c r="DC11" s="594"/>
      <c r="DD11" s="600">
        <v>40834</v>
      </c>
      <c r="DE11" s="592"/>
      <c r="DF11" s="592"/>
      <c r="DG11" s="592"/>
      <c r="DH11" s="592"/>
      <c r="DI11" s="592"/>
      <c r="DJ11" s="592"/>
      <c r="DK11" s="592"/>
      <c r="DL11" s="592"/>
      <c r="DM11" s="592"/>
      <c r="DN11" s="592"/>
      <c r="DO11" s="592"/>
      <c r="DP11" s="593"/>
      <c r="DQ11" s="600">
        <v>116278</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1405196</v>
      </c>
      <c r="BH12" s="592"/>
      <c r="BI12" s="592"/>
      <c r="BJ12" s="592"/>
      <c r="BK12" s="592"/>
      <c r="BL12" s="592"/>
      <c r="BM12" s="592"/>
      <c r="BN12" s="593"/>
      <c r="BO12" s="594">
        <v>38.799999999999997</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51849</v>
      </c>
      <c r="CS12" s="592"/>
      <c r="CT12" s="592"/>
      <c r="CU12" s="592"/>
      <c r="CV12" s="592"/>
      <c r="CW12" s="592"/>
      <c r="CX12" s="592"/>
      <c r="CY12" s="593"/>
      <c r="CZ12" s="594">
        <v>0.5</v>
      </c>
      <c r="DA12" s="594"/>
      <c r="DB12" s="594"/>
      <c r="DC12" s="594"/>
      <c r="DD12" s="600">
        <v>6561</v>
      </c>
      <c r="DE12" s="592"/>
      <c r="DF12" s="592"/>
      <c r="DG12" s="592"/>
      <c r="DH12" s="592"/>
      <c r="DI12" s="592"/>
      <c r="DJ12" s="592"/>
      <c r="DK12" s="592"/>
      <c r="DL12" s="592"/>
      <c r="DM12" s="592"/>
      <c r="DN12" s="592"/>
      <c r="DO12" s="592"/>
      <c r="DP12" s="593"/>
      <c r="DQ12" s="600">
        <v>47273</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37180</v>
      </c>
      <c r="S13" s="592"/>
      <c r="T13" s="592"/>
      <c r="U13" s="592"/>
      <c r="V13" s="592"/>
      <c r="W13" s="592"/>
      <c r="X13" s="592"/>
      <c r="Y13" s="593"/>
      <c r="Z13" s="594">
        <v>0.3</v>
      </c>
      <c r="AA13" s="594"/>
      <c r="AB13" s="594"/>
      <c r="AC13" s="594"/>
      <c r="AD13" s="595">
        <v>37180</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1401679</v>
      </c>
      <c r="BH13" s="592"/>
      <c r="BI13" s="592"/>
      <c r="BJ13" s="592"/>
      <c r="BK13" s="592"/>
      <c r="BL13" s="592"/>
      <c r="BM13" s="592"/>
      <c r="BN13" s="593"/>
      <c r="BO13" s="594">
        <v>38.700000000000003</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1954580</v>
      </c>
      <c r="CS13" s="592"/>
      <c r="CT13" s="592"/>
      <c r="CU13" s="592"/>
      <c r="CV13" s="592"/>
      <c r="CW13" s="592"/>
      <c r="CX13" s="592"/>
      <c r="CY13" s="593"/>
      <c r="CZ13" s="594">
        <v>18.600000000000001</v>
      </c>
      <c r="DA13" s="594"/>
      <c r="DB13" s="594"/>
      <c r="DC13" s="594"/>
      <c r="DD13" s="600">
        <v>1311724</v>
      </c>
      <c r="DE13" s="592"/>
      <c r="DF13" s="592"/>
      <c r="DG13" s="592"/>
      <c r="DH13" s="592"/>
      <c r="DI13" s="592"/>
      <c r="DJ13" s="592"/>
      <c r="DK13" s="592"/>
      <c r="DL13" s="592"/>
      <c r="DM13" s="592"/>
      <c r="DN13" s="592"/>
      <c r="DO13" s="592"/>
      <c r="DP13" s="593"/>
      <c r="DQ13" s="600">
        <v>842400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61292</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610722</v>
      </c>
      <c r="CS14" s="592"/>
      <c r="CT14" s="592"/>
      <c r="CU14" s="592"/>
      <c r="CV14" s="592"/>
      <c r="CW14" s="592"/>
      <c r="CX14" s="592"/>
      <c r="CY14" s="593"/>
      <c r="CZ14" s="594">
        <v>5.8</v>
      </c>
      <c r="DA14" s="594"/>
      <c r="DB14" s="594"/>
      <c r="DC14" s="594"/>
      <c r="DD14" s="600" t="s">
        <v>111</v>
      </c>
      <c r="DE14" s="592"/>
      <c r="DF14" s="592"/>
      <c r="DG14" s="592"/>
      <c r="DH14" s="592"/>
      <c r="DI14" s="592"/>
      <c r="DJ14" s="592"/>
      <c r="DK14" s="592"/>
      <c r="DL14" s="592"/>
      <c r="DM14" s="592"/>
      <c r="DN14" s="592"/>
      <c r="DO14" s="592"/>
      <c r="DP14" s="593"/>
      <c r="DQ14" s="600">
        <v>610722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18828</v>
      </c>
      <c r="S15" s="592"/>
      <c r="T15" s="592"/>
      <c r="U15" s="592"/>
      <c r="V15" s="592"/>
      <c r="W15" s="592"/>
      <c r="X15" s="592"/>
      <c r="Y15" s="593"/>
      <c r="Z15" s="594">
        <v>0.2</v>
      </c>
      <c r="AA15" s="594"/>
      <c r="AB15" s="594"/>
      <c r="AC15" s="594"/>
      <c r="AD15" s="595">
        <v>18828</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240112</v>
      </c>
      <c r="BH15" s="592"/>
      <c r="BI15" s="592"/>
      <c r="BJ15" s="592"/>
      <c r="BK15" s="592"/>
      <c r="BL15" s="592"/>
      <c r="BM15" s="592"/>
      <c r="BN15" s="593"/>
      <c r="BO15" s="594">
        <v>6.6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1323643</v>
      </c>
      <c r="CS15" s="592"/>
      <c r="CT15" s="592"/>
      <c r="CU15" s="592"/>
      <c r="CV15" s="592"/>
      <c r="CW15" s="592"/>
      <c r="CX15" s="592"/>
      <c r="CY15" s="593"/>
      <c r="CZ15" s="594">
        <v>12.6</v>
      </c>
      <c r="DA15" s="594"/>
      <c r="DB15" s="594"/>
      <c r="DC15" s="594"/>
      <c r="DD15" s="600">
        <v>569057</v>
      </c>
      <c r="DE15" s="592"/>
      <c r="DF15" s="592"/>
      <c r="DG15" s="592"/>
      <c r="DH15" s="592"/>
      <c r="DI15" s="592"/>
      <c r="DJ15" s="592"/>
      <c r="DK15" s="592"/>
      <c r="DL15" s="592"/>
      <c r="DM15" s="592"/>
      <c r="DN15" s="592"/>
      <c r="DO15" s="592"/>
      <c r="DP15" s="593"/>
      <c r="DQ15" s="600">
        <v>1073748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2014422</v>
      </c>
      <c r="S16" s="592"/>
      <c r="T16" s="592"/>
      <c r="U16" s="592"/>
      <c r="V16" s="592"/>
      <c r="W16" s="592"/>
      <c r="X16" s="592"/>
      <c r="Y16" s="593"/>
      <c r="Z16" s="594">
        <v>18.600000000000001</v>
      </c>
      <c r="AA16" s="594"/>
      <c r="AB16" s="594"/>
      <c r="AC16" s="594"/>
      <c r="AD16" s="595">
        <v>1899558</v>
      </c>
      <c r="AE16" s="595"/>
      <c r="AF16" s="595"/>
      <c r="AG16" s="595"/>
      <c r="AH16" s="595"/>
      <c r="AI16" s="595"/>
      <c r="AJ16" s="595"/>
      <c r="AK16" s="595"/>
      <c r="AL16" s="596">
        <v>31.7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1899558</v>
      </c>
      <c r="S17" s="592"/>
      <c r="T17" s="592"/>
      <c r="U17" s="592"/>
      <c r="V17" s="592"/>
      <c r="W17" s="592"/>
      <c r="X17" s="592"/>
      <c r="Y17" s="593"/>
      <c r="Z17" s="594">
        <v>17.5</v>
      </c>
      <c r="AA17" s="594"/>
      <c r="AB17" s="594"/>
      <c r="AC17" s="594"/>
      <c r="AD17" s="595">
        <v>1899558</v>
      </c>
      <c r="AE17" s="595"/>
      <c r="AF17" s="595"/>
      <c r="AG17" s="595"/>
      <c r="AH17" s="595"/>
      <c r="AI17" s="595"/>
      <c r="AJ17" s="595"/>
      <c r="AK17" s="595"/>
      <c r="AL17" s="596">
        <v>31.7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729318</v>
      </c>
      <c r="CS17" s="592"/>
      <c r="CT17" s="592"/>
      <c r="CU17" s="592"/>
      <c r="CV17" s="592"/>
      <c r="CW17" s="592"/>
      <c r="CX17" s="592"/>
      <c r="CY17" s="593"/>
      <c r="CZ17" s="594">
        <v>7</v>
      </c>
      <c r="DA17" s="594"/>
      <c r="DB17" s="594"/>
      <c r="DC17" s="594"/>
      <c r="DD17" s="600" t="s">
        <v>111</v>
      </c>
      <c r="DE17" s="592"/>
      <c r="DF17" s="592"/>
      <c r="DG17" s="592"/>
      <c r="DH17" s="592"/>
      <c r="DI17" s="592"/>
      <c r="DJ17" s="592"/>
      <c r="DK17" s="592"/>
      <c r="DL17" s="592"/>
      <c r="DM17" s="592"/>
      <c r="DN17" s="592"/>
      <c r="DO17" s="592"/>
      <c r="DP17" s="593"/>
      <c r="DQ17" s="600">
        <v>713037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114829</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116316</v>
      </c>
      <c r="BH19" s="592"/>
      <c r="BI19" s="592"/>
      <c r="BJ19" s="592"/>
      <c r="BK19" s="592"/>
      <c r="BL19" s="592"/>
      <c r="BM19" s="592"/>
      <c r="BN19" s="593"/>
      <c r="BO19" s="594">
        <v>3.2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6205876</v>
      </c>
      <c r="S20" s="592"/>
      <c r="T20" s="592"/>
      <c r="U20" s="592"/>
      <c r="V20" s="592"/>
      <c r="W20" s="592"/>
      <c r="X20" s="592"/>
      <c r="Y20" s="593"/>
      <c r="Z20" s="594">
        <v>57.2</v>
      </c>
      <c r="AA20" s="594"/>
      <c r="AB20" s="594"/>
      <c r="AC20" s="594"/>
      <c r="AD20" s="595">
        <v>5974696</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116316</v>
      </c>
      <c r="BH20" s="592"/>
      <c r="BI20" s="592"/>
      <c r="BJ20" s="592"/>
      <c r="BK20" s="592"/>
      <c r="BL20" s="592"/>
      <c r="BM20" s="592"/>
      <c r="BN20" s="593"/>
      <c r="BO20" s="594">
        <v>3.2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10487016</v>
      </c>
      <c r="CS20" s="592"/>
      <c r="CT20" s="592"/>
      <c r="CU20" s="592"/>
      <c r="CV20" s="592"/>
      <c r="CW20" s="592"/>
      <c r="CX20" s="592"/>
      <c r="CY20" s="593"/>
      <c r="CZ20" s="594">
        <v>100</v>
      </c>
      <c r="DA20" s="594"/>
      <c r="DB20" s="594"/>
      <c r="DC20" s="594"/>
      <c r="DD20" s="600">
        <v>2079220</v>
      </c>
      <c r="DE20" s="592"/>
      <c r="DF20" s="592"/>
      <c r="DG20" s="592"/>
      <c r="DH20" s="592"/>
      <c r="DI20" s="592"/>
      <c r="DJ20" s="592"/>
      <c r="DK20" s="592"/>
      <c r="DL20" s="592"/>
      <c r="DM20" s="592"/>
      <c r="DN20" s="592"/>
      <c r="DO20" s="592"/>
      <c r="DP20" s="593"/>
      <c r="DQ20" s="600">
        <v>7528316</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5258</v>
      </c>
      <c r="S21" s="592"/>
      <c r="T21" s="592"/>
      <c r="U21" s="592"/>
      <c r="V21" s="592"/>
      <c r="W21" s="592"/>
      <c r="X21" s="592"/>
      <c r="Y21" s="593"/>
      <c r="Z21" s="594">
        <v>0</v>
      </c>
      <c r="AA21" s="594"/>
      <c r="AB21" s="594"/>
      <c r="AC21" s="594"/>
      <c r="AD21" s="595">
        <v>5258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18</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89898</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79887</v>
      </c>
      <c r="S23" s="592"/>
      <c r="T23" s="592"/>
      <c r="U23" s="592"/>
      <c r="V23" s="592"/>
      <c r="W23" s="592"/>
      <c r="X23" s="592"/>
      <c r="Y23" s="593"/>
      <c r="Z23" s="594">
        <v>0.7</v>
      </c>
      <c r="AA23" s="594"/>
      <c r="AB23" s="594"/>
      <c r="AC23" s="594"/>
      <c r="AD23" s="595">
        <v>15267</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116298</v>
      </c>
      <c r="BH23" s="592"/>
      <c r="BI23" s="592"/>
      <c r="BJ23" s="592"/>
      <c r="BK23" s="592"/>
      <c r="BL23" s="592"/>
      <c r="BM23" s="592"/>
      <c r="BN23" s="593"/>
      <c r="BO23" s="594">
        <v>3.2</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15833</v>
      </c>
      <c r="S24" s="592"/>
      <c r="T24" s="592"/>
      <c r="U24" s="592"/>
      <c r="V24" s="592"/>
      <c r="W24" s="592"/>
      <c r="X24" s="592"/>
      <c r="Y24" s="593"/>
      <c r="Z24" s="594">
        <v>0.1</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4202967</v>
      </c>
      <c r="CS24" s="581"/>
      <c r="CT24" s="581"/>
      <c r="CU24" s="581"/>
      <c r="CV24" s="581"/>
      <c r="CW24" s="581"/>
      <c r="CX24" s="581"/>
      <c r="CY24" s="582"/>
      <c r="CZ24" s="618">
        <v>40.1</v>
      </c>
      <c r="DA24" s="619"/>
      <c r="DB24" s="619"/>
      <c r="DC24" s="620"/>
      <c r="DD24" s="617">
        <v>2921526</v>
      </c>
      <c r="DE24" s="581"/>
      <c r="DF24" s="581"/>
      <c r="DG24" s="581"/>
      <c r="DH24" s="581"/>
      <c r="DI24" s="581"/>
      <c r="DJ24" s="581"/>
      <c r="DK24" s="582"/>
      <c r="DL24" s="617">
        <v>2813632</v>
      </c>
      <c r="DM24" s="581"/>
      <c r="DN24" s="581"/>
      <c r="DO24" s="581"/>
      <c r="DP24" s="581"/>
      <c r="DQ24" s="581"/>
      <c r="DR24" s="581"/>
      <c r="DS24" s="581"/>
      <c r="DT24" s="581"/>
      <c r="DU24" s="581"/>
      <c r="DV24" s="582"/>
      <c r="DW24" s="585">
        <v>42.5</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1537219</v>
      </c>
      <c r="S25" s="592"/>
      <c r="T25" s="592"/>
      <c r="U25" s="592"/>
      <c r="V25" s="592"/>
      <c r="W25" s="592"/>
      <c r="X25" s="592"/>
      <c r="Y25" s="593"/>
      <c r="Z25" s="594">
        <v>14.2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1742980</v>
      </c>
      <c r="CS25" s="623"/>
      <c r="CT25" s="623"/>
      <c r="CU25" s="623"/>
      <c r="CV25" s="623"/>
      <c r="CW25" s="623"/>
      <c r="CX25" s="623"/>
      <c r="CY25" s="624"/>
      <c r="CZ25" s="625">
        <v>16.600000000000001</v>
      </c>
      <c r="DA25" s="626"/>
      <c r="DB25" s="626"/>
      <c r="DC25" s="627"/>
      <c r="DD25" s="600">
        <v>1592007</v>
      </c>
      <c r="DE25" s="623"/>
      <c r="DF25" s="623"/>
      <c r="DG25" s="623"/>
      <c r="DH25" s="623"/>
      <c r="DI25" s="623"/>
      <c r="DJ25" s="623"/>
      <c r="DK25" s="624"/>
      <c r="DL25" s="600">
        <v>1551246</v>
      </c>
      <c r="DM25" s="623"/>
      <c r="DN25" s="623"/>
      <c r="DO25" s="623"/>
      <c r="DP25" s="623"/>
      <c r="DQ25" s="623"/>
      <c r="DR25" s="623"/>
      <c r="DS25" s="623"/>
      <c r="DT25" s="623"/>
      <c r="DU25" s="623"/>
      <c r="DV25" s="624"/>
      <c r="DW25" s="596">
        <v>23.4</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1124639</v>
      </c>
      <c r="CS26" s="592"/>
      <c r="CT26" s="592"/>
      <c r="CU26" s="592"/>
      <c r="CV26" s="592"/>
      <c r="CW26" s="592"/>
      <c r="CX26" s="592"/>
      <c r="CY26" s="593"/>
      <c r="CZ26" s="625">
        <v>10.7</v>
      </c>
      <c r="DA26" s="626"/>
      <c r="DB26" s="626"/>
      <c r="DC26" s="627"/>
      <c r="DD26" s="600">
        <v>978169</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608814</v>
      </c>
      <c r="S27" s="592"/>
      <c r="T27" s="592"/>
      <c r="U27" s="592"/>
      <c r="V27" s="592"/>
      <c r="W27" s="592"/>
      <c r="X27" s="592"/>
      <c r="Y27" s="593"/>
      <c r="Z27" s="594">
        <v>5.6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3624557</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1730669</v>
      </c>
      <c r="CS27" s="623"/>
      <c r="CT27" s="623"/>
      <c r="CU27" s="623"/>
      <c r="CV27" s="623"/>
      <c r="CW27" s="623"/>
      <c r="CX27" s="623"/>
      <c r="CY27" s="624"/>
      <c r="CZ27" s="625">
        <v>16.5</v>
      </c>
      <c r="DA27" s="626"/>
      <c r="DB27" s="626"/>
      <c r="DC27" s="627"/>
      <c r="DD27" s="600">
        <v>616482</v>
      </c>
      <c r="DE27" s="623"/>
      <c r="DF27" s="623"/>
      <c r="DG27" s="623"/>
      <c r="DH27" s="623"/>
      <c r="DI27" s="623"/>
      <c r="DJ27" s="623"/>
      <c r="DK27" s="624"/>
      <c r="DL27" s="600">
        <v>549349</v>
      </c>
      <c r="DM27" s="623"/>
      <c r="DN27" s="623"/>
      <c r="DO27" s="623"/>
      <c r="DP27" s="623"/>
      <c r="DQ27" s="623"/>
      <c r="DR27" s="623"/>
      <c r="DS27" s="623"/>
      <c r="DT27" s="623"/>
      <c r="DU27" s="623"/>
      <c r="DV27" s="624"/>
      <c r="DW27" s="596">
        <v>8.3000000000000007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37879</v>
      </c>
      <c r="S28" s="592"/>
      <c r="T28" s="592"/>
      <c r="U28" s="592"/>
      <c r="V28" s="592"/>
      <c r="W28" s="592"/>
      <c r="X28" s="592"/>
      <c r="Y28" s="593"/>
      <c r="Z28" s="594">
        <v>0.3</v>
      </c>
      <c r="AA28" s="594"/>
      <c r="AB28" s="594"/>
      <c r="AC28" s="594"/>
      <c r="AD28" s="595">
        <v>3844</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729318</v>
      </c>
      <c r="CS28" s="592"/>
      <c r="CT28" s="592"/>
      <c r="CU28" s="592"/>
      <c r="CV28" s="592"/>
      <c r="CW28" s="592"/>
      <c r="CX28" s="592"/>
      <c r="CY28" s="593"/>
      <c r="CZ28" s="625">
        <v>7</v>
      </c>
      <c r="DA28" s="626"/>
      <c r="DB28" s="626"/>
      <c r="DC28" s="627"/>
      <c r="DD28" s="600">
        <v>713037</v>
      </c>
      <c r="DE28" s="592"/>
      <c r="DF28" s="592"/>
      <c r="DG28" s="592"/>
      <c r="DH28" s="592"/>
      <c r="DI28" s="592"/>
      <c r="DJ28" s="592"/>
      <c r="DK28" s="593"/>
      <c r="DL28" s="600">
        <v>713037</v>
      </c>
      <c r="DM28" s="592"/>
      <c r="DN28" s="592"/>
      <c r="DO28" s="592"/>
      <c r="DP28" s="592"/>
      <c r="DQ28" s="592"/>
      <c r="DR28" s="592"/>
      <c r="DS28" s="592"/>
      <c r="DT28" s="592"/>
      <c r="DU28" s="592"/>
      <c r="DV28" s="593"/>
      <c r="DW28" s="596">
        <v>10.8</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591</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729318</v>
      </c>
      <c r="CS29" s="623"/>
      <c r="CT29" s="623"/>
      <c r="CU29" s="623"/>
      <c r="CV29" s="623"/>
      <c r="CW29" s="623"/>
      <c r="CX29" s="623"/>
      <c r="CY29" s="624"/>
      <c r="CZ29" s="625">
        <v>7</v>
      </c>
      <c r="DA29" s="626"/>
      <c r="DB29" s="626"/>
      <c r="DC29" s="627"/>
      <c r="DD29" s="600">
        <v>713037</v>
      </c>
      <c r="DE29" s="623"/>
      <c r="DF29" s="623"/>
      <c r="DG29" s="623"/>
      <c r="DH29" s="623"/>
      <c r="DI29" s="623"/>
      <c r="DJ29" s="623"/>
      <c r="DK29" s="624"/>
      <c r="DL29" s="600">
        <v>713037</v>
      </c>
      <c r="DM29" s="623"/>
      <c r="DN29" s="623"/>
      <c r="DO29" s="623"/>
      <c r="DP29" s="623"/>
      <c r="DQ29" s="623"/>
      <c r="DR29" s="623"/>
      <c r="DS29" s="623"/>
      <c r="DT29" s="623"/>
      <c r="DU29" s="623"/>
      <c r="DV29" s="624"/>
      <c r="DW29" s="596">
        <v>10.8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346868</v>
      </c>
      <c r="S30" s="592"/>
      <c r="T30" s="592"/>
      <c r="U30" s="592"/>
      <c r="V30" s="592"/>
      <c r="W30" s="592"/>
      <c r="X30" s="592"/>
      <c r="Y30" s="593"/>
      <c r="Z30" s="594">
        <v>3.2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96.5</v>
      </c>
      <c r="BH30" s="650"/>
      <c r="BI30" s="650"/>
      <c r="BJ30" s="650"/>
      <c r="BK30" s="650"/>
      <c r="BL30" s="650"/>
      <c r="BM30" s="586">
        <v>88.9</v>
      </c>
      <c r="BN30" s="650"/>
      <c r="BO30" s="650"/>
      <c r="BP30" s="650"/>
      <c r="BQ30" s="651"/>
      <c r="BR30" s="649">
        <v>96.4</v>
      </c>
      <c r="BS30" s="650"/>
      <c r="BT30" s="650"/>
      <c r="BU30" s="650"/>
      <c r="BV30" s="650"/>
      <c r="BW30" s="650"/>
      <c r="BX30" s="586">
        <v>88</v>
      </c>
      <c r="BY30" s="650"/>
      <c r="BZ30" s="650"/>
      <c r="CA30" s="650"/>
      <c r="CB30" s="651"/>
      <c r="CD30" s="654"/>
      <c r="CE30" s="655"/>
      <c r="CF30" s="605" t="s">
        <v>291</v>
      </c>
      <c r="CG30" s="606"/>
      <c r="CH30" s="606"/>
      <c r="CI30" s="606"/>
      <c r="CJ30" s="606"/>
      <c r="CK30" s="606"/>
      <c r="CL30" s="606"/>
      <c r="CM30" s="606"/>
      <c r="CN30" s="606"/>
      <c r="CO30" s="606"/>
      <c r="CP30" s="606"/>
      <c r="CQ30" s="607"/>
      <c r="CR30" s="591">
        <v>622031</v>
      </c>
      <c r="CS30" s="592"/>
      <c r="CT30" s="592"/>
      <c r="CU30" s="592"/>
      <c r="CV30" s="592"/>
      <c r="CW30" s="592"/>
      <c r="CX30" s="592"/>
      <c r="CY30" s="593"/>
      <c r="CZ30" s="625">
        <v>5.9</v>
      </c>
      <c r="DA30" s="626"/>
      <c r="DB30" s="626"/>
      <c r="DC30" s="627"/>
      <c r="DD30" s="600">
        <v>605750</v>
      </c>
      <c r="DE30" s="592"/>
      <c r="DF30" s="592"/>
      <c r="DG30" s="592"/>
      <c r="DH30" s="592"/>
      <c r="DI30" s="592"/>
      <c r="DJ30" s="592"/>
      <c r="DK30" s="593"/>
      <c r="DL30" s="600">
        <v>605750</v>
      </c>
      <c r="DM30" s="592"/>
      <c r="DN30" s="592"/>
      <c r="DO30" s="592"/>
      <c r="DP30" s="592"/>
      <c r="DQ30" s="592"/>
      <c r="DR30" s="592"/>
      <c r="DS30" s="592"/>
      <c r="DT30" s="592"/>
      <c r="DU30" s="592"/>
      <c r="DV30" s="593"/>
      <c r="DW30" s="596">
        <v>9.1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441359</v>
      </c>
      <c r="S31" s="592"/>
      <c r="T31" s="592"/>
      <c r="U31" s="592"/>
      <c r="V31" s="592"/>
      <c r="W31" s="592"/>
      <c r="X31" s="592"/>
      <c r="Y31" s="593"/>
      <c r="Z31" s="594">
        <v>4.0999999999999996</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98.1</v>
      </c>
      <c r="BH31" s="623"/>
      <c r="BI31" s="623"/>
      <c r="BJ31" s="623"/>
      <c r="BK31" s="623"/>
      <c r="BL31" s="623"/>
      <c r="BM31" s="597">
        <v>91.4</v>
      </c>
      <c r="BN31" s="647"/>
      <c r="BO31" s="647"/>
      <c r="BP31" s="647"/>
      <c r="BQ31" s="648"/>
      <c r="BR31" s="646">
        <v>98</v>
      </c>
      <c r="BS31" s="623"/>
      <c r="BT31" s="623"/>
      <c r="BU31" s="623"/>
      <c r="BV31" s="623"/>
      <c r="BW31" s="623"/>
      <c r="BX31" s="597">
        <v>90.7</v>
      </c>
      <c r="BY31" s="647"/>
      <c r="BZ31" s="647"/>
      <c r="CA31" s="647"/>
      <c r="CB31" s="648"/>
      <c r="CD31" s="654"/>
      <c r="CE31" s="655"/>
      <c r="CF31" s="605" t="s">
        <v>295</v>
      </c>
      <c r="CG31" s="606"/>
      <c r="CH31" s="606"/>
      <c r="CI31" s="606"/>
      <c r="CJ31" s="606"/>
      <c r="CK31" s="606"/>
      <c r="CL31" s="606"/>
      <c r="CM31" s="606"/>
      <c r="CN31" s="606"/>
      <c r="CO31" s="606"/>
      <c r="CP31" s="606"/>
      <c r="CQ31" s="607"/>
      <c r="CR31" s="591">
        <v>107287</v>
      </c>
      <c r="CS31" s="623"/>
      <c r="CT31" s="623"/>
      <c r="CU31" s="623"/>
      <c r="CV31" s="623"/>
      <c r="CW31" s="623"/>
      <c r="CX31" s="623"/>
      <c r="CY31" s="624"/>
      <c r="CZ31" s="625">
        <v>1</v>
      </c>
      <c r="DA31" s="626"/>
      <c r="DB31" s="626"/>
      <c r="DC31" s="627"/>
      <c r="DD31" s="600">
        <v>107287</v>
      </c>
      <c r="DE31" s="623"/>
      <c r="DF31" s="623"/>
      <c r="DG31" s="623"/>
      <c r="DH31" s="623"/>
      <c r="DI31" s="623"/>
      <c r="DJ31" s="623"/>
      <c r="DK31" s="624"/>
      <c r="DL31" s="600">
        <v>107287</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141698</v>
      </c>
      <c r="S32" s="592"/>
      <c r="T32" s="592"/>
      <c r="U32" s="592"/>
      <c r="V32" s="592"/>
      <c r="W32" s="592"/>
      <c r="X32" s="592"/>
      <c r="Y32" s="593"/>
      <c r="Z32" s="594">
        <v>1.3</v>
      </c>
      <c r="AA32" s="594"/>
      <c r="AB32" s="594"/>
      <c r="AC32" s="594"/>
      <c r="AD32" s="595">
        <v>38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94</v>
      </c>
      <c r="BH32" s="659"/>
      <c r="BI32" s="659"/>
      <c r="BJ32" s="659"/>
      <c r="BK32" s="659"/>
      <c r="BL32" s="659"/>
      <c r="BM32" s="660">
        <v>84.7</v>
      </c>
      <c r="BN32" s="659"/>
      <c r="BO32" s="659"/>
      <c r="BP32" s="659"/>
      <c r="BQ32" s="661"/>
      <c r="BR32" s="658">
        <v>93.9</v>
      </c>
      <c r="BS32" s="659"/>
      <c r="BT32" s="659"/>
      <c r="BU32" s="659"/>
      <c r="BV32" s="659"/>
      <c r="BW32" s="659"/>
      <c r="BX32" s="660">
        <v>83.4</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1340244</v>
      </c>
      <c r="S33" s="592"/>
      <c r="T33" s="592"/>
      <c r="U33" s="592"/>
      <c r="V33" s="592"/>
      <c r="W33" s="592"/>
      <c r="X33" s="592"/>
      <c r="Y33" s="593"/>
      <c r="Z33" s="594">
        <v>12.4</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4204829</v>
      </c>
      <c r="CS33" s="623"/>
      <c r="CT33" s="623"/>
      <c r="CU33" s="623"/>
      <c r="CV33" s="623"/>
      <c r="CW33" s="623"/>
      <c r="CX33" s="623"/>
      <c r="CY33" s="624"/>
      <c r="CZ33" s="625">
        <v>40.1</v>
      </c>
      <c r="DA33" s="626"/>
      <c r="DB33" s="626"/>
      <c r="DC33" s="627"/>
      <c r="DD33" s="600">
        <v>3894161</v>
      </c>
      <c r="DE33" s="623"/>
      <c r="DF33" s="623"/>
      <c r="DG33" s="623"/>
      <c r="DH33" s="623"/>
      <c r="DI33" s="623"/>
      <c r="DJ33" s="623"/>
      <c r="DK33" s="624"/>
      <c r="DL33" s="600">
        <v>2868231</v>
      </c>
      <c r="DM33" s="623"/>
      <c r="DN33" s="623"/>
      <c r="DO33" s="623"/>
      <c r="DP33" s="623"/>
      <c r="DQ33" s="623"/>
      <c r="DR33" s="623"/>
      <c r="DS33" s="623"/>
      <c r="DT33" s="623"/>
      <c r="DU33" s="623"/>
      <c r="DV33" s="624"/>
      <c r="DW33" s="596">
        <v>43.3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1106344</v>
      </c>
      <c r="CS34" s="592"/>
      <c r="CT34" s="592"/>
      <c r="CU34" s="592"/>
      <c r="CV34" s="592"/>
      <c r="CW34" s="592"/>
      <c r="CX34" s="592"/>
      <c r="CY34" s="593"/>
      <c r="CZ34" s="625">
        <v>10.5</v>
      </c>
      <c r="DA34" s="626"/>
      <c r="DB34" s="626"/>
      <c r="DC34" s="627"/>
      <c r="DD34" s="600">
        <v>978427</v>
      </c>
      <c r="DE34" s="592"/>
      <c r="DF34" s="592"/>
      <c r="DG34" s="592"/>
      <c r="DH34" s="592"/>
      <c r="DI34" s="592"/>
      <c r="DJ34" s="592"/>
      <c r="DK34" s="593"/>
      <c r="DL34" s="600">
        <v>739329</v>
      </c>
      <c r="DM34" s="592"/>
      <c r="DN34" s="592"/>
      <c r="DO34" s="592"/>
      <c r="DP34" s="592"/>
      <c r="DQ34" s="592"/>
      <c r="DR34" s="592"/>
      <c r="DS34" s="592"/>
      <c r="DT34" s="592"/>
      <c r="DU34" s="592"/>
      <c r="DV34" s="593"/>
      <c r="DW34" s="596">
        <v>11.2</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626144</v>
      </c>
      <c r="S35" s="592"/>
      <c r="T35" s="592"/>
      <c r="U35" s="592"/>
      <c r="V35" s="592"/>
      <c r="W35" s="592"/>
      <c r="X35" s="592"/>
      <c r="Y35" s="593"/>
      <c r="Z35" s="594">
        <v>5.8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1299535</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159094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15883</v>
      </c>
      <c r="CS35" s="623"/>
      <c r="CT35" s="623"/>
      <c r="CU35" s="623"/>
      <c r="CV35" s="623"/>
      <c r="CW35" s="623"/>
      <c r="CX35" s="623"/>
      <c r="CY35" s="624"/>
      <c r="CZ35" s="625">
        <v>0.2</v>
      </c>
      <c r="DA35" s="626"/>
      <c r="DB35" s="626"/>
      <c r="DC35" s="627"/>
      <c r="DD35" s="600">
        <v>15677</v>
      </c>
      <c r="DE35" s="623"/>
      <c r="DF35" s="623"/>
      <c r="DG35" s="623"/>
      <c r="DH35" s="623"/>
      <c r="DI35" s="623"/>
      <c r="DJ35" s="623"/>
      <c r="DK35" s="624"/>
      <c r="DL35" s="600">
        <v>15677</v>
      </c>
      <c r="DM35" s="623"/>
      <c r="DN35" s="623"/>
      <c r="DO35" s="623"/>
      <c r="DP35" s="623"/>
      <c r="DQ35" s="623"/>
      <c r="DR35" s="623"/>
      <c r="DS35" s="623"/>
      <c r="DT35" s="623"/>
      <c r="DU35" s="623"/>
      <c r="DV35" s="624"/>
      <c r="DW35" s="596">
        <v>0.2</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10851424</v>
      </c>
      <c r="S36" s="664"/>
      <c r="T36" s="664"/>
      <c r="U36" s="664"/>
      <c r="V36" s="664"/>
      <c r="W36" s="664"/>
      <c r="X36" s="664"/>
      <c r="Y36" s="665"/>
      <c r="Z36" s="666">
        <v>100</v>
      </c>
      <c r="AA36" s="666"/>
      <c r="AB36" s="666"/>
      <c r="AC36" s="666"/>
      <c r="AD36" s="667">
        <v>5999103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445012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109203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1301419</v>
      </c>
      <c r="CS36" s="592"/>
      <c r="CT36" s="592"/>
      <c r="CU36" s="592"/>
      <c r="CV36" s="592"/>
      <c r="CW36" s="592"/>
      <c r="CX36" s="592"/>
      <c r="CY36" s="593"/>
      <c r="CZ36" s="625">
        <v>12.4</v>
      </c>
      <c r="DA36" s="626"/>
      <c r="DB36" s="626"/>
      <c r="DC36" s="627"/>
      <c r="DD36" s="600">
        <v>1274126</v>
      </c>
      <c r="DE36" s="592"/>
      <c r="DF36" s="592"/>
      <c r="DG36" s="592"/>
      <c r="DH36" s="592"/>
      <c r="DI36" s="592"/>
      <c r="DJ36" s="592"/>
      <c r="DK36" s="593"/>
      <c r="DL36" s="600">
        <v>1105055</v>
      </c>
      <c r="DM36" s="592"/>
      <c r="DN36" s="592"/>
      <c r="DO36" s="592"/>
      <c r="DP36" s="592"/>
      <c r="DQ36" s="592"/>
      <c r="DR36" s="592"/>
      <c r="DS36" s="592"/>
      <c r="DT36" s="592"/>
      <c r="DU36" s="592"/>
      <c r="DV36" s="593"/>
      <c r="DW36" s="596">
        <v>16.7</v>
      </c>
      <c r="DX36" s="621"/>
      <c r="DY36" s="621"/>
      <c r="DZ36" s="621"/>
      <c r="EA36" s="621"/>
      <c r="EB36" s="621"/>
      <c r="EC36" s="622"/>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6435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1060038</v>
      </c>
      <c r="CS37" s="623"/>
      <c r="CT37" s="623"/>
      <c r="CU37" s="623"/>
      <c r="CV37" s="623"/>
      <c r="CW37" s="623"/>
      <c r="CX37" s="623"/>
      <c r="CY37" s="624"/>
      <c r="CZ37" s="625">
        <v>10.1</v>
      </c>
      <c r="DA37" s="626"/>
      <c r="DB37" s="626"/>
      <c r="DC37" s="627"/>
      <c r="DD37" s="600">
        <v>1060038</v>
      </c>
      <c r="DE37" s="623"/>
      <c r="DF37" s="623"/>
      <c r="DG37" s="623"/>
      <c r="DH37" s="623"/>
      <c r="DI37" s="623"/>
      <c r="DJ37" s="623"/>
      <c r="DK37" s="624"/>
      <c r="DL37" s="600">
        <v>936633</v>
      </c>
      <c r="DM37" s="623"/>
      <c r="DN37" s="623"/>
      <c r="DO37" s="623"/>
      <c r="DP37" s="623"/>
      <c r="DQ37" s="623"/>
      <c r="DR37" s="623"/>
      <c r="DS37" s="623"/>
      <c r="DT37" s="623"/>
      <c r="DU37" s="623"/>
      <c r="DV37" s="624"/>
      <c r="DW37" s="596">
        <v>14.1</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11054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1299535</v>
      </c>
      <c r="CS38" s="592"/>
      <c r="CT38" s="592"/>
      <c r="CU38" s="592"/>
      <c r="CV38" s="592"/>
      <c r="CW38" s="592"/>
      <c r="CX38" s="592"/>
      <c r="CY38" s="593"/>
      <c r="CZ38" s="625">
        <v>12.4</v>
      </c>
      <c r="DA38" s="626"/>
      <c r="DB38" s="626"/>
      <c r="DC38" s="627"/>
      <c r="DD38" s="600">
        <v>1177643</v>
      </c>
      <c r="DE38" s="592"/>
      <c r="DF38" s="592"/>
      <c r="DG38" s="592"/>
      <c r="DH38" s="592"/>
      <c r="DI38" s="592"/>
      <c r="DJ38" s="592"/>
      <c r="DK38" s="593"/>
      <c r="DL38" s="600">
        <v>1008170</v>
      </c>
      <c r="DM38" s="592"/>
      <c r="DN38" s="592"/>
      <c r="DO38" s="592"/>
      <c r="DP38" s="592"/>
      <c r="DQ38" s="592"/>
      <c r="DR38" s="592"/>
      <c r="DS38" s="592"/>
      <c r="DT38" s="592"/>
      <c r="DU38" s="592"/>
      <c r="DV38" s="593"/>
      <c r="DW38" s="596">
        <v>15.2</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449148</v>
      </c>
      <c r="CS39" s="623"/>
      <c r="CT39" s="623"/>
      <c r="CU39" s="623"/>
      <c r="CV39" s="623"/>
      <c r="CW39" s="623"/>
      <c r="CX39" s="623"/>
      <c r="CY39" s="624"/>
      <c r="CZ39" s="625">
        <v>4.3</v>
      </c>
      <c r="DA39" s="626"/>
      <c r="DB39" s="626"/>
      <c r="DC39" s="627"/>
      <c r="DD39" s="600">
        <v>448288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200138</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32500</v>
      </c>
      <c r="CS40" s="592"/>
      <c r="CT40" s="592"/>
      <c r="CU40" s="592"/>
      <c r="CV40" s="592"/>
      <c r="CW40" s="592"/>
      <c r="CX40" s="592"/>
      <c r="CY40" s="593"/>
      <c r="CZ40" s="625">
        <v>0.3</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654385</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2079220</v>
      </c>
      <c r="CS42" s="592"/>
      <c r="CT42" s="592"/>
      <c r="CU42" s="592"/>
      <c r="CV42" s="592"/>
      <c r="CW42" s="592"/>
      <c r="CX42" s="592"/>
      <c r="CY42" s="593"/>
      <c r="CZ42" s="625">
        <v>19.8</v>
      </c>
      <c r="DA42" s="674"/>
      <c r="DB42" s="674"/>
      <c r="DC42" s="675"/>
      <c r="DD42" s="600">
        <v>712629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77068</v>
      </c>
      <c r="CS43" s="623"/>
      <c r="CT43" s="623"/>
      <c r="CU43" s="623"/>
      <c r="CV43" s="623"/>
      <c r="CW43" s="623"/>
      <c r="CX43" s="623"/>
      <c r="CY43" s="624"/>
      <c r="CZ43" s="625">
        <v>0.7</v>
      </c>
      <c r="DA43" s="626"/>
      <c r="DB43" s="626"/>
      <c r="DC43" s="627"/>
      <c r="DD43" s="600">
        <v>77068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2079220</v>
      </c>
      <c r="CS44" s="592"/>
      <c r="CT44" s="592"/>
      <c r="CU44" s="592"/>
      <c r="CV44" s="592"/>
      <c r="CW44" s="592"/>
      <c r="CX44" s="592"/>
      <c r="CY44" s="593"/>
      <c r="CZ44" s="625">
        <v>19.8</v>
      </c>
      <c r="DA44" s="674"/>
      <c r="DB44" s="674"/>
      <c r="DC44" s="675"/>
      <c r="DD44" s="600">
        <v>712629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1367482</v>
      </c>
      <c r="CS45" s="623"/>
      <c r="CT45" s="623"/>
      <c r="CU45" s="623"/>
      <c r="CV45" s="623"/>
      <c r="CW45" s="623"/>
      <c r="CX45" s="623"/>
      <c r="CY45" s="624"/>
      <c r="CZ45" s="625">
        <v>13</v>
      </c>
      <c r="DA45" s="626"/>
      <c r="DB45" s="626"/>
      <c r="DC45" s="627"/>
      <c r="DD45" s="600">
        <v>57066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711738</v>
      </c>
      <c r="CS46" s="592"/>
      <c r="CT46" s="592"/>
      <c r="CU46" s="592"/>
      <c r="CV46" s="592"/>
      <c r="CW46" s="592"/>
      <c r="CX46" s="592"/>
      <c r="CY46" s="593"/>
      <c r="CZ46" s="625">
        <v>6.8</v>
      </c>
      <c r="DA46" s="674"/>
      <c r="DB46" s="674"/>
      <c r="DC46" s="675"/>
      <c r="DD46" s="600">
        <v>655563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10487016</v>
      </c>
      <c r="CS49" s="659"/>
      <c r="CT49" s="659"/>
      <c r="CU49" s="659"/>
      <c r="CV49" s="659"/>
      <c r="CW49" s="659"/>
      <c r="CX49" s="659"/>
      <c r="CY49" s="686"/>
      <c r="CZ49" s="687">
        <v>100</v>
      </c>
      <c r="DA49" s="688"/>
      <c r="DB49" s="688"/>
      <c r="DC49" s="689"/>
      <c r="DD49" s="690">
        <v>7528316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10851</v>
      </c>
      <c r="R7" s="721"/>
      <c r="S7" s="721"/>
      <c r="T7" s="721"/>
      <c r="U7" s="721"/>
      <c r="V7" s="721">
        <v>10487</v>
      </c>
      <c r="W7" s="721"/>
      <c r="X7" s="721"/>
      <c r="Y7" s="721"/>
      <c r="Z7" s="721"/>
      <c r="AA7" s="721">
        <v>364</v>
      </c>
      <c r="AB7" s="721"/>
      <c r="AC7" s="721"/>
      <c r="AD7" s="721"/>
      <c r="AE7" s="722"/>
      <c r="AF7" s="723">
        <v>264</v>
      </c>
      <c r="AG7" s="724"/>
      <c r="AH7" s="724"/>
      <c r="AI7" s="724"/>
      <c r="AJ7" s="725"/>
      <c r="AK7" s="760">
        <v>347</v>
      </c>
      <c r="AL7" s="761"/>
      <c r="AM7" s="761"/>
      <c r="AN7" s="761"/>
      <c r="AO7" s="761"/>
      <c r="AP7" s="761">
        <v>9586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10851</v>
      </c>
      <c r="R23" s="780"/>
      <c r="S23" s="780"/>
      <c r="T23" s="780"/>
      <c r="U23" s="780"/>
      <c r="V23" s="780">
        <v>10487</v>
      </c>
      <c r="W23" s="780"/>
      <c r="X23" s="780"/>
      <c r="Y23" s="780"/>
      <c r="Z23" s="780"/>
      <c r="AA23" s="780">
        <v>364</v>
      </c>
      <c r="AB23" s="780"/>
      <c r="AC23" s="780"/>
      <c r="AD23" s="780"/>
      <c r="AE23" s="781"/>
      <c r="AF23" s="782">
        <v>264</v>
      </c>
      <c r="AG23" s="780"/>
      <c r="AH23" s="780"/>
      <c r="AI23" s="780"/>
      <c r="AJ23" s="783"/>
      <c r="AK23" s="784"/>
      <c r="AL23" s="785"/>
      <c r="AM23" s="785"/>
      <c r="AN23" s="785"/>
      <c r="AO23" s="785"/>
      <c r="AP23" s="780">
        <v>9586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4636</v>
      </c>
      <c r="R28" s="809"/>
      <c r="S28" s="809"/>
      <c r="T28" s="809"/>
      <c r="U28" s="809"/>
      <c r="V28" s="809">
        <v>4477</v>
      </c>
      <c r="W28" s="809"/>
      <c r="X28" s="809"/>
      <c r="Y28" s="809"/>
      <c r="Z28" s="809"/>
      <c r="AA28" s="809">
        <v>159</v>
      </c>
      <c r="AB28" s="809"/>
      <c r="AC28" s="809"/>
      <c r="AD28" s="809"/>
      <c r="AE28" s="810"/>
      <c r="AF28" s="811">
        <v>159</v>
      </c>
      <c r="AG28" s="809"/>
      <c r="AH28" s="809"/>
      <c r="AI28" s="809"/>
      <c r="AJ28" s="812"/>
      <c r="AK28" s="813">
        <v>200</v>
      </c>
      <c r="AL28" s="804"/>
      <c r="AM28" s="804"/>
      <c r="AN28" s="804"/>
      <c r="AO28" s="804"/>
      <c r="AP28" s="804" t="s">
        <v>528</v>
      </c>
      <c r="AQ28" s="804"/>
      <c r="AR28" s="804"/>
      <c r="AS28" s="804"/>
      <c r="AT28" s="804"/>
      <c r="AU28" s="804" t="s">
        <v>528</v>
      </c>
      <c r="AV28" s="804"/>
      <c r="AW28" s="804"/>
      <c r="AX28" s="804"/>
      <c r="AY28" s="804"/>
      <c r="AZ28" s="805" t="s">
        <v>528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1925</v>
      </c>
      <c r="R29" s="745"/>
      <c r="S29" s="745"/>
      <c r="T29" s="745"/>
      <c r="U29" s="745"/>
      <c r="V29" s="745">
        <v>1854</v>
      </c>
      <c r="W29" s="745"/>
      <c r="X29" s="745"/>
      <c r="Y29" s="745"/>
      <c r="Z29" s="745"/>
      <c r="AA29" s="745">
        <v>70</v>
      </c>
      <c r="AB29" s="745"/>
      <c r="AC29" s="745"/>
      <c r="AD29" s="745"/>
      <c r="AE29" s="746"/>
      <c r="AF29" s="747">
        <v>70</v>
      </c>
      <c r="AG29" s="748"/>
      <c r="AH29" s="748"/>
      <c r="AI29" s="748"/>
      <c r="AJ29" s="749"/>
      <c r="AK29" s="816">
        <v>308</v>
      </c>
      <c r="AL29" s="817"/>
      <c r="AM29" s="817"/>
      <c r="AN29" s="817"/>
      <c r="AO29" s="817"/>
      <c r="AP29" s="817" t="s">
        <v>528</v>
      </c>
      <c r="AQ29" s="817"/>
      <c r="AR29" s="817"/>
      <c r="AS29" s="817"/>
      <c r="AT29" s="817"/>
      <c r="AU29" s="817" t="s">
        <v>528</v>
      </c>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300</v>
      </c>
      <c r="R30" s="745"/>
      <c r="S30" s="745"/>
      <c r="T30" s="745"/>
      <c r="U30" s="745"/>
      <c r="V30" s="745">
        <v>294</v>
      </c>
      <c r="W30" s="745"/>
      <c r="X30" s="745"/>
      <c r="Y30" s="745"/>
      <c r="Z30" s="745"/>
      <c r="AA30" s="745">
        <v>6</v>
      </c>
      <c r="AB30" s="745"/>
      <c r="AC30" s="745"/>
      <c r="AD30" s="745"/>
      <c r="AE30" s="746"/>
      <c r="AF30" s="747">
        <v>6</v>
      </c>
      <c r="AG30" s="748"/>
      <c r="AH30" s="748"/>
      <c r="AI30" s="748"/>
      <c r="AJ30" s="749"/>
      <c r="AK30" s="816">
        <v>96</v>
      </c>
      <c r="AL30" s="817"/>
      <c r="AM30" s="817"/>
      <c r="AN30" s="817"/>
      <c r="AO30" s="817"/>
      <c r="AP30" s="817" t="s">
        <v>528</v>
      </c>
      <c r="AQ30" s="817"/>
      <c r="AR30" s="817"/>
      <c r="AS30" s="817"/>
      <c r="AT30" s="817"/>
      <c r="AU30" s="817" t="s">
        <v>528</v>
      </c>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707</v>
      </c>
      <c r="R31" s="745"/>
      <c r="S31" s="745"/>
      <c r="T31" s="745"/>
      <c r="U31" s="745"/>
      <c r="V31" s="745">
        <v>667</v>
      </c>
      <c r="W31" s="745"/>
      <c r="X31" s="745"/>
      <c r="Y31" s="745"/>
      <c r="Z31" s="745"/>
      <c r="AA31" s="745">
        <v>41</v>
      </c>
      <c r="AB31" s="745"/>
      <c r="AC31" s="745"/>
      <c r="AD31" s="745"/>
      <c r="AE31" s="746"/>
      <c r="AF31" s="747">
        <v>720</v>
      </c>
      <c r="AG31" s="748"/>
      <c r="AH31" s="748"/>
      <c r="AI31" s="748"/>
      <c r="AJ31" s="749"/>
      <c r="AK31" s="816">
        <v>2</v>
      </c>
      <c r="AL31" s="817"/>
      <c r="AM31" s="817"/>
      <c r="AN31" s="817"/>
      <c r="AO31" s="817"/>
      <c r="AP31" s="817">
        <v>1428</v>
      </c>
      <c r="AQ31" s="817"/>
      <c r="AR31" s="817"/>
      <c r="AS31" s="817"/>
      <c r="AT31" s="817"/>
      <c r="AU31" s="817">
        <v>14</v>
      </c>
      <c r="AV31" s="817"/>
      <c r="AW31" s="817"/>
      <c r="AX31" s="817"/>
      <c r="AY31" s="817"/>
      <c r="AZ31" s="818" t="s">
        <v>528</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29</v>
      </c>
      <c r="R32" s="745"/>
      <c r="S32" s="745"/>
      <c r="T32" s="745"/>
      <c r="U32" s="745"/>
      <c r="V32" s="745">
        <v>23</v>
      </c>
      <c r="W32" s="745"/>
      <c r="X32" s="745"/>
      <c r="Y32" s="745"/>
      <c r="Z32" s="745"/>
      <c r="AA32" s="745">
        <v>6</v>
      </c>
      <c r="AB32" s="745"/>
      <c r="AC32" s="745"/>
      <c r="AD32" s="745"/>
      <c r="AE32" s="746"/>
      <c r="AF32" s="747">
        <v>6</v>
      </c>
      <c r="AG32" s="748"/>
      <c r="AH32" s="748"/>
      <c r="AI32" s="748"/>
      <c r="AJ32" s="749"/>
      <c r="AK32" s="816">
        <v>21</v>
      </c>
      <c r="AL32" s="817"/>
      <c r="AM32" s="817"/>
      <c r="AN32" s="817"/>
      <c r="AO32" s="817"/>
      <c r="AP32" s="817">
        <v>208</v>
      </c>
      <c r="AQ32" s="817"/>
      <c r="AR32" s="817"/>
      <c r="AS32" s="817"/>
      <c r="AT32" s="817"/>
      <c r="AU32" s="817">
        <v>208</v>
      </c>
      <c r="AV32" s="817"/>
      <c r="AW32" s="817"/>
      <c r="AX32" s="817"/>
      <c r="AY32" s="817"/>
      <c r="AZ32" s="818" t="s">
        <v>528</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961</v>
      </c>
      <c r="AG63" s="828"/>
      <c r="AH63" s="828"/>
      <c r="AI63" s="828"/>
      <c r="AJ63" s="829"/>
      <c r="AK63" s="830"/>
      <c r="AL63" s="825"/>
      <c r="AM63" s="825"/>
      <c r="AN63" s="825"/>
      <c r="AO63" s="825"/>
      <c r="AP63" s="828">
        <f>AP31+AP32</f>
        <v>1636</v>
      </c>
      <c r="AQ63" s="828"/>
      <c r="AR63" s="828"/>
      <c r="AS63" s="828"/>
      <c r="AT63" s="828"/>
      <c r="AU63" s="828">
        <f>AU31+AU32</f>
        <v>222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529</v>
      </c>
      <c r="C68" s="856"/>
      <c r="D68" s="856"/>
      <c r="E68" s="856"/>
      <c r="F68" s="856"/>
      <c r="G68" s="856"/>
      <c r="H68" s="856"/>
      <c r="I68" s="856"/>
      <c r="J68" s="856"/>
      <c r="K68" s="856"/>
      <c r="L68" s="856"/>
      <c r="M68" s="856"/>
      <c r="N68" s="856"/>
      <c r="O68" s="856"/>
      <c r="P68" s="857"/>
      <c r="Q68" s="858">
        <v>901</v>
      </c>
      <c r="R68" s="852"/>
      <c r="S68" s="852"/>
      <c r="T68" s="852"/>
      <c r="U68" s="852"/>
      <c r="V68" s="852">
        <v>530</v>
      </c>
      <c r="W68" s="852"/>
      <c r="X68" s="852"/>
      <c r="Y68" s="852"/>
      <c r="Z68" s="852"/>
      <c r="AA68" s="852">
        <v>39</v>
      </c>
      <c r="AB68" s="852"/>
      <c r="AC68" s="852"/>
      <c r="AD68" s="852"/>
      <c r="AE68" s="852"/>
      <c r="AF68" s="852">
        <v>39</v>
      </c>
      <c r="AG68" s="852"/>
      <c r="AH68" s="852"/>
      <c r="AI68" s="852"/>
      <c r="AJ68" s="852"/>
      <c r="AK68" s="852" t="s">
        <v>541</v>
      </c>
      <c r="AL68" s="852"/>
      <c r="AM68" s="852"/>
      <c r="AN68" s="852"/>
      <c r="AO68" s="852"/>
      <c r="AP68" s="852">
        <v>7194</v>
      </c>
      <c r="AQ68" s="852"/>
      <c r="AR68" s="852"/>
      <c r="AS68" s="852"/>
      <c r="AT68" s="852"/>
      <c r="AU68" s="852">
        <v>3323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1216</v>
      </c>
      <c r="R69" s="817"/>
      <c r="S69" s="817"/>
      <c r="T69" s="817"/>
      <c r="U69" s="817"/>
      <c r="V69" s="817">
        <v>1203</v>
      </c>
      <c r="W69" s="817"/>
      <c r="X69" s="817"/>
      <c r="Y69" s="817"/>
      <c r="Z69" s="817"/>
      <c r="AA69" s="817">
        <v>13</v>
      </c>
      <c r="AB69" s="817"/>
      <c r="AC69" s="817"/>
      <c r="AD69" s="817"/>
      <c r="AE69" s="817"/>
      <c r="AF69" s="817">
        <v>13</v>
      </c>
      <c r="AG69" s="817"/>
      <c r="AH69" s="817"/>
      <c r="AI69" s="817"/>
      <c r="AJ69" s="817"/>
      <c r="AK69" s="817">
        <v>8</v>
      </c>
      <c r="AL69" s="817"/>
      <c r="AM69" s="817"/>
      <c r="AN69" s="817"/>
      <c r="AO69" s="817"/>
      <c r="AP69" s="817">
        <v>234</v>
      </c>
      <c r="AQ69" s="817"/>
      <c r="AR69" s="817"/>
      <c r="AS69" s="817"/>
      <c r="AT69" s="817"/>
      <c r="AU69" s="817">
        <v>143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531</v>
      </c>
      <c r="C70" s="860"/>
      <c r="D70" s="860"/>
      <c r="E70" s="860"/>
      <c r="F70" s="860"/>
      <c r="G70" s="860"/>
      <c r="H70" s="860"/>
      <c r="I70" s="860"/>
      <c r="J70" s="860"/>
      <c r="K70" s="860"/>
      <c r="L70" s="860"/>
      <c r="M70" s="860"/>
      <c r="N70" s="860"/>
      <c r="O70" s="860"/>
      <c r="P70" s="861"/>
      <c r="Q70" s="862">
        <v>1871</v>
      </c>
      <c r="R70" s="817"/>
      <c r="S70" s="817"/>
      <c r="T70" s="817"/>
      <c r="U70" s="817"/>
      <c r="V70" s="817">
        <v>1780</v>
      </c>
      <c r="W70" s="817"/>
      <c r="X70" s="817"/>
      <c r="Y70" s="817"/>
      <c r="Z70" s="817"/>
      <c r="AA70" s="817">
        <v>91</v>
      </c>
      <c r="AB70" s="817"/>
      <c r="AC70" s="817"/>
      <c r="AD70" s="817"/>
      <c r="AE70" s="817"/>
      <c r="AF70" s="817">
        <v>91</v>
      </c>
      <c r="AG70" s="817"/>
      <c r="AH70" s="817"/>
      <c r="AI70" s="817"/>
      <c r="AJ70" s="817"/>
      <c r="AK70" s="817">
        <v>5</v>
      </c>
      <c r="AL70" s="817"/>
      <c r="AM70" s="817"/>
      <c r="AN70" s="817"/>
      <c r="AO70" s="817"/>
      <c r="AP70" s="817">
        <v>217</v>
      </c>
      <c r="AQ70" s="817"/>
      <c r="AR70" s="817"/>
      <c r="AS70" s="817"/>
      <c r="AT70" s="817"/>
      <c r="AU70" s="817">
        <v>59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532</v>
      </c>
      <c r="C71" s="860"/>
      <c r="D71" s="860"/>
      <c r="E71" s="860"/>
      <c r="F71" s="860"/>
      <c r="G71" s="860"/>
      <c r="H71" s="860"/>
      <c r="I71" s="860"/>
      <c r="J71" s="860"/>
      <c r="K71" s="860"/>
      <c r="L71" s="860"/>
      <c r="M71" s="860"/>
      <c r="N71" s="860"/>
      <c r="O71" s="860"/>
      <c r="P71" s="861"/>
      <c r="Q71" s="862">
        <v>327</v>
      </c>
      <c r="R71" s="817"/>
      <c r="S71" s="817"/>
      <c r="T71" s="817"/>
      <c r="U71" s="817"/>
      <c r="V71" s="817">
        <v>273</v>
      </c>
      <c r="W71" s="817"/>
      <c r="X71" s="817"/>
      <c r="Y71" s="817"/>
      <c r="Z71" s="817"/>
      <c r="AA71" s="817">
        <v>54</v>
      </c>
      <c r="AB71" s="817"/>
      <c r="AC71" s="817"/>
      <c r="AD71" s="817"/>
      <c r="AE71" s="817"/>
      <c r="AF71" s="817">
        <v>54</v>
      </c>
      <c r="AG71" s="817"/>
      <c r="AH71" s="817"/>
      <c r="AI71" s="817"/>
      <c r="AJ71" s="817"/>
      <c r="AK71" s="817" t="s">
        <v>528</v>
      </c>
      <c r="AL71" s="817"/>
      <c r="AM71" s="817"/>
      <c r="AN71" s="817"/>
      <c r="AO71" s="817"/>
      <c r="AP71" s="817" t="s">
        <v>528</v>
      </c>
      <c r="AQ71" s="817"/>
      <c r="AR71" s="817"/>
      <c r="AS71" s="817"/>
      <c r="AT71" s="817"/>
      <c r="AU71" s="817" t="s">
        <v>528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128</v>
      </c>
      <c r="R72" s="817"/>
      <c r="S72" s="817"/>
      <c r="T72" s="817"/>
      <c r="U72" s="817"/>
      <c r="V72" s="817">
        <v>110</v>
      </c>
      <c r="W72" s="817"/>
      <c r="X72" s="817"/>
      <c r="Y72" s="817"/>
      <c r="Z72" s="817"/>
      <c r="AA72" s="817">
        <v>18</v>
      </c>
      <c r="AB72" s="817"/>
      <c r="AC72" s="817"/>
      <c r="AD72" s="817"/>
      <c r="AE72" s="817"/>
      <c r="AF72" s="817">
        <v>18</v>
      </c>
      <c r="AG72" s="817"/>
      <c r="AH72" s="817"/>
      <c r="AI72" s="817"/>
      <c r="AJ72" s="817"/>
      <c r="AK72" s="817" t="s">
        <v>528</v>
      </c>
      <c r="AL72" s="817"/>
      <c r="AM72" s="817"/>
      <c r="AN72" s="817"/>
      <c r="AO72" s="817"/>
      <c r="AP72" s="817" t="s">
        <v>528</v>
      </c>
      <c r="AQ72" s="817"/>
      <c r="AR72" s="817"/>
      <c r="AS72" s="817"/>
      <c r="AT72" s="817"/>
      <c r="AU72" s="817" t="s">
        <v>528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1324</v>
      </c>
      <c r="R73" s="817"/>
      <c r="S73" s="817"/>
      <c r="T73" s="817"/>
      <c r="U73" s="817"/>
      <c r="V73" s="817">
        <v>1281</v>
      </c>
      <c r="W73" s="817"/>
      <c r="X73" s="817"/>
      <c r="Y73" s="817"/>
      <c r="Z73" s="817"/>
      <c r="AA73" s="817">
        <v>44</v>
      </c>
      <c r="AB73" s="817"/>
      <c r="AC73" s="817"/>
      <c r="AD73" s="817"/>
      <c r="AE73" s="817"/>
      <c r="AF73" s="817">
        <v>44</v>
      </c>
      <c r="AG73" s="817"/>
      <c r="AH73" s="817"/>
      <c r="AI73" s="817"/>
      <c r="AJ73" s="817"/>
      <c r="AK73" s="817" t="s">
        <v>540</v>
      </c>
      <c r="AL73" s="817"/>
      <c r="AM73" s="817"/>
      <c r="AN73" s="817"/>
      <c r="AO73" s="817"/>
      <c r="AP73" s="817" t="s">
        <v>528</v>
      </c>
      <c r="AQ73" s="817"/>
      <c r="AR73" s="817"/>
      <c r="AS73" s="817"/>
      <c r="AT73" s="817"/>
      <c r="AU73" s="817" t="s">
        <v>528</v>
      </c>
      <c r="AV73" s="817"/>
      <c r="AW73" s="817"/>
      <c r="AX73" s="817"/>
      <c r="AY73" s="817"/>
      <c r="AZ73" s="863" t="s">
        <v>537</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534</v>
      </c>
      <c r="C74" s="860"/>
      <c r="D74" s="860"/>
      <c r="E74" s="860"/>
      <c r="F74" s="860"/>
      <c r="G74" s="860"/>
      <c r="H74" s="860"/>
      <c r="I74" s="860"/>
      <c r="J74" s="860"/>
      <c r="K74" s="860"/>
      <c r="L74" s="860"/>
      <c r="M74" s="860"/>
      <c r="N74" s="860"/>
      <c r="O74" s="860"/>
      <c r="P74" s="861"/>
      <c r="Q74" s="862">
        <v>564001</v>
      </c>
      <c r="R74" s="817"/>
      <c r="S74" s="817"/>
      <c r="T74" s="817"/>
      <c r="U74" s="817"/>
      <c r="V74" s="817">
        <v>544673</v>
      </c>
      <c r="W74" s="817"/>
      <c r="X74" s="817"/>
      <c r="Y74" s="817"/>
      <c r="Z74" s="817"/>
      <c r="AA74" s="817">
        <v>19328</v>
      </c>
      <c r="AB74" s="817"/>
      <c r="AC74" s="817"/>
      <c r="AD74" s="817"/>
      <c r="AE74" s="817"/>
      <c r="AF74" s="817">
        <v>19328</v>
      </c>
      <c r="AG74" s="817"/>
      <c r="AH74" s="817"/>
      <c r="AI74" s="817"/>
      <c r="AJ74" s="817"/>
      <c r="AK74" s="817">
        <v>10124</v>
      </c>
      <c r="AL74" s="817"/>
      <c r="AM74" s="817"/>
      <c r="AN74" s="817"/>
      <c r="AO74" s="817"/>
      <c r="AP74" s="817" t="s">
        <v>528</v>
      </c>
      <c r="AQ74" s="817"/>
      <c r="AR74" s="817"/>
      <c r="AS74" s="817"/>
      <c r="AT74" s="817"/>
      <c r="AU74" s="817" t="s">
        <v>528</v>
      </c>
      <c r="AV74" s="817"/>
      <c r="AW74" s="817"/>
      <c r="AX74" s="817"/>
      <c r="AY74" s="817"/>
      <c r="AZ74" s="863" t="s">
        <v>538</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37035</v>
      </c>
      <c r="R75" s="866"/>
      <c r="S75" s="866"/>
      <c r="T75" s="866"/>
      <c r="U75" s="816"/>
      <c r="V75" s="867">
        <v>36721</v>
      </c>
      <c r="W75" s="866"/>
      <c r="X75" s="866"/>
      <c r="Y75" s="866"/>
      <c r="Z75" s="816"/>
      <c r="AA75" s="867">
        <v>314</v>
      </c>
      <c r="AB75" s="866"/>
      <c r="AC75" s="866"/>
      <c r="AD75" s="866"/>
      <c r="AE75" s="816"/>
      <c r="AF75" s="867">
        <v>314</v>
      </c>
      <c r="AG75" s="866"/>
      <c r="AH75" s="866"/>
      <c r="AI75" s="866"/>
      <c r="AJ75" s="816"/>
      <c r="AK75" s="867">
        <v>1316</v>
      </c>
      <c r="AL75" s="866"/>
      <c r="AM75" s="866"/>
      <c r="AN75" s="866"/>
      <c r="AO75" s="816"/>
      <c r="AP75" s="867" t="s">
        <v>528</v>
      </c>
      <c r="AQ75" s="866"/>
      <c r="AR75" s="866"/>
      <c r="AS75" s="866"/>
      <c r="AT75" s="816"/>
      <c r="AU75" s="867" t="s">
        <v>528</v>
      </c>
      <c r="AV75" s="866"/>
      <c r="AW75" s="866"/>
      <c r="AX75" s="866"/>
      <c r="AY75" s="816"/>
      <c r="AZ75" s="863" t="s">
        <v>537</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535</v>
      </c>
      <c r="C76" s="860"/>
      <c r="D76" s="860"/>
      <c r="E76" s="860"/>
      <c r="F76" s="860"/>
      <c r="G76" s="860"/>
      <c r="H76" s="860"/>
      <c r="I76" s="860"/>
      <c r="J76" s="860"/>
      <c r="K76" s="860"/>
      <c r="L76" s="860"/>
      <c r="M76" s="860"/>
      <c r="N76" s="860"/>
      <c r="O76" s="860"/>
      <c r="P76" s="861"/>
      <c r="Q76" s="865">
        <v>384</v>
      </c>
      <c r="R76" s="866"/>
      <c r="S76" s="866"/>
      <c r="T76" s="866"/>
      <c r="U76" s="816"/>
      <c r="V76" s="867">
        <v>183</v>
      </c>
      <c r="W76" s="866"/>
      <c r="X76" s="866"/>
      <c r="Y76" s="866"/>
      <c r="Z76" s="816"/>
      <c r="AA76" s="867">
        <v>201</v>
      </c>
      <c r="AB76" s="866"/>
      <c r="AC76" s="866"/>
      <c r="AD76" s="866"/>
      <c r="AE76" s="816"/>
      <c r="AF76" s="867">
        <v>201</v>
      </c>
      <c r="AG76" s="866"/>
      <c r="AH76" s="866"/>
      <c r="AI76" s="866"/>
      <c r="AJ76" s="816"/>
      <c r="AK76" s="867" t="s">
        <v>528</v>
      </c>
      <c r="AL76" s="866"/>
      <c r="AM76" s="866"/>
      <c r="AN76" s="866"/>
      <c r="AO76" s="816"/>
      <c r="AP76" s="867" t="s">
        <v>528</v>
      </c>
      <c r="AQ76" s="866"/>
      <c r="AR76" s="866"/>
      <c r="AS76" s="866"/>
      <c r="AT76" s="816"/>
      <c r="AU76" s="867" t="s">
        <v>528</v>
      </c>
      <c r="AV76" s="866"/>
      <c r="AW76" s="866"/>
      <c r="AX76" s="866"/>
      <c r="AY76" s="816"/>
      <c r="AZ76" s="863" t="s">
        <v>539</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536</v>
      </c>
      <c r="C77" s="860"/>
      <c r="D77" s="860"/>
      <c r="E77" s="860"/>
      <c r="F77" s="860"/>
      <c r="G77" s="860"/>
      <c r="H77" s="860"/>
      <c r="I77" s="860"/>
      <c r="J77" s="860"/>
      <c r="K77" s="860"/>
      <c r="L77" s="860"/>
      <c r="M77" s="860"/>
      <c r="N77" s="860"/>
      <c r="O77" s="860"/>
      <c r="P77" s="861"/>
      <c r="Q77" s="865">
        <v>386</v>
      </c>
      <c r="R77" s="866"/>
      <c r="S77" s="866"/>
      <c r="T77" s="866"/>
      <c r="U77" s="816"/>
      <c r="V77" s="867">
        <v>376</v>
      </c>
      <c r="W77" s="866"/>
      <c r="X77" s="866"/>
      <c r="Y77" s="866"/>
      <c r="Z77" s="816"/>
      <c r="AA77" s="867">
        <v>10</v>
      </c>
      <c r="AB77" s="866"/>
      <c r="AC77" s="866"/>
      <c r="AD77" s="866"/>
      <c r="AE77" s="816"/>
      <c r="AF77" s="867">
        <v>10</v>
      </c>
      <c r="AG77" s="866"/>
      <c r="AH77" s="866"/>
      <c r="AI77" s="866"/>
      <c r="AJ77" s="816"/>
      <c r="AK77" s="867">
        <v>92</v>
      </c>
      <c r="AL77" s="866"/>
      <c r="AM77" s="866"/>
      <c r="AN77" s="866"/>
      <c r="AO77" s="816"/>
      <c r="AP77" s="867" t="s">
        <v>528</v>
      </c>
      <c r="AQ77" s="866"/>
      <c r="AR77" s="866"/>
      <c r="AS77" s="866"/>
      <c r="AT77" s="816"/>
      <c r="AU77" s="867" t="s">
        <v>528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AF68+AF69+AF70+AF71+AF72+AF73+AF74+AF75+AF76+AF77</f>
        <v>20112</v>
      </c>
      <c r="AG88" s="828"/>
      <c r="AH88" s="828"/>
      <c r="AI88" s="828"/>
      <c r="AJ88" s="828"/>
      <c r="AK88" s="825"/>
      <c r="AL88" s="825"/>
      <c r="AM88" s="825"/>
      <c r="AN88" s="825"/>
      <c r="AO88" s="825"/>
      <c r="AP88" s="828">
        <f>AP68+AP69+AP70</f>
        <v>7645</v>
      </c>
      <c r="AQ88" s="828"/>
      <c r="AR88" s="828"/>
      <c r="AS88" s="828"/>
      <c r="AT88" s="828"/>
      <c r="AU88" s="828">
        <f>AU68+AU69+AU70</f>
        <v>3525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760437</v>
      </c>
      <c r="AB110" s="888"/>
      <c r="AC110" s="888"/>
      <c r="AD110" s="888"/>
      <c r="AE110" s="889"/>
      <c r="AF110" s="890">
        <v>768254</v>
      </c>
      <c r="AG110" s="888"/>
      <c r="AH110" s="888"/>
      <c r="AI110" s="888"/>
      <c r="AJ110" s="889"/>
      <c r="AK110" s="890">
        <v>729318</v>
      </c>
      <c r="AL110" s="888"/>
      <c r="AM110" s="888"/>
      <c r="AN110" s="888"/>
      <c r="AO110" s="889"/>
      <c r="AP110" s="891">
        <v>12.5</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8400027</v>
      </c>
      <c r="BR110" s="925"/>
      <c r="BS110" s="925"/>
      <c r="BT110" s="925"/>
      <c r="BU110" s="925"/>
      <c r="BV110" s="925">
        <v>8867518</v>
      </c>
      <c r="BW110" s="925"/>
      <c r="BX110" s="925"/>
      <c r="BY110" s="925"/>
      <c r="BZ110" s="925"/>
      <c r="CA110" s="925">
        <v>9585731</v>
      </c>
      <c r="CB110" s="925"/>
      <c r="CC110" s="925"/>
      <c r="CD110" s="925"/>
      <c r="CE110" s="925"/>
      <c r="CF110" s="939">
        <v>164.2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960739</v>
      </c>
      <c r="BR111" s="918"/>
      <c r="BS111" s="918"/>
      <c r="BT111" s="918"/>
      <c r="BU111" s="918"/>
      <c r="BV111" s="918">
        <v>515643</v>
      </c>
      <c r="BW111" s="918"/>
      <c r="BX111" s="918"/>
      <c r="BY111" s="918"/>
      <c r="BZ111" s="918"/>
      <c r="CA111" s="918">
        <v>49295</v>
      </c>
      <c r="CB111" s="918"/>
      <c r="CC111" s="918"/>
      <c r="CD111" s="918"/>
      <c r="CE111" s="918"/>
      <c r="CF111" s="912">
        <v>0.8</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246130</v>
      </c>
      <c r="BR112" s="918"/>
      <c r="BS112" s="918"/>
      <c r="BT112" s="918"/>
      <c r="BU112" s="918"/>
      <c r="BV112" s="918">
        <v>234816</v>
      </c>
      <c r="BW112" s="918"/>
      <c r="BX112" s="918"/>
      <c r="BY112" s="918"/>
      <c r="BZ112" s="918"/>
      <c r="CA112" s="918">
        <v>222620</v>
      </c>
      <c r="CB112" s="918"/>
      <c r="CC112" s="918"/>
      <c r="CD112" s="918"/>
      <c r="CE112" s="918"/>
      <c r="CF112" s="912">
        <v>3.8</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16932</v>
      </c>
      <c r="AB113" s="932"/>
      <c r="AC113" s="932"/>
      <c r="AD113" s="932"/>
      <c r="AE113" s="933"/>
      <c r="AF113" s="934">
        <v>16930</v>
      </c>
      <c r="AG113" s="932"/>
      <c r="AH113" s="932"/>
      <c r="AI113" s="932"/>
      <c r="AJ113" s="933"/>
      <c r="AK113" s="934">
        <v>16952</v>
      </c>
      <c r="AL113" s="932"/>
      <c r="AM113" s="932"/>
      <c r="AN113" s="932"/>
      <c r="AO113" s="933"/>
      <c r="AP113" s="935">
        <v>0.3</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3960574</v>
      </c>
      <c r="BR113" s="918"/>
      <c r="BS113" s="918"/>
      <c r="BT113" s="918"/>
      <c r="BU113" s="918"/>
      <c r="BV113" s="918">
        <v>3717854</v>
      </c>
      <c r="BW113" s="918"/>
      <c r="BX113" s="918"/>
      <c r="BY113" s="918"/>
      <c r="BZ113" s="918"/>
      <c r="CA113" s="918">
        <v>3525689</v>
      </c>
      <c r="CB113" s="918"/>
      <c r="CC113" s="918"/>
      <c r="CD113" s="918"/>
      <c r="CE113" s="918"/>
      <c r="CF113" s="912">
        <v>60.4</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393572</v>
      </c>
      <c r="AB114" s="957"/>
      <c r="AC114" s="957"/>
      <c r="AD114" s="957"/>
      <c r="AE114" s="958"/>
      <c r="AF114" s="959">
        <v>387708</v>
      </c>
      <c r="AG114" s="957"/>
      <c r="AH114" s="957"/>
      <c r="AI114" s="957"/>
      <c r="AJ114" s="958"/>
      <c r="AK114" s="959">
        <v>404378</v>
      </c>
      <c r="AL114" s="957"/>
      <c r="AM114" s="957"/>
      <c r="AN114" s="957"/>
      <c r="AO114" s="958"/>
      <c r="AP114" s="960">
        <v>6.9</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1981395</v>
      </c>
      <c r="BR114" s="918"/>
      <c r="BS114" s="918"/>
      <c r="BT114" s="918"/>
      <c r="BU114" s="918"/>
      <c r="BV114" s="918">
        <v>1901222</v>
      </c>
      <c r="BW114" s="918"/>
      <c r="BX114" s="918"/>
      <c r="BY114" s="918"/>
      <c r="BZ114" s="918"/>
      <c r="CA114" s="918">
        <v>1849204</v>
      </c>
      <c r="CB114" s="918"/>
      <c r="CC114" s="918"/>
      <c r="CD114" s="918"/>
      <c r="CE114" s="918"/>
      <c r="CF114" s="912">
        <v>31.7</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1170941</v>
      </c>
      <c r="AB117" s="964"/>
      <c r="AC117" s="964"/>
      <c r="AD117" s="964"/>
      <c r="AE117" s="965"/>
      <c r="AF117" s="963">
        <v>1172892</v>
      </c>
      <c r="AG117" s="964"/>
      <c r="AH117" s="964"/>
      <c r="AI117" s="964"/>
      <c r="AJ117" s="965"/>
      <c r="AK117" s="963">
        <v>1150648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15548865</v>
      </c>
      <c r="BR118" s="984"/>
      <c r="BS118" s="984"/>
      <c r="BT118" s="984"/>
      <c r="BU118" s="984"/>
      <c r="BV118" s="984">
        <v>15237053</v>
      </c>
      <c r="BW118" s="984"/>
      <c r="BX118" s="984"/>
      <c r="BY118" s="984"/>
      <c r="BZ118" s="984"/>
      <c r="CA118" s="984">
        <v>15232539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1834816</v>
      </c>
      <c r="BR119" s="925"/>
      <c r="BS119" s="925"/>
      <c r="BT119" s="925"/>
      <c r="BU119" s="925"/>
      <c r="BV119" s="925">
        <v>1884851</v>
      </c>
      <c r="BW119" s="925"/>
      <c r="BX119" s="925"/>
      <c r="BY119" s="925"/>
      <c r="BZ119" s="925"/>
      <c r="CA119" s="925">
        <v>1998791</v>
      </c>
      <c r="CB119" s="925"/>
      <c r="CC119" s="925"/>
      <c r="CD119" s="925"/>
      <c r="CE119" s="925"/>
      <c r="CF119" s="939">
        <v>34.200000000000003</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960739</v>
      </c>
      <c r="DH119" s="996"/>
      <c r="DI119" s="996"/>
      <c r="DJ119" s="996"/>
      <c r="DK119" s="997"/>
      <c r="DL119" s="998">
        <v>515643</v>
      </c>
      <c r="DM119" s="996"/>
      <c r="DN119" s="996"/>
      <c r="DO119" s="996"/>
      <c r="DP119" s="997"/>
      <c r="DQ119" s="998">
        <v>49295</v>
      </c>
      <c r="DR119" s="996"/>
      <c r="DS119" s="996"/>
      <c r="DT119" s="996"/>
      <c r="DU119" s="997"/>
      <c r="DV119" s="999">
        <v>0.8</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428468</v>
      </c>
      <c r="BR120" s="918"/>
      <c r="BS120" s="918"/>
      <c r="BT120" s="918"/>
      <c r="BU120" s="918"/>
      <c r="BV120" s="918">
        <v>462718</v>
      </c>
      <c r="BW120" s="918"/>
      <c r="BX120" s="918"/>
      <c r="BY120" s="918"/>
      <c r="BZ120" s="918"/>
      <c r="CA120" s="918">
        <v>525796</v>
      </c>
      <c r="CB120" s="918"/>
      <c r="CC120" s="918"/>
      <c r="CD120" s="918"/>
      <c r="CE120" s="918"/>
      <c r="CF120" s="912">
        <v>9</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230247</v>
      </c>
      <c r="DH120" s="925"/>
      <c r="DI120" s="925"/>
      <c r="DJ120" s="925"/>
      <c r="DK120" s="925"/>
      <c r="DL120" s="925">
        <v>219409</v>
      </c>
      <c r="DM120" s="925"/>
      <c r="DN120" s="925"/>
      <c r="DO120" s="925"/>
      <c r="DP120" s="925"/>
      <c r="DQ120" s="925">
        <v>208343</v>
      </c>
      <c r="DR120" s="925"/>
      <c r="DS120" s="925"/>
      <c r="DT120" s="925"/>
      <c r="DU120" s="925"/>
      <c r="DV120" s="926">
        <v>3.6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9135023</v>
      </c>
      <c r="BR121" s="984"/>
      <c r="BS121" s="984"/>
      <c r="BT121" s="984"/>
      <c r="BU121" s="984"/>
      <c r="BV121" s="984">
        <v>9459307</v>
      </c>
      <c r="BW121" s="984"/>
      <c r="BX121" s="984"/>
      <c r="BY121" s="984"/>
      <c r="BZ121" s="984"/>
      <c r="CA121" s="984">
        <v>9649030</v>
      </c>
      <c r="CB121" s="984"/>
      <c r="CC121" s="984"/>
      <c r="CD121" s="984"/>
      <c r="CE121" s="984"/>
      <c r="CF121" s="1022">
        <v>165.2</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15883</v>
      </c>
      <c r="DH121" s="918"/>
      <c r="DI121" s="918"/>
      <c r="DJ121" s="918"/>
      <c r="DK121" s="918"/>
      <c r="DL121" s="918">
        <v>15407</v>
      </c>
      <c r="DM121" s="918"/>
      <c r="DN121" s="918"/>
      <c r="DO121" s="918"/>
      <c r="DP121" s="918"/>
      <c r="DQ121" s="918">
        <v>14277</v>
      </c>
      <c r="DR121" s="918"/>
      <c r="DS121" s="918"/>
      <c r="DT121" s="918"/>
      <c r="DU121" s="918"/>
      <c r="DV121" s="919">
        <v>0.2</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11398307</v>
      </c>
      <c r="BR122" s="1033"/>
      <c r="BS122" s="1033"/>
      <c r="BT122" s="1033"/>
      <c r="BU122" s="1033"/>
      <c r="BV122" s="1033">
        <v>11806876</v>
      </c>
      <c r="BW122" s="1033"/>
      <c r="BX122" s="1033"/>
      <c r="BY122" s="1033"/>
      <c r="BZ122" s="1033"/>
      <c r="CA122" s="1033">
        <v>12173617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70.7</v>
      </c>
      <c r="BR123" s="1025"/>
      <c r="BS123" s="1025"/>
      <c r="BT123" s="1025"/>
      <c r="BU123" s="1025"/>
      <c r="BV123" s="1025">
        <v>58.9</v>
      </c>
      <c r="BW123" s="1025"/>
      <c r="BX123" s="1025"/>
      <c r="BY123" s="1025"/>
      <c r="BZ123" s="1025"/>
      <c r="CA123" s="1025">
        <v>52.3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14.19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119549</v>
      </c>
      <c r="AB128" s="1088"/>
      <c r="AC128" s="1088"/>
      <c r="AD128" s="1088"/>
      <c r="AE128" s="1089"/>
      <c r="AF128" s="1090">
        <v>105008</v>
      </c>
      <c r="AG128" s="1088"/>
      <c r="AH128" s="1088"/>
      <c r="AI128" s="1088"/>
      <c r="AJ128" s="1089"/>
      <c r="AK128" s="1090">
        <v>98370</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19.190000000000001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6574520</v>
      </c>
      <c r="AB129" s="957"/>
      <c r="AC129" s="957"/>
      <c r="AD129" s="957"/>
      <c r="AE129" s="958"/>
      <c r="AF129" s="959">
        <v>6546908</v>
      </c>
      <c r="AG129" s="957"/>
      <c r="AH129" s="957"/>
      <c r="AI129" s="957"/>
      <c r="AJ129" s="958"/>
      <c r="AK129" s="959">
        <v>6598001</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709563</v>
      </c>
      <c r="AB130" s="957"/>
      <c r="AC130" s="957"/>
      <c r="AD130" s="957"/>
      <c r="AE130" s="958"/>
      <c r="AF130" s="959">
        <v>730922</v>
      </c>
      <c r="AG130" s="957"/>
      <c r="AH130" s="957"/>
      <c r="AI130" s="957"/>
      <c r="AJ130" s="958"/>
      <c r="AK130" s="959">
        <v>758648</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52.3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5864957</v>
      </c>
      <c r="AB131" s="996"/>
      <c r="AC131" s="996"/>
      <c r="AD131" s="996"/>
      <c r="AE131" s="997"/>
      <c r="AF131" s="998">
        <v>5815986</v>
      </c>
      <c r="AG131" s="996"/>
      <c r="AH131" s="996"/>
      <c r="AI131" s="996"/>
      <c r="AJ131" s="997"/>
      <c r="AK131" s="998">
        <v>5839353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5.8283291759999996</v>
      </c>
      <c r="AB132" s="1102"/>
      <c r="AC132" s="1102"/>
      <c r="AD132" s="1102"/>
      <c r="AE132" s="1103"/>
      <c r="AF132" s="1104">
        <v>5.7937209620000001</v>
      </c>
      <c r="AG132" s="1102"/>
      <c r="AH132" s="1102"/>
      <c r="AI132" s="1102"/>
      <c r="AJ132" s="1103"/>
      <c r="AK132" s="1104">
        <v>5.0284680509999999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7.2</v>
      </c>
      <c r="AB133" s="1109"/>
      <c r="AC133" s="1109"/>
      <c r="AD133" s="1109"/>
      <c r="AE133" s="1110"/>
      <c r="AF133" s="1108">
        <v>6.7</v>
      </c>
      <c r="AG133" s="1109"/>
      <c r="AH133" s="1109"/>
      <c r="AI133" s="1109"/>
      <c r="AJ133" s="1110"/>
      <c r="AK133" s="1108">
        <v>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7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1742980</v>
      </c>
      <c r="L9" s="264">
        <v>48939</v>
      </c>
      <c r="M9" s="265">
        <v>58739</v>
      </c>
      <c r="N9" s="266">
        <v>-16.7</v>
      </c>
    </row>
    <row r="10" spans="1:16">
      <c r="A10" s="248"/>
      <c r="B10" s="244"/>
      <c r="C10" s="244"/>
      <c r="D10" s="244"/>
      <c r="E10" s="244"/>
      <c r="F10" s="244"/>
      <c r="G10" s="1117" t="s">
        <v>471</v>
      </c>
      <c r="H10" s="1118"/>
      <c r="I10" s="1118"/>
      <c r="J10" s="1119"/>
      <c r="K10" s="267">
        <v>148210</v>
      </c>
      <c r="L10" s="268">
        <v>4161</v>
      </c>
      <c r="M10" s="269">
        <v>5215</v>
      </c>
      <c r="N10" s="270">
        <v>-20.2</v>
      </c>
    </row>
    <row r="11" spans="1:16" ht="13.5" customHeight="1">
      <c r="A11" s="248"/>
      <c r="B11" s="244"/>
      <c r="C11" s="244"/>
      <c r="D11" s="244"/>
      <c r="E11" s="244"/>
      <c r="F11" s="244"/>
      <c r="G11" s="1117" t="s">
        <v>472</v>
      </c>
      <c r="H11" s="1118"/>
      <c r="I11" s="1118"/>
      <c r="J11" s="1119"/>
      <c r="K11" s="267">
        <v>537459</v>
      </c>
      <c r="L11" s="268">
        <v>15091</v>
      </c>
      <c r="M11" s="269">
        <v>7772</v>
      </c>
      <c r="N11" s="270">
        <v>94.2</v>
      </c>
    </row>
    <row r="12" spans="1:16" ht="13.5" customHeight="1">
      <c r="A12" s="248"/>
      <c r="B12" s="244"/>
      <c r="C12" s="244"/>
      <c r="D12" s="244"/>
      <c r="E12" s="244"/>
      <c r="F12" s="244"/>
      <c r="G12" s="1117" t="s">
        <v>473</v>
      </c>
      <c r="H12" s="1118"/>
      <c r="I12" s="1118"/>
      <c r="J12" s="1119"/>
      <c r="K12" s="267" t="s">
        <v>474</v>
      </c>
      <c r="L12" s="268" t="s">
        <v>474</v>
      </c>
      <c r="M12" s="269">
        <v>135</v>
      </c>
      <c r="N12" s="270" t="s">
        <v>474</v>
      </c>
    </row>
    <row r="13" spans="1:16" ht="13.5" customHeight="1">
      <c r="A13" s="248"/>
      <c r="B13" s="244"/>
      <c r="C13" s="244"/>
      <c r="D13" s="244"/>
      <c r="E13" s="244"/>
      <c r="F13" s="244"/>
      <c r="G13" s="1117" t="s">
        <v>475</v>
      </c>
      <c r="H13" s="1118"/>
      <c r="I13" s="1118"/>
      <c r="J13" s="1119"/>
      <c r="K13" s="267" t="s">
        <v>474</v>
      </c>
      <c r="L13" s="268" t="s">
        <v>474</v>
      </c>
      <c r="M13" s="269">
        <v>6</v>
      </c>
      <c r="N13" s="270" t="s">
        <v>474</v>
      </c>
    </row>
    <row r="14" spans="1:16" ht="13.5" customHeight="1">
      <c r="A14" s="248"/>
      <c r="B14" s="244"/>
      <c r="C14" s="244"/>
      <c r="D14" s="244"/>
      <c r="E14" s="244"/>
      <c r="F14" s="244"/>
      <c r="G14" s="1117" t="s">
        <v>476</v>
      </c>
      <c r="H14" s="1118"/>
      <c r="I14" s="1118"/>
      <c r="J14" s="1119"/>
      <c r="K14" s="267">
        <v>143840</v>
      </c>
      <c r="L14" s="268">
        <v>4039</v>
      </c>
      <c r="M14" s="269">
        <v>2905</v>
      </c>
      <c r="N14" s="270">
        <v>39</v>
      </c>
    </row>
    <row r="15" spans="1:16" ht="13.5" customHeight="1">
      <c r="A15" s="248"/>
      <c r="B15" s="244"/>
      <c r="C15" s="244"/>
      <c r="D15" s="244"/>
      <c r="E15" s="244"/>
      <c r="F15" s="244"/>
      <c r="G15" s="1117" t="s">
        <v>477</v>
      </c>
      <c r="H15" s="1118"/>
      <c r="I15" s="1118"/>
      <c r="J15" s="1119"/>
      <c r="K15" s="267">
        <v>77068</v>
      </c>
      <c r="L15" s="268">
        <v>2164</v>
      </c>
      <c r="M15" s="269">
        <v>1221</v>
      </c>
      <c r="N15" s="270">
        <v>77.2</v>
      </c>
    </row>
    <row r="16" spans="1:16">
      <c r="A16" s="248"/>
      <c r="B16" s="244"/>
      <c r="C16" s="244"/>
      <c r="D16" s="244"/>
      <c r="E16" s="244"/>
      <c r="F16" s="244"/>
      <c r="G16" s="1120" t="s">
        <v>478</v>
      </c>
      <c r="H16" s="1121"/>
      <c r="I16" s="1121"/>
      <c r="J16" s="1122"/>
      <c r="K16" s="268">
        <v>-233198</v>
      </c>
      <c r="L16" s="268">
        <v>-6548</v>
      </c>
      <c r="M16" s="269">
        <v>-6578</v>
      </c>
      <c r="N16" s="270">
        <v>-0.5</v>
      </c>
    </row>
    <row r="17" spans="1:16">
      <c r="A17" s="248"/>
      <c r="B17" s="244"/>
      <c r="C17" s="244"/>
      <c r="D17" s="244"/>
      <c r="E17" s="244"/>
      <c r="F17" s="244"/>
      <c r="G17" s="1120" t="s">
        <v>169</v>
      </c>
      <c r="H17" s="1121"/>
      <c r="I17" s="1121"/>
      <c r="J17" s="1122"/>
      <c r="K17" s="268">
        <v>2416359</v>
      </c>
      <c r="L17" s="268">
        <v>67847</v>
      </c>
      <c r="M17" s="269">
        <v>69416</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5.9</v>
      </c>
      <c r="L21" s="281">
        <v>6.74</v>
      </c>
      <c r="M21" s="282">
        <v>-0.84</v>
      </c>
      <c r="N21" s="249"/>
      <c r="O21" s="283"/>
      <c r="P21" s="279"/>
    </row>
    <row r="22" spans="1:16" s="284" customFormat="1">
      <c r="A22" s="279"/>
      <c r="B22" s="249"/>
      <c r="C22" s="249"/>
      <c r="D22" s="249"/>
      <c r="E22" s="249"/>
      <c r="F22" s="249"/>
      <c r="G22" s="1112" t="s">
        <v>484</v>
      </c>
      <c r="H22" s="1113"/>
      <c r="I22" s="1113"/>
      <c r="J22" s="1114"/>
      <c r="K22" s="285">
        <v>94.6</v>
      </c>
      <c r="L22" s="286">
        <v>96.7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729318</v>
      </c>
      <c r="L32" s="294">
        <v>20478</v>
      </c>
      <c r="M32" s="295">
        <v>33867</v>
      </c>
      <c r="N32" s="296">
        <v>-39.5</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5</v>
      </c>
      <c r="N34" s="296" t="s">
        <v>474</v>
      </c>
    </row>
    <row r="35" spans="1:16" ht="27" customHeight="1">
      <c r="A35" s="248"/>
      <c r="B35" s="244"/>
      <c r="C35" s="244"/>
      <c r="D35" s="244"/>
      <c r="E35" s="244"/>
      <c r="F35" s="244"/>
      <c r="G35" s="1128" t="s">
        <v>491</v>
      </c>
      <c r="H35" s="1129"/>
      <c r="I35" s="1129"/>
      <c r="J35" s="1130"/>
      <c r="K35" s="294">
        <v>16952</v>
      </c>
      <c r="L35" s="294">
        <v>476</v>
      </c>
      <c r="M35" s="295">
        <v>10553</v>
      </c>
      <c r="N35" s="296">
        <v>-95.5</v>
      </c>
    </row>
    <row r="36" spans="1:16" ht="27" customHeight="1">
      <c r="A36" s="248"/>
      <c r="B36" s="244"/>
      <c r="C36" s="244"/>
      <c r="D36" s="244"/>
      <c r="E36" s="244"/>
      <c r="F36" s="244"/>
      <c r="G36" s="1128" t="s">
        <v>492</v>
      </c>
      <c r="H36" s="1129"/>
      <c r="I36" s="1129"/>
      <c r="J36" s="1130"/>
      <c r="K36" s="294">
        <v>404378</v>
      </c>
      <c r="L36" s="294">
        <v>11354</v>
      </c>
      <c r="M36" s="295">
        <v>2741</v>
      </c>
      <c r="N36" s="296">
        <v>314.2</v>
      </c>
    </row>
    <row r="37" spans="1:16" ht="13.5" customHeight="1">
      <c r="A37" s="248"/>
      <c r="B37" s="244"/>
      <c r="C37" s="244"/>
      <c r="D37" s="244"/>
      <c r="E37" s="244"/>
      <c r="F37" s="244"/>
      <c r="G37" s="1128" t="s">
        <v>493</v>
      </c>
      <c r="H37" s="1129"/>
      <c r="I37" s="1129"/>
      <c r="J37" s="1130"/>
      <c r="K37" s="294" t="s">
        <v>474</v>
      </c>
      <c r="L37" s="294" t="s">
        <v>474</v>
      </c>
      <c r="M37" s="295">
        <v>1442</v>
      </c>
      <c r="N37" s="296" t="s">
        <v>474</v>
      </c>
    </row>
    <row r="38" spans="1:16" ht="27" customHeight="1">
      <c r="A38" s="248"/>
      <c r="B38" s="244"/>
      <c r="C38" s="244"/>
      <c r="D38" s="244"/>
      <c r="E38" s="244"/>
      <c r="F38" s="244"/>
      <c r="G38" s="1131" t="s">
        <v>494</v>
      </c>
      <c r="H38" s="1132"/>
      <c r="I38" s="1132"/>
      <c r="J38" s="1133"/>
      <c r="K38" s="297" t="s">
        <v>474</v>
      </c>
      <c r="L38" s="297" t="s">
        <v>474</v>
      </c>
      <c r="M38" s="298">
        <v>2</v>
      </c>
      <c r="N38" s="299" t="s">
        <v>474</v>
      </c>
      <c r="O38" s="293"/>
    </row>
    <row r="39" spans="1:16">
      <c r="A39" s="248"/>
      <c r="B39" s="244"/>
      <c r="C39" s="244"/>
      <c r="D39" s="244"/>
      <c r="E39" s="244"/>
      <c r="F39" s="244"/>
      <c r="G39" s="1131" t="s">
        <v>495</v>
      </c>
      <c r="H39" s="1132"/>
      <c r="I39" s="1132"/>
      <c r="J39" s="1133"/>
      <c r="K39" s="300">
        <v>-98370</v>
      </c>
      <c r="L39" s="300">
        <v>-2762</v>
      </c>
      <c r="M39" s="301">
        <v>-3178</v>
      </c>
      <c r="N39" s="302">
        <v>-13.1</v>
      </c>
      <c r="O39" s="293"/>
    </row>
    <row r="40" spans="1:16" ht="27" customHeight="1">
      <c r="A40" s="248"/>
      <c r="B40" s="244"/>
      <c r="C40" s="244"/>
      <c r="D40" s="244"/>
      <c r="E40" s="244"/>
      <c r="F40" s="244"/>
      <c r="G40" s="1128" t="s">
        <v>496</v>
      </c>
      <c r="H40" s="1129"/>
      <c r="I40" s="1129"/>
      <c r="J40" s="1130"/>
      <c r="K40" s="300">
        <v>-758648</v>
      </c>
      <c r="L40" s="300">
        <v>-21301</v>
      </c>
      <c r="M40" s="301">
        <v>-30469</v>
      </c>
      <c r="N40" s="302">
        <v>-30.1</v>
      </c>
      <c r="O40" s="293"/>
    </row>
    <row r="41" spans="1:16">
      <c r="A41" s="248"/>
      <c r="B41" s="244"/>
      <c r="C41" s="244"/>
      <c r="D41" s="244"/>
      <c r="E41" s="244"/>
      <c r="F41" s="244"/>
      <c r="G41" s="1134" t="s">
        <v>279</v>
      </c>
      <c r="H41" s="1135"/>
      <c r="I41" s="1135"/>
      <c r="J41" s="1136"/>
      <c r="K41" s="294">
        <v>293630</v>
      </c>
      <c r="L41" s="300">
        <v>8245</v>
      </c>
      <c r="M41" s="301">
        <v>14963</v>
      </c>
      <c r="N41" s="302">
        <v>-44.9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1137037</v>
      </c>
      <c r="J51" s="320">
        <v>31286</v>
      </c>
      <c r="K51" s="321">
        <v>64.3</v>
      </c>
      <c r="L51" s="322">
        <v>47258</v>
      </c>
      <c r="M51" s="323">
        <v>34.5</v>
      </c>
      <c r="N51" s="324">
        <v>29.8</v>
      </c>
    </row>
    <row r="52" spans="1:14">
      <c r="A52" s="248"/>
      <c r="B52" s="244"/>
      <c r="C52" s="244"/>
      <c r="D52" s="244"/>
      <c r="E52" s="244"/>
      <c r="F52" s="244"/>
      <c r="G52" s="325"/>
      <c r="H52" s="326" t="s">
        <v>507</v>
      </c>
      <c r="I52" s="327">
        <v>612850</v>
      </c>
      <c r="J52" s="328">
        <v>16863</v>
      </c>
      <c r="K52" s="329">
        <v>32.4</v>
      </c>
      <c r="L52" s="330">
        <v>27842</v>
      </c>
      <c r="M52" s="331">
        <v>35.9</v>
      </c>
      <c r="N52" s="332">
        <v>-3.5</v>
      </c>
    </row>
    <row r="53" spans="1:14">
      <c r="A53" s="248"/>
      <c r="B53" s="244"/>
      <c r="C53" s="244"/>
      <c r="D53" s="244"/>
      <c r="E53" s="244"/>
      <c r="F53" s="244"/>
      <c r="G53" s="310" t="s">
        <v>508</v>
      </c>
      <c r="H53" s="311"/>
      <c r="I53" s="319">
        <v>1719096</v>
      </c>
      <c r="J53" s="320">
        <v>47843</v>
      </c>
      <c r="K53" s="321">
        <v>52.9</v>
      </c>
      <c r="L53" s="322">
        <v>49426</v>
      </c>
      <c r="M53" s="323">
        <v>4.5999999999999996</v>
      </c>
      <c r="N53" s="324">
        <v>48.3</v>
      </c>
    </row>
    <row r="54" spans="1:14">
      <c r="A54" s="248"/>
      <c r="B54" s="244"/>
      <c r="C54" s="244"/>
      <c r="D54" s="244"/>
      <c r="E54" s="244"/>
      <c r="F54" s="244"/>
      <c r="G54" s="325"/>
      <c r="H54" s="326" t="s">
        <v>507</v>
      </c>
      <c r="I54" s="327">
        <v>889844</v>
      </c>
      <c r="J54" s="328">
        <v>24765</v>
      </c>
      <c r="K54" s="329">
        <v>46.9</v>
      </c>
      <c r="L54" s="330">
        <v>26568</v>
      </c>
      <c r="M54" s="331">
        <v>-4.5999999999999996</v>
      </c>
      <c r="N54" s="332">
        <v>51.5</v>
      </c>
    </row>
    <row r="55" spans="1:14">
      <c r="A55" s="248"/>
      <c r="B55" s="244"/>
      <c r="C55" s="244"/>
      <c r="D55" s="244"/>
      <c r="E55" s="244"/>
      <c r="F55" s="244"/>
      <c r="G55" s="310" t="s">
        <v>509</v>
      </c>
      <c r="H55" s="311"/>
      <c r="I55" s="319">
        <v>880093</v>
      </c>
      <c r="J55" s="320">
        <v>24684</v>
      </c>
      <c r="K55" s="321">
        <v>-48.4</v>
      </c>
      <c r="L55" s="322">
        <v>42839</v>
      </c>
      <c r="M55" s="323">
        <v>-13.3</v>
      </c>
      <c r="N55" s="324">
        <v>-35.1</v>
      </c>
    </row>
    <row r="56" spans="1:14">
      <c r="A56" s="248"/>
      <c r="B56" s="244"/>
      <c r="C56" s="244"/>
      <c r="D56" s="244"/>
      <c r="E56" s="244"/>
      <c r="F56" s="244"/>
      <c r="G56" s="325"/>
      <c r="H56" s="326" t="s">
        <v>507</v>
      </c>
      <c r="I56" s="327">
        <v>477095</v>
      </c>
      <c r="J56" s="328">
        <v>13381</v>
      </c>
      <c r="K56" s="329">
        <v>-46</v>
      </c>
      <c r="L56" s="330">
        <v>22027</v>
      </c>
      <c r="M56" s="331">
        <v>-17.100000000000001</v>
      </c>
      <c r="N56" s="332">
        <v>-28.9</v>
      </c>
    </row>
    <row r="57" spans="1:14">
      <c r="A57" s="248"/>
      <c r="B57" s="244"/>
      <c r="C57" s="244"/>
      <c r="D57" s="244"/>
      <c r="E57" s="244"/>
      <c r="F57" s="244"/>
      <c r="G57" s="310" t="s">
        <v>510</v>
      </c>
      <c r="H57" s="311"/>
      <c r="I57" s="319">
        <v>1600582</v>
      </c>
      <c r="J57" s="320">
        <v>44842</v>
      </c>
      <c r="K57" s="321">
        <v>81.7</v>
      </c>
      <c r="L57" s="322">
        <v>46819</v>
      </c>
      <c r="M57" s="323">
        <v>9.3000000000000007</v>
      </c>
      <c r="N57" s="324">
        <v>72.400000000000006</v>
      </c>
    </row>
    <row r="58" spans="1:14">
      <c r="A58" s="248"/>
      <c r="B58" s="244"/>
      <c r="C58" s="244"/>
      <c r="D58" s="244"/>
      <c r="E58" s="244"/>
      <c r="F58" s="244"/>
      <c r="G58" s="325"/>
      <c r="H58" s="326" t="s">
        <v>507</v>
      </c>
      <c r="I58" s="327">
        <v>651983</v>
      </c>
      <c r="J58" s="328">
        <v>18266</v>
      </c>
      <c r="K58" s="329">
        <v>36.5</v>
      </c>
      <c r="L58" s="330">
        <v>24121</v>
      </c>
      <c r="M58" s="331">
        <v>9.5</v>
      </c>
      <c r="N58" s="332">
        <v>27</v>
      </c>
    </row>
    <row r="59" spans="1:14">
      <c r="A59" s="248"/>
      <c r="B59" s="244"/>
      <c r="C59" s="244"/>
      <c r="D59" s="244"/>
      <c r="E59" s="244"/>
      <c r="F59" s="244"/>
      <c r="G59" s="310" t="s">
        <v>511</v>
      </c>
      <c r="H59" s="311"/>
      <c r="I59" s="319">
        <v>2079220</v>
      </c>
      <c r="J59" s="320">
        <v>58380</v>
      </c>
      <c r="K59" s="321">
        <v>30.2</v>
      </c>
      <c r="L59" s="322">
        <v>53270</v>
      </c>
      <c r="M59" s="323">
        <v>13.8</v>
      </c>
      <c r="N59" s="324">
        <v>16.399999999999999</v>
      </c>
    </row>
    <row r="60" spans="1:14">
      <c r="A60" s="248"/>
      <c r="B60" s="244"/>
      <c r="C60" s="244"/>
      <c r="D60" s="244"/>
      <c r="E60" s="244"/>
      <c r="F60" s="244"/>
      <c r="G60" s="325"/>
      <c r="H60" s="326" t="s">
        <v>507</v>
      </c>
      <c r="I60" s="333">
        <v>711738</v>
      </c>
      <c r="J60" s="328">
        <v>19984</v>
      </c>
      <c r="K60" s="329">
        <v>9.4</v>
      </c>
      <c r="L60" s="330">
        <v>24316</v>
      </c>
      <c r="M60" s="331">
        <v>0.8</v>
      </c>
      <c r="N60" s="332">
        <v>8.6</v>
      </c>
    </row>
    <row r="61" spans="1:14">
      <c r="A61" s="248"/>
      <c r="B61" s="244"/>
      <c r="C61" s="244"/>
      <c r="D61" s="244"/>
      <c r="E61" s="244"/>
      <c r="F61" s="244"/>
      <c r="G61" s="310" t="s">
        <v>512</v>
      </c>
      <c r="H61" s="334"/>
      <c r="I61" s="335">
        <v>1483206</v>
      </c>
      <c r="J61" s="336">
        <v>41407</v>
      </c>
      <c r="K61" s="337">
        <v>36.1</v>
      </c>
      <c r="L61" s="338">
        <v>47922</v>
      </c>
      <c r="M61" s="339">
        <v>9.8000000000000007</v>
      </c>
      <c r="N61" s="324">
        <v>26.3</v>
      </c>
    </row>
    <row r="62" spans="1:14">
      <c r="A62" s="248"/>
      <c r="B62" s="244"/>
      <c r="C62" s="244"/>
      <c r="D62" s="244"/>
      <c r="E62" s="244"/>
      <c r="F62" s="244"/>
      <c r="G62" s="325"/>
      <c r="H62" s="326" t="s">
        <v>507</v>
      </c>
      <c r="I62" s="327">
        <v>668702</v>
      </c>
      <c r="J62" s="328">
        <v>18652</v>
      </c>
      <c r="K62" s="329">
        <v>15.8</v>
      </c>
      <c r="L62" s="330">
        <v>24975</v>
      </c>
      <c r="M62" s="331">
        <v>4.9000000000000004</v>
      </c>
      <c r="N62" s="332">
        <v>10.9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9.74</v>
      </c>
      <c r="G47" s="12">
        <v>8.83</v>
      </c>
      <c r="H47" s="12">
        <v>9.82</v>
      </c>
      <c r="I47" s="12">
        <v>11.45</v>
      </c>
      <c r="J47" s="13">
        <v>13.33</v>
      </c>
    </row>
    <row r="48" spans="2:10" ht="57.75" customHeight="1">
      <c r="B48" s="14"/>
      <c r="C48" s="1139" t="s">
        <v>4</v>
      </c>
      <c r="D48" s="1139"/>
      <c r="E48" s="1140"/>
      <c r="F48" s="15">
        <v>3.18</v>
      </c>
      <c r="G48" s="16">
        <v>4.97</v>
      </c>
      <c r="H48" s="16">
        <v>3.29</v>
      </c>
      <c r="I48" s="16">
        <v>5.47</v>
      </c>
      <c r="J48" s="17">
        <v>4</v>
      </c>
    </row>
    <row r="49" spans="2:10" ht="57.75" customHeight="1" thickBot="1">
      <c r="B49" s="18"/>
      <c r="C49" s="1141" t="s">
        <v>5</v>
      </c>
      <c r="D49" s="1141"/>
      <c r="E49" s="1142"/>
      <c r="F49" s="19">
        <v>1.27</v>
      </c>
      <c r="G49" s="20">
        <v>1.24</v>
      </c>
      <c r="H49" s="20" t="s">
        <v>519</v>
      </c>
      <c r="I49" s="20">
        <v>3.74</v>
      </c>
      <c r="J49" s="21">
        <v>0.55000000000000004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15.19</v>
      </c>
      <c r="G34" s="33">
        <v>13.22</v>
      </c>
      <c r="H34" s="33">
        <v>12.29</v>
      </c>
      <c r="I34" s="33">
        <v>11.99</v>
      </c>
      <c r="J34" s="34">
        <v>10.91</v>
      </c>
      <c r="K34" s="22"/>
      <c r="L34" s="22"/>
      <c r="M34" s="22"/>
      <c r="N34" s="22"/>
      <c r="O34" s="22"/>
      <c r="P34" s="22"/>
    </row>
    <row r="35" spans="1:16" ht="39" customHeight="1">
      <c r="A35" s="22"/>
      <c r="B35" s="35"/>
      <c r="C35" s="1143" t="s">
        <v>521</v>
      </c>
      <c r="D35" s="1144"/>
      <c r="E35" s="1145"/>
      <c r="F35" s="36">
        <v>3.18</v>
      </c>
      <c r="G35" s="37">
        <v>4.97</v>
      </c>
      <c r="H35" s="37">
        <v>3.29</v>
      </c>
      <c r="I35" s="37">
        <v>5.47</v>
      </c>
      <c r="J35" s="38">
        <v>4</v>
      </c>
      <c r="K35" s="22"/>
      <c r="L35" s="22"/>
      <c r="M35" s="22"/>
      <c r="N35" s="22"/>
      <c r="O35" s="22"/>
      <c r="P35" s="22"/>
    </row>
    <row r="36" spans="1:16" ht="39" customHeight="1">
      <c r="A36" s="22"/>
      <c r="B36" s="35"/>
      <c r="C36" s="1143" t="s">
        <v>522</v>
      </c>
      <c r="D36" s="1144"/>
      <c r="E36" s="1145"/>
      <c r="F36" s="36">
        <v>3.8</v>
      </c>
      <c r="G36" s="37">
        <v>4.6900000000000004</v>
      </c>
      <c r="H36" s="37">
        <v>4.95</v>
      </c>
      <c r="I36" s="37">
        <v>4.55</v>
      </c>
      <c r="J36" s="38">
        <v>2.41</v>
      </c>
      <c r="K36" s="22"/>
      <c r="L36" s="22"/>
      <c r="M36" s="22"/>
      <c r="N36" s="22"/>
      <c r="O36" s="22"/>
      <c r="P36" s="22"/>
    </row>
    <row r="37" spans="1:16" ht="39" customHeight="1">
      <c r="A37" s="22"/>
      <c r="B37" s="35"/>
      <c r="C37" s="1143" t="s">
        <v>523</v>
      </c>
      <c r="D37" s="1144"/>
      <c r="E37" s="1145"/>
      <c r="F37" s="36">
        <v>1.68</v>
      </c>
      <c r="G37" s="37">
        <v>0.6</v>
      </c>
      <c r="H37" s="37">
        <v>0.64</v>
      </c>
      <c r="I37" s="37">
        <v>0.79</v>
      </c>
      <c r="J37" s="38">
        <v>1.06</v>
      </c>
      <c r="K37" s="22"/>
      <c r="L37" s="22"/>
      <c r="M37" s="22"/>
      <c r="N37" s="22"/>
      <c r="O37" s="22"/>
      <c r="P37" s="22"/>
    </row>
    <row r="38" spans="1:16" ht="39" customHeight="1">
      <c r="A38" s="22"/>
      <c r="B38" s="35"/>
      <c r="C38" s="1143" t="s">
        <v>524</v>
      </c>
      <c r="D38" s="1144"/>
      <c r="E38" s="1145"/>
      <c r="F38" s="36">
        <v>0.09</v>
      </c>
      <c r="G38" s="37">
        <v>0.09</v>
      </c>
      <c r="H38" s="37">
        <v>0.08</v>
      </c>
      <c r="I38" s="37">
        <v>0.1</v>
      </c>
      <c r="J38" s="38">
        <v>0.09</v>
      </c>
      <c r="K38" s="22"/>
      <c r="L38" s="22"/>
      <c r="M38" s="22"/>
      <c r="N38" s="22"/>
      <c r="O38" s="22"/>
      <c r="P38" s="22"/>
    </row>
    <row r="39" spans="1:16" ht="39" customHeight="1">
      <c r="A39" s="22"/>
      <c r="B39" s="35"/>
      <c r="C39" s="1143" t="s">
        <v>525</v>
      </c>
      <c r="D39" s="1144"/>
      <c r="E39" s="1145"/>
      <c r="F39" s="36">
        <v>0.09</v>
      </c>
      <c r="G39" s="37">
        <v>0.11</v>
      </c>
      <c r="H39" s="37">
        <v>0.08</v>
      </c>
      <c r="I39" s="37">
        <v>0.05</v>
      </c>
      <c r="J39" s="38">
        <v>0.09</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0.15</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740</v>
      </c>
      <c r="L45" s="60">
        <v>739</v>
      </c>
      <c r="M45" s="60">
        <v>760</v>
      </c>
      <c r="N45" s="60">
        <v>768</v>
      </c>
      <c r="O45" s="61">
        <v>729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16</v>
      </c>
      <c r="L48" s="64">
        <v>16</v>
      </c>
      <c r="M48" s="64">
        <v>17</v>
      </c>
      <c r="N48" s="64">
        <v>17</v>
      </c>
      <c r="O48" s="65">
        <v>17</v>
      </c>
      <c r="P48" s="48"/>
      <c r="Q48" s="48"/>
      <c r="R48" s="48"/>
      <c r="S48" s="48"/>
      <c r="T48" s="48"/>
      <c r="U48" s="48"/>
    </row>
    <row r="49" spans="1:21" ht="30.75" customHeight="1">
      <c r="A49" s="48"/>
      <c r="B49" s="1161"/>
      <c r="C49" s="1162"/>
      <c r="D49" s="62"/>
      <c r="E49" s="1153" t="s">
        <v>16</v>
      </c>
      <c r="F49" s="1153"/>
      <c r="G49" s="1153"/>
      <c r="H49" s="1153"/>
      <c r="I49" s="1153"/>
      <c r="J49" s="1154"/>
      <c r="K49" s="63">
        <v>449</v>
      </c>
      <c r="L49" s="64">
        <v>402</v>
      </c>
      <c r="M49" s="64">
        <v>394</v>
      </c>
      <c r="N49" s="64">
        <v>388</v>
      </c>
      <c r="O49" s="65">
        <v>404</v>
      </c>
      <c r="P49" s="48"/>
      <c r="Q49" s="48"/>
      <c r="R49" s="48"/>
      <c r="S49" s="48"/>
      <c r="T49" s="48"/>
      <c r="U49" s="48"/>
    </row>
    <row r="50" spans="1:21" ht="30.75" customHeight="1">
      <c r="A50" s="48"/>
      <c r="B50" s="1161"/>
      <c r="C50" s="1162"/>
      <c r="D50" s="62"/>
      <c r="E50" s="1153" t="s">
        <v>17</v>
      </c>
      <c r="F50" s="1153"/>
      <c r="G50" s="1153"/>
      <c r="H50" s="1153"/>
      <c r="I50" s="1153"/>
      <c r="J50" s="1154"/>
      <c r="K50" s="63">
        <v>0</v>
      </c>
      <c r="L50" s="64">
        <v>165</v>
      </c>
      <c r="M50" s="64" t="s">
        <v>474</v>
      </c>
      <c r="N50" s="64" t="s">
        <v>474</v>
      </c>
      <c r="O50" s="65" t="s">
        <v>474</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798</v>
      </c>
      <c r="L52" s="64">
        <v>812</v>
      </c>
      <c r="M52" s="64">
        <v>829</v>
      </c>
      <c r="N52" s="64">
        <v>837</v>
      </c>
      <c r="O52" s="65">
        <v>855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407</v>
      </c>
      <c r="L53" s="69">
        <v>510</v>
      </c>
      <c r="M53" s="69">
        <v>342</v>
      </c>
      <c r="N53" s="69">
        <v>336</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2015-04-16T05:11:52Z</cp:lastPrinted>
  <dcterms:created xsi:type="dcterms:W3CDTF">2015-02-17T06:25:27Z</dcterms:created>
  <dcterms:modified xsi:type="dcterms:W3CDTF">2015-04-22T02:48:15Z</dcterms:modified>
  <cp:category/>
</cp:coreProperties>
</file>