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B102" i="11" l="1"/>
  <c r="CR102" i="1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s="1"/>
  <c r="U35" i="9" s="1"/>
  <c r="U36" i="9" s="1"/>
  <c r="AM34" i="9" l="1"/>
  <c r="BW34" i="9"/>
  <c r="BW35" i="9" s="1"/>
  <c r="BW36" i="9" s="1"/>
  <c r="BW37" i="9" s="1"/>
  <c r="BW38" i="9" s="1"/>
  <c r="BW39" i="9" s="1"/>
  <c r="BW40"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<sst xmlns="http://schemas.openxmlformats.org/spreadsheetml/2006/main" count="1022" uniqueCount="543">
  <si>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</si>
  <si>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</si>
  <si>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</si>
  <si>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</si>
  <si>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</si>
  <si>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</si>
  <si>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</si>
  <si>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</si>
  <si>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</si>
  <si>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</si>
  <si>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</si>
  <si>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</si>
  <si>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</si>
  <si>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</si>
  <si>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</si>
  <si>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</si>
  <si>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</si>
  <si>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</si>
  <si>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</si>
  <si>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</si>
  <si>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</si>
  <si>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</si>
  <si>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</si>
  <si>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</si>
  <si>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</si>
  <si>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</si>
  <si>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</si>
  <si>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</si>
  <si>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</si>
  <si>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</si>
  <si>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</si>
  <si>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</si>
  <si>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</si>
  <si>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</si>
  <si>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</si>
  <si>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</si>
  <si>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</si>
  <si>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</si>
  <si>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</si>
  <si>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</si>
  <si>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</si>
  <si>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</si>
  <si>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</si>
  <si>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</si>
  <si>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</si>
  <si>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</si>
  <si>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</si>
  <si>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</si>
  <si>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</si>
  <si>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</si>
  <si>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</si>
  <si>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</si>
  <si>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</si>
  <si>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</si>
  <si>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</si>
  <si>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</si>
  <si>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</si>
  <si>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</si>
  <si>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</si>
  <si>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</si>
  <si>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</si>
  <si>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</si>
  <si>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</si>
  <si>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</si>
  <si>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</si>
  <si>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</si>
  <si>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</si>
  <si>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</si>
  <si>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</si>
  <si>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</si>
  <si>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</si>
  <si>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</si>
  <si>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</si>
  <si>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</si>
  <si>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</si>
  <si>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</si>
  <si>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</si>
  <si>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</si>
  <si>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</si>
  <si>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</si>
  <si>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</si>
  <si>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</si>
  <si>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</si>
  <si>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</si>
  <si>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</si>
  <si>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</si>
  <si>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</si>
  <si>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</si>
  <si>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</si>
  <si>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</si>
  <si>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</si>
  <si>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</si>
  <si>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</si>
  <si>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</si>
  <si>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</si>
  <si>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</si>
  <si>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</si>
  <si>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</si>
  <si>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</si>
  <si>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</si>
  <si>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</si>
  <si>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</si>
  <si>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</si>
  <si>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</si>
  <si>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</si>
  <si>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</si>
  <si>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</si>
  <si>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</si>
  <si>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</si>
  <si>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</si>
  <si>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</si>
  <si>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</si>
  <si>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</si>
  <si>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</si>
  <si>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</si>
  <si>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</si>
  <si>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</si>
  <si>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</si>
  <si>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</si>
  <si>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</si>
  <si>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</si>
  <si>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</si>
  <si>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</si>
  <si>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</si>
  <si>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</si>
  <si>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</si>
  <si>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</si>
  <si>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</si>
  <si>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</si>
  <si>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</si>
  <si>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</si>
  <si>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</si>
  <si>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</si>
  <si>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</si>
  <si>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</si>
  <si>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</si>
  <si>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</si>
  <si>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</si>
  <si>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</si>
  <si>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</si>
  <si>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</si>
  <si>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</si>
  <si>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</si>
  <si>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</si>
  <si>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</si>
  <si>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</si>
  <si>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</si>
  <si>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</si>
  <si>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</si>
  <si>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</si>
  <si>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</si>
  <si>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</si>
  <si>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</si>
  <si>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</si>
  <si>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</si>
  <si>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</si>
  <si>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</si>
  <si>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</si>
  <si>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</si>
  <si>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</si>
  <si>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</si>
  <si>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</si>
  <si>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</si>
  <si>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</si>
  <si>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</si>
  <si>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</si>
  <si>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</si>
  <si>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</si>
  <si>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</si>
  <si>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</si>
  <si>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</si>
  <si>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</si>
  <si>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</si>
  <si>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</si>
  <si>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</si>
  <si>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</si>
  <si>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</si>
  <si>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</si>
  <si>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</si>
  <si>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</si>
  <si>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</si>
  <si>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</si>
  <si>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</si>
  <si>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</si>
  <si>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</si>
  <si>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</si>
  <si>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</si>
  <si>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</si>
  <si>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</si>
  <si>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</si>
  <si>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</si>
  <si>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</si>
  <si>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</si>
  <si>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</si>
  <si>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</si>
  <si>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埼玉県宮代町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</si>
  <si>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</si>
  <si>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</si>
  <si>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</si>
  <si>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</si>
  <si>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</si>
  <si>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</si>
  <si>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</si>
  <si>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</si>
  <si>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</si>
  <si>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</si>
  <si>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</si>
  <si>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</si>
  <si>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</si>
  <si>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</si>
  <si>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</si>
  <si>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</si>
  <si>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</si>
  <si>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</si>
  <si>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</si>
  <si>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</si>
  <si>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</si>
  <si>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</si>
  <si>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</si>
  <si>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</si>
  <si>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</si>
  <si>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</si>
  <si>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</si>
  <si>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</si>
  <si>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</si>
  <si>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</si>
  <si>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</si>
  <si>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</si>
  <si>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</si>
  <si>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</si>
  <si>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</si>
  <si>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</si>
  <si>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</si>
  <si>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</si>
  <si>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</si>
  <si>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</si>
  <si>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</si>
  <si>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</si>
  <si>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</si>
  <si>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</si>
  <si>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</si>
  <si>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</si>
  <si>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</si>
  <si>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</si>
  <si>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</si>
  <si>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</si>
  <si>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</si>
  <si>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</si>
  <si>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</si>
  <si>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</si>
  <si>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</si>
  <si>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</si>
  <si>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</si>
  <si>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</si>
  <si>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</si>
  <si>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</si>
  <si>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</si>
  <si>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</si>
  <si>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</si>
  <si>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</si>
  <si>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</si>
  <si>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</si>
  <si>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</si>
  <si>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</si>
  <si>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</si>
  <si>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</si>
  <si>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</si>
  <si>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</si>
  <si>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</si>
  <si>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</si>
  <si>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</si>
  <si>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</si>
  <si>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</si>
  <si>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</si>
  <si>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</si>
  <si>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</si>
  <si>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</si>
  <si>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</si>
  <si>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</si>
  <si>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</si>
  <si>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</si>
  <si>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</si>
  <si>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</si>
  <si>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</si>
  <si>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</si>
  <si>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</si>
  <si>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</si>
  <si>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</si>
  <si>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</si>
  <si>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</si>
  <si>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</si>
  <si>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</si>
  <si>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</si>
  <si>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</si>
  <si>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</si>
  <si>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</si>
  <si>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</si>
  <si>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</si>
  <si>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</si>
  <si>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</si>
  <si>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</si>
  <si>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</si>
  <si>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</si>
  <si>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</si>
  <si>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</si>
  <si>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</si>
  <si>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</si>
  <si>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</si>
  <si>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</si>
  <si>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</si>
  <si>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</si>
  <si>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</si>
  <si>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</si>
  <si>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</si>
  <si>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</si>
  <si>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</si>
  <si>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</si>
  <si>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</si>
  <si>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</si>
  <si>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</si>
  <si>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</si>
  <si>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</si>
  <si>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</si>
  <si>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</si>
  <si>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</si>
  <si>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</si>
  <si>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</si>
  <si>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</si>
  <si>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</si>
  <si>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</si>
  <si>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</si>
  <si>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</si>
  <si>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</si>
  <si>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</si>
  <si>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</si>
  <si>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</si>
  <si>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</si>
  <si>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</si>
  <si>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</si>
  <si>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</si>
  <si>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</si>
  <si>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</si>
  <si>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</si>
  <si>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</si>
  <si>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埼玉県宮代町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</si>
  <si>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</si>
  <si>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</si>
  <si>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</si>
  <si>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</si>
  <si>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</si>
  <si>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</si>
  <si>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</si>
  <si>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</si>
  <si>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</si>
  <si>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</si>
  <si>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</si>
  <si>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</si>
  <si>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</si>
  <si>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</si>
  <si>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</si>
  <si>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</si>
  <si>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</si>
  <si>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</si>
  <si>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</si>
  <si>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</si>
  <si>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</si>
  <si>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</si>
  <si>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</si>
  <si>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</si>
  <si>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</si>
  <si>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</si>
  <si>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</si>
  <si>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</si>
  <si>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</si>
  <si>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</si>
  <si>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</si>
  <si>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</si>
  <si>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</si>
  <si>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</si>
  <si>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</si>
  <si>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</si>
  <si>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</si>
  <si>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</si>
  <si>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</si>
  <si>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</si>
  <si>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</si>
  <si>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</si>
  <si>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</si>
  <si>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</si>
  <si>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</si>
  <si>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</si>
  <si>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</si>
  <si>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</si>
  <si>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</si>
  <si>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</si>
  <si>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</si>
  <si>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</si>
  <si>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</si>
  <si>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</si>
  <si>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</si>
  <si>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</si>
  <si>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</si>
  <si>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</si>
  <si>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</si>
  <si>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</si>
  <si>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</si>
  <si>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</si>
  <si>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</si>
  <si>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</si>
  <si>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</si>
  <si>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</si>
  <si>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</si>
  <si>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</si>
  <si>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</si>
  <si>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</si>
  <si>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</si>
  <si>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</si>
  <si>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</si>
  <si>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</si>
  <si>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</si>
  <si>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</si>
  <si>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</si>
  <si>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</si>
  <si>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</si>
  <si>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</si>
  <si>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</si>
  <si>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</si>
  <si>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</si>
  <si>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</si>
  <si>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</si>
  <si>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</si>
  <si>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</si>
  <si>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</si>
  <si>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</si>
  <si>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</si>
  <si>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</si>
  <si>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</si>
  <si>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</si>
  <si>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</si>
  <si>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</si>
  <si>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</si>
  <si>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</si>
  <si>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</si>
  <si>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</si>
  <si>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</si>
  <si>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</si>
  <si>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</si>
  <si>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</si>
  <si>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</si>
  <si>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</si>
  <si>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</si>
  <si>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</si>
  <si>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</si>
  <si>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</si>
  <si>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</si>
  <si>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</si>
  <si>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</si>
  <si>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</si>
  <si>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</si>
  <si>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</si>
  <si>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</si>
  <si>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</si>
  <si>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</si>
  <si>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</si>
  <si>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</si>
  <si>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</si>
  <si>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</si>
  <si>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</si>
  <si>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</si>
  <si>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</si>
  <si>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</si>
  <si>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</si>
  <si>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</si>
  <si>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</si>
  <si>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</si>
  <si>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</si>
  <si>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</si>
  <si>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</si>
  <si>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</si>
  <si>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</si>
  <si>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</si>
  <si>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</si>
  <si>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</si>
  <si>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</si>
  <si>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</si>
  <si>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</si>
  <si>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</si>
  <si>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</si>
  <si>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</si>
  <si>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</si>
  <si>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</si>
  <si>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</si>
  <si>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</si>
  <si>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</si>
  <si>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</si>
  <si>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</si>
  <si>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</si>
  <si>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</si>
  <si>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</si>
  <si>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</si>
  <si>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</si>
  <si>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</si>
  <si>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</si>
  <si>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</si>
  <si>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</si>
  <si>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</si>
  <si>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</si>
  <si>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</si>
  <si>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</si>
  <si>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</si>
  <si>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</si>
  <si>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</si>
  <si>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</si>
  <si>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</si>
  <si>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</si>
  <si>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</si>
  <si>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</si>
  <si>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</si>
  <si>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</si>
  <si>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</si>
  <si>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 0.21</t>
  </si>
  <si>
    <t>水道事業会計</t>
  </si>
  <si>
    <t>一般会計</t>
  </si>
  <si>
    <t>介護保険特別会計</t>
  </si>
  <si>
    <t>▲ 0.84</t>
  </si>
  <si>
    <t>国民健康保険特別会計</t>
  </si>
  <si>
    <t>公共下水道事業特別会計</t>
  </si>
  <si>
    <t>後期高齢者医療特別会計</t>
  </si>
  <si>
    <t>農業集落排水事業特別会計</t>
  </si>
  <si>
    <t>その他会計（赤字）</t>
  </si>
  <si>
    <t>その他会計（黒字）</t>
  </si>
  <si>
    <t>-</t>
    <phoneticPr fontId="2"/>
  </si>
  <si>
    <t>-</t>
    <phoneticPr fontId="2"/>
  </si>
  <si>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</si>
  <si>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</si>
  <si>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</si>
  <si>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</si>
  <si>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</si>
  <si>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</si>
  <si>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</si>
  <si>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</si>
  <si>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宮代町土地開発公社</t>
    <rPh sb="0" eb="3">
      <t>ミヤシロマチ</t>
    </rPh>
    <rPh sb="3" eb="5">
      <t>トチ</t>
    </rPh>
    <rPh sb="5" eb="7">
      <t>カイハツ</t>
    </rPh>
    <rPh sb="7" eb="9">
      <t>コウシャ</t>
    </rPh>
    <phoneticPr fontId="2"/>
  </si>
  <si>
    <t>新しい村</t>
    <rPh sb="0" eb="1">
      <t>アタラ</t>
    </rPh>
    <rPh sb="3" eb="4">
      <t>ムラ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</si>
</sst>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23151</c:v>
                </c:pt>
                <c:pt idx="1">
                  <c:v>26550</c:v>
                </c:pt>
                <c:pt idx="2">
                  <c:v>21775</c:v>
                </c:pt>
                <c:pt idx="3">
                  <c:v>26437</c:v>
                </c:pt>
                <c:pt idx="4">
                  <c:v>23740</c:v>
                </c:pt>
              </c:numCache>
            </c:numRef>
          </c:val>
          <c:smooth val="0"/>
        </c:ser>
        <c:dLbls>
          <c:showLegendKey val="0"/>
          <c:showVal val="0"/>
          <c:showCatName val="0"/>
          <c:showSerName val="0"/>
          <c:showPercent val="0"/>
          <c:showBubbleSize val="0"/>
        </c:dLbls>
        <c:marker val="1"/>
        <c:smooth val="0"/>
        <c:axId val="114791168"/>
        <c:axId val="114793088"/>
      </c:lineChart>
      <c:catAx>
        <c:axId val="114791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93088"/>
        <c:crosses val="autoZero"/>
        <c:auto val="1"/>
        <c:lblAlgn val="ctr"/>
        <c:lblOffset val="100"/>
        <c:tickLblSkip val="1"/>
        <c:tickMarkSkip val="1"/>
        <c:noMultiLvlLbl val="0"/>
      </c:catAx>
      <c:valAx>
        <c:axId val="1147930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9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5.36</c:v>
                </c:pt>
                <c:pt idx="1">
                  <c:v>6.22</c:v>
                </c:pt>
                <c:pt idx="2">
                  <c:v>4.7</c:v>
                </c:pt>
                <c:pt idx="3">
                  <c:v>4.2699999999999996</c:v>
                </c:pt>
                <c:pt idx="4">
                  <c:v>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14.23</c:v>
                </c:pt>
                <c:pt idx="1">
                  <c:v>14.24</c:v>
                </c:pt>
                <c:pt idx="2">
                  <c:v>16.239999999999998</c:v>
                </c:pt>
                <c:pt idx="3">
                  <c:v>16.63</c:v>
                </c:pt>
                <c:pt idx="4">
                  <c:v>16.600000000000001</c:v>
                </c:pt>
              </c:numCache>
            </c:numRef>
          </c:val>
        </c:ser>
        <c:dLbls>
          <c:showLegendKey val="0"/>
          <c:showVal val="0"/>
          <c:showCatName val="0"/>
          <c:showSerName val="0"/>
          <c:showPercent val="0"/>
          <c:showBubbleSize val="0"/>
        </c:dLbls>
        <c:gapWidth val="250"/>
        <c:overlap val="100"/>
        <c:axId val="115405568"/>
        <c:axId val="11540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-1.1200000000000001</c:v>
                </c:pt>
                <c:pt idx="1">
                  <c:v>1.49</c:v>
                </c:pt>
                <c:pt idx="2">
                  <c:v>0.44</c:v>
                </c:pt>
                <c:pt idx="3">
                  <c:v>-0.21</c:v>
                </c:pt>
                <c:pt idx="4">
                  <c:v>2.44</c:v>
                </c:pt>
              </c:numCache>
            </c:numRef>
          </c:val>
          <c:smooth val="0"/>
        </c:ser>
        <c:dLbls>
          <c:showLegendKey val="0"/>
          <c:showVal val="0"/>
          <c:showCatName val="0"/>
          <c:showSerName val="0"/>
          <c:showPercent val="0"/>
          <c:showBubbleSize val="0"/>
        </c:dLbls>
        <c:marker val="1"/>
        <c:smooth val="0"/>
        <c:axId val="115405568"/>
        <c:axId val="115407488"/>
      </c:lineChart>
      <c:catAx>
        <c:axId val="1154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407488"/>
        <c:crosses val="autoZero"/>
        <c:auto val="1"/>
        <c:lblAlgn val="ctr"/>
        <c:lblOffset val="100"/>
        <c:tickLblSkip val="1"/>
        <c:tickMarkSkip val="1"/>
        <c:noMultiLvlLbl val="0"/>
      </c:catAx>
      <c:valAx>
        <c:axId val="11540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0.06</c:v>
                </c:pt>
                <c:pt idx="4">
                  <c:v>#N/A</c:v>
                </c:pt>
                <c:pt idx="5">
                  <c:v>0.09</c:v>
                </c:pt>
                <c:pt idx="6">
                  <c:v>#N/A</c:v>
                </c:pt>
                <c:pt idx="7">
                  <c:v>0.05</c:v>
                </c:pt>
                <c:pt idx="8">
                  <c:v>#N/A</c:v>
                </c:pt>
                <c:pt idx="9">
                  <c:v>0.09</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7.0000000000000007E-2</c:v>
                </c:pt>
                <c:pt idx="4">
                  <c:v>#N/A</c:v>
                </c:pt>
                <c:pt idx="5">
                  <c:v>0.04</c:v>
                </c:pt>
                <c:pt idx="6">
                  <c:v>#N/A</c:v>
                </c:pt>
                <c:pt idx="7">
                  <c:v>0.03</c:v>
                </c:pt>
                <c:pt idx="8">
                  <c:v>#N/A</c:v>
                </c:pt>
                <c:pt idx="9">
                  <c:v>0.1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0.21</c:v>
                </c:pt>
                <c:pt idx="2">
                  <c:v>#N/A</c:v>
                </c:pt>
                <c:pt idx="3">
                  <c:v>0.26</c:v>
                </c:pt>
                <c:pt idx="4">
                  <c:v>#N/A</c:v>
                </c:pt>
                <c:pt idx="5">
                  <c:v>1.76</c:v>
                </c:pt>
                <c:pt idx="6">
                  <c:v>#N/A</c:v>
                </c:pt>
                <c:pt idx="7">
                  <c:v>0.28999999999999998</c:v>
                </c:pt>
                <c:pt idx="8">
                  <c:v>#N/A</c:v>
                </c:pt>
                <c:pt idx="9">
                  <c:v>0.49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2.06</c:v>
                </c:pt>
                <c:pt idx="2">
                  <c:v>#N/A</c:v>
                </c:pt>
                <c:pt idx="3">
                  <c:v>1.22</c:v>
                </c:pt>
                <c:pt idx="4">
                  <c:v>#N/A</c:v>
                </c:pt>
                <c:pt idx="5">
                  <c:v>1.68</c:v>
                </c:pt>
                <c:pt idx="6">
                  <c:v>#N/A</c:v>
                </c:pt>
                <c:pt idx="7">
                  <c:v>1.67</c:v>
                </c:pt>
                <c:pt idx="8">
                  <c:v>#N/A</c:v>
                </c:pt>
                <c:pt idx="9">
                  <c:v>1.22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0.63</c:v>
                </c:pt>
                <c:pt idx="2">
                  <c:v>0.84</c:v>
                </c:pt>
                <c:pt idx="3">
                  <c:v>#N/A</c:v>
                </c:pt>
                <c:pt idx="4">
                  <c:v>#N/A</c:v>
                </c:pt>
                <c:pt idx="5">
                  <c:v>0.82</c:v>
                </c:pt>
                <c:pt idx="6">
                  <c:v>#N/A</c:v>
                </c:pt>
                <c:pt idx="7">
                  <c:v>1.61</c:v>
                </c:pt>
                <c:pt idx="8">
                  <c:v>#N/A</c:v>
                </c:pt>
                <c:pt idx="9">
                  <c:v>1.92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5.36</c:v>
                </c:pt>
                <c:pt idx="2">
                  <c:v>#N/A</c:v>
                </c:pt>
                <c:pt idx="3">
                  <c:v>6.22</c:v>
                </c:pt>
                <c:pt idx="4">
                  <c:v>#N/A</c:v>
                </c:pt>
                <c:pt idx="5">
                  <c:v>4.7</c:v>
                </c:pt>
                <c:pt idx="6">
                  <c:v>#N/A</c:v>
                </c:pt>
                <c:pt idx="7">
                  <c:v>4.2699999999999996</c:v>
                </c:pt>
                <c:pt idx="8">
                  <c:v>#N/A</c:v>
                </c:pt>
                <c:pt idx="9">
                  <c:v>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10.09</c:v>
                </c:pt>
                <c:pt idx="2">
                  <c:v>#N/A</c:v>
                </c:pt>
                <c:pt idx="3">
                  <c:v>9.61</c:v>
                </c:pt>
                <c:pt idx="4">
                  <c:v>#N/A</c:v>
                </c:pt>
                <c:pt idx="5">
                  <c:v>10.25</c:v>
                </c:pt>
                <c:pt idx="6">
                  <c:v>#N/A</c:v>
                </c:pt>
                <c:pt idx="7">
                  <c:v>10.52</c:v>
                </c:pt>
                <c:pt idx="8">
                  <c:v>#N/A</c:v>
                </c:pt>
                <c:pt idx="9">
                  <c:v>13.57</c:v>
                </c:pt>
              </c:numCache>
            </c:numRef>
          </c:val>
        </c:ser>
        <c:dLbls>
          <c:showLegendKey val="0"/>
          <c:showVal val="0"/>
          <c:showCatName val="0"/>
          <c:showSerName val="0"/>
          <c:showPercent val="0"/>
          <c:showBubbleSize val="0"/>
        </c:dLbls>
        <c:gapWidth val="150"/>
        <c:overlap val="100"/>
        <c:axId val="115694208"/>
        <c:axId val="115704192"/>
      </c:barChart>
      <c:catAx>
        <c:axId val="1156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04192"/>
        <c:crosses val="autoZero"/>
        <c:auto val="1"/>
        <c:lblAlgn val="ctr"/>
        <c:lblOffset val="100"/>
        <c:tickLblSkip val="1"/>
        <c:tickMarkSkip val="1"/>
        <c:noMultiLvlLbl val="0"/>
      </c:catAx>
      <c:valAx>
        <c:axId val="11570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9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795</c:v>
                </c:pt>
                <c:pt idx="5">
                  <c:v>814</c:v>
                </c:pt>
                <c:pt idx="8">
                  <c:v>961</c:v>
                </c:pt>
                <c:pt idx="11">
                  <c:v>955</c:v>
                </c:pt>
                <c:pt idx="14">
                  <c:v>953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92</c:v>
                </c:pt>
                <c:pt idx="3">
                  <c:v>84</c:v>
                </c:pt>
                <c:pt idx="6">
                  <c:v>96</c:v>
                </c:pt>
                <c:pt idx="9">
                  <c:v>100</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547</c:v>
                </c:pt>
                <c:pt idx="3">
                  <c:v>538</c:v>
                </c:pt>
                <c:pt idx="6">
                  <c:v>539</c:v>
                </c:pt>
                <c:pt idx="9">
                  <c:v>521</c:v>
                </c:pt>
                <c:pt idx="12">
                  <c:v>520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804</c:v>
                </c:pt>
                <c:pt idx="3">
                  <c:v>735</c:v>
                </c:pt>
                <c:pt idx="6">
                  <c:v>717</c:v>
                </c:pt>
                <c:pt idx="9">
                  <c:v>691</c:v>
                </c:pt>
                <c:pt idx="12">
                  <c:v>689</c:v>
                </c:pt>
              </c:numCache>
            </c:numRef>
          </c:val>
        </c:ser>
        <c:dLbls>
          <c:showLegendKey val="0"/>
          <c:showVal val="0"/>
          <c:showCatName val="0"/>
          <c:showSerName val="0"/>
          <c:showPercent val="0"/>
          <c:showBubbleSize val="0"/>
        </c:dLbls>
        <c:gapWidth val="100"/>
        <c:overlap val="100"/>
        <c:axId val="115811840"/>
        <c:axId val="11581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648</c:v>
                </c:pt>
                <c:pt idx="2">
                  <c:v>#N/A</c:v>
                </c:pt>
                <c:pt idx="3">
                  <c:v>#N/A</c:v>
                </c:pt>
                <c:pt idx="4">
                  <c:v>543</c:v>
                </c:pt>
                <c:pt idx="5">
                  <c:v>#N/A</c:v>
                </c:pt>
                <c:pt idx="6">
                  <c:v>#N/A</c:v>
                </c:pt>
                <c:pt idx="7">
                  <c:v>391</c:v>
                </c:pt>
                <c:pt idx="8">
                  <c:v>#N/A</c:v>
                </c:pt>
                <c:pt idx="9">
                  <c:v>#N/A</c:v>
                </c:pt>
                <c:pt idx="10">
                  <c:v>357</c:v>
                </c:pt>
                <c:pt idx="11">
                  <c:v>#N/A</c:v>
                </c:pt>
                <c:pt idx="12">
                  <c:v>#N/A</c:v>
                </c:pt>
                <c:pt idx="13">
                  <c:v>345</c:v>
                </c:pt>
                <c:pt idx="14">
                  <c:v>#N/A</c:v>
                </c:pt>
              </c:numCache>
            </c:numRef>
          </c:val>
          <c:smooth val="0"/>
        </c:ser>
        <c:dLbls>
          <c:showLegendKey val="0"/>
          <c:showVal val="0"/>
          <c:showCatName val="0"/>
          <c:showSerName val="0"/>
          <c:showPercent val="0"/>
          <c:showBubbleSize val="0"/>
        </c:dLbls>
        <c:marker val="1"/>
        <c:smooth val="0"/>
        <c:axId val="115811840"/>
        <c:axId val="115813760"/>
      </c:lineChart>
      <c:catAx>
        <c:axId val="11581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13760"/>
        <c:crosses val="autoZero"/>
        <c:auto val="1"/>
        <c:lblAlgn val="ctr"/>
        <c:lblOffset val="100"/>
        <c:tickLblSkip val="1"/>
        <c:tickMarkSkip val="1"/>
        <c:noMultiLvlLbl val="0"/>
      </c:catAx>
      <c:valAx>
        <c:axId val="11581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1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9335</c:v>
                </c:pt>
                <c:pt idx="5">
                  <c:v>9396</c:v>
                </c:pt>
                <c:pt idx="8">
                  <c:v>9349</c:v>
                </c:pt>
                <c:pt idx="11">
                  <c:v>9358</c:v>
                </c:pt>
                <c:pt idx="14">
                  <c:v>9492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1491</c:v>
                </c:pt>
                <c:pt idx="11">
                  <c:v>1343</c:v>
                </c:pt>
                <c:pt idx="14">
                  <c:v>1242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1418</c:v>
                </c:pt>
                <c:pt idx="5">
                  <c:v>1498</c:v>
                </c:pt>
                <c:pt idx="8">
                  <c:v>1535</c:v>
                </c:pt>
                <c:pt idx="11">
                  <c:v>1535</c:v>
                </c:pt>
                <c:pt idx="14">
                  <c:v>1594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905</c:v>
                </c:pt>
                <c:pt idx="3">
                  <c:v>858</c:v>
                </c:pt>
                <c:pt idx="6">
                  <c:v>791</c:v>
                </c:pt>
                <c:pt idx="9">
                  <c:v>853</c:v>
                </c:pt>
                <c:pt idx="12">
                  <c:v>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526</c:v>
                </c:pt>
                <c:pt idx="3">
                  <c:v>342</c:v>
                </c:pt>
                <c:pt idx="6">
                  <c:v>409</c:v>
                </c:pt>
                <c:pt idx="9">
                  <c:v>317</c:v>
                </c:pt>
                <c:pt idx="12">
                  <c:v>213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6810</c:v>
                </c:pt>
                <c:pt idx="3">
                  <c:v>6750</c:v>
                </c:pt>
                <c:pt idx="6">
                  <c:v>6394</c:v>
                </c:pt>
                <c:pt idx="9">
                  <c:v>6038</c:v>
                </c:pt>
                <c:pt idx="12">
                  <c:v>5702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7642</c:v>
                </c:pt>
                <c:pt idx="3">
                  <c:v>7939</c:v>
                </c:pt>
                <c:pt idx="6">
                  <c:v>8120</c:v>
                </c:pt>
                <c:pt idx="9">
                  <c:v>8451</c:v>
                </c:pt>
                <c:pt idx="12">
                  <c:v>8679</c:v>
                </c:pt>
              </c:numCache>
            </c:numRef>
          </c:val>
        </c:ser>
        <c:dLbls>
          <c:showLegendKey val="0"/>
          <c:showVal val="0"/>
          <c:showCatName val="0"/>
          <c:showSerName val="0"/>
          <c:showPercent val="0"/>
          <c:showBubbleSize val="0"/>
        </c:dLbls>
        <c:gapWidth val="100"/>
        <c:overlap val="100"/>
        <c:axId val="115602560"/>
        <c:axId val="11560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5130</c:v>
                </c:pt>
                <c:pt idx="2">
                  <c:v>#N/A</c:v>
                </c:pt>
                <c:pt idx="3">
                  <c:v>#N/A</c:v>
                </c:pt>
                <c:pt idx="4">
                  <c:v>4994</c:v>
                </c:pt>
                <c:pt idx="5">
                  <c:v>#N/A</c:v>
                </c:pt>
                <c:pt idx="6">
                  <c:v>#N/A</c:v>
                </c:pt>
                <c:pt idx="7">
                  <c:v>3338</c:v>
                </c:pt>
                <c:pt idx="8">
                  <c:v>#N/A</c:v>
                </c:pt>
                <c:pt idx="9">
                  <c:v>#N/A</c:v>
                </c:pt>
                <c:pt idx="10">
                  <c:v>3424</c:v>
                </c:pt>
                <c:pt idx="11">
                  <c:v>#N/A</c:v>
                </c:pt>
                <c:pt idx="12">
                  <c:v>#N/A</c:v>
                </c:pt>
                <c:pt idx="13">
                  <c:v>2335</c:v>
                </c:pt>
                <c:pt idx="14">
                  <c:v>#N/A</c:v>
                </c:pt>
              </c:numCache>
            </c:numRef>
          </c:val>
          <c:smooth val="0"/>
        </c:ser>
        <c:dLbls>
          <c:showLegendKey val="0"/>
          <c:showVal val="0"/>
          <c:showCatName val="0"/>
          <c:showSerName val="0"/>
          <c:showPercent val="0"/>
          <c:showBubbleSize val="0"/>
        </c:dLbls>
        <c:marker val="1"/>
        <c:smooth val="0"/>
        <c:axId val="115602560"/>
        <c:axId val="115604480"/>
      </c:lineChart>
      <c:catAx>
        <c:axId val="1156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04480"/>
        <c:crosses val="autoZero"/>
        <c:auto val="1"/>
        <c:lblAlgn val="ctr"/>
        <c:lblOffset val="100"/>
        <c:tickLblSkip val="1"/>
        <c:tickMarkSkip val="1"/>
        <c:noMultiLvlLbl val="0"/>
      </c:catAx>
      <c:valAx>
        <c:axId val="1156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33,226
32,893
15.95
9,391,776
8,931,672
414,025
6,274,007
7,832,547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同等の数値となっている。昨年度と比較すると０．０１ポイント下降しており、年々減少してきている。少子高齢化が進む今後においては、更なる歳出削減、歳入確保に努め、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159455</xdr:rowOff>
    </xdr:to>
    <xdr:cxnSp macro="">
      <xdr:nvCxnSpPr>
        <xdr:cNvPr id="68" name="直線コネクタ 67"/>
        <xdr:cNvCxnSpPr/>
      </xdr:nvCxnSpPr>
      <xdr:spPr>
        <a:xfrm>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146050</xdr:rowOff>
    </xdr:to>
    <xdr:cxnSp macro="">
      <xdr:nvCxnSpPr>
        <xdr:cNvPr id="71" name="直線コネクタ 70"/>
        <xdr:cNvCxnSpPr/>
      </xdr:nvCxnSpPr>
      <xdr:spPr>
        <a:xfrm>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119239</xdr:rowOff>
    </xdr:to>
    <xdr:cxnSp macro="">
      <xdr:nvCxnSpPr>
        <xdr:cNvPr id="74" name="直線コネクタ 73"/>
        <xdr:cNvCxnSpPr/>
      </xdr:nvCxnSpPr>
      <xdr:spPr>
        <a:xfrm>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92428</xdr:rowOff>
    </xdr:to>
    <xdr:cxnSp macro="">
      <xdr:nvCxnSpPr>
        <xdr:cNvPr id="77" name="直線コネクタ 76"/>
        <xdr:cNvCxnSpPr/>
      </xdr:nvCxnSpPr>
      <xdr:spPr>
        <a:xfrm>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2" name="テキスト ボックス 91"/>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と比して高い数値となっている。その要因は、歳入における高齢化等による町税等の減、歳出における特別会計繰出金の増等が挙げられる。類似団体と比しても、過去５年間いずれも上回っており、今後においても選択と集中による経常経費の削減に努め財政の健全化を図っ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65786</xdr:rowOff>
    </xdr:from>
    <xdr:to>
      <xdr:col>7</xdr:col>
      <xdr:colOff>152400</xdr:colOff>
      <xdr:row>65</xdr:row>
      <xdr:rowOff>85090</xdr:rowOff>
    </xdr:to>
    <xdr:cxnSp macro="">
      <xdr:nvCxnSpPr>
        <xdr:cNvPr id="129" name="直線コネクタ 128"/>
        <xdr:cNvCxnSpPr/>
      </xdr:nvCxnSpPr>
      <xdr:spPr>
        <a:xfrm flipV="1">
          <a:off x="4114800" y="112100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65</xdr:row>
      <xdr:rowOff>85090</xdr:rowOff>
    </xdr:to>
    <xdr:cxnSp macro="">
      <xdr:nvCxnSpPr>
        <xdr:cNvPr id="132" name="直線コネクタ 131"/>
        <xdr:cNvCxnSpPr/>
      </xdr:nvCxnSpPr>
      <xdr:spPr>
        <a:xfrm>
          <a:off x="3225800" y="111762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65</xdr:row>
      <xdr:rowOff>32004</xdr:rowOff>
    </xdr:to>
    <xdr:cxnSp macro="">
      <xdr:nvCxnSpPr>
        <xdr:cNvPr id="135" name="直線コネクタ 134"/>
        <xdr:cNvCxnSpPr/>
      </xdr:nvCxnSpPr>
      <xdr:spPr>
        <a:xfrm>
          <a:off x="2336800" y="1104112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68326</xdr:rowOff>
    </xdr:from>
    <xdr:to>
      <xdr:col>3</xdr:col>
      <xdr:colOff>279400</xdr:colOff>
      <xdr:row>65</xdr:row>
      <xdr:rowOff>157480</xdr:rowOff>
    </xdr:to>
    <xdr:cxnSp macro="">
      <xdr:nvCxnSpPr>
        <xdr:cNvPr id="138" name="直線コネクタ 137"/>
        <xdr:cNvCxnSpPr/>
      </xdr:nvCxnSpPr>
      <xdr:spPr>
        <a:xfrm flipV="1">
          <a:off x="1447800" y="1104112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14986</xdr:rowOff>
    </xdr:from>
    <xdr:to>
      <xdr:col>7</xdr:col>
      <xdr:colOff>203200</xdr:colOff>
      <xdr:row>65</xdr:row>
      <xdr:rowOff>116586</xdr:rowOff>
    </xdr:to>
    <xdr:sp macro="" textlink="">
      <xdr:nvSpPr>
        <xdr:cNvPr id="148" name="円/楕円 147"/>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158513</xdr:rowOff>
    </xdr:from>
    <xdr:ext cx="762000" cy="259045"/>
    <xdr:sp macro="" textlink="">
      <xdr:nvSpPr>
        <xdr:cNvPr id="149" name="財政構造の弾力性該当値テキスト"/>
        <xdr:cNvSpPr txBox="1"/>
      </xdr:nvSpPr>
      <xdr:spPr>
        <a:xfrm>
          <a:off x="5041900" y="111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0" name="円/楕円 149"/>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1" name="テキスト ボックス 150"/>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2" name="円/楕円 151"/>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3" name="テキスト ボックス 152"/>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4" name="円/楕円 153"/>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5" name="テキスト ボックス 154"/>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6" name="円/楕円 155"/>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7" name="テキスト ボックス 156"/>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類似団体と比して当決算額は低い数値となっている。その要因は、職員数が少なく給与水準が低いこと等が挙げられる。今後も引き続き定員適正化計画による人件費の抑制等でコスト削減を図っていく。</a:t>
          </a:r>
          <a:endParaRPr lang="ja-JP" altLang="ja-JP" sz="14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21273</xdr:rowOff>
    </xdr:from>
    <xdr:to>
      <xdr:col>7</xdr:col>
      <xdr:colOff>152400</xdr:colOff>
      <xdr:row>80</xdr:row>
      <xdr:rowOff>40915</xdr:rowOff>
    </xdr:to>
    <xdr:cxnSp macro="">
      <xdr:nvCxnSpPr>
        <xdr:cNvPr id="192" name="直線コネクタ 191"/>
        <xdr:cNvCxnSpPr/>
      </xdr:nvCxnSpPr>
      <xdr:spPr>
        <a:xfrm flipV="1">
          <a:off x="4114800" y="13737273"/>
          <a:ext cx="8382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40915</xdr:rowOff>
    </xdr:from>
    <xdr:to>
      <xdr:col>6</xdr:col>
      <xdr:colOff>0</xdr:colOff>
      <xdr:row>80</xdr:row>
      <xdr:rowOff>58204</xdr:rowOff>
    </xdr:to>
    <xdr:cxnSp macro="">
      <xdr:nvCxnSpPr>
        <xdr:cNvPr id="195" name="直線コネクタ 194"/>
        <xdr:cNvCxnSpPr/>
      </xdr:nvCxnSpPr>
      <xdr:spPr>
        <a:xfrm flipV="1">
          <a:off x="3225800" y="13756915"/>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38100</xdr:rowOff>
    </xdr:from>
    <xdr:to>
      <xdr:col>4</xdr:col>
      <xdr:colOff>482600</xdr:colOff>
      <xdr:row>80</xdr:row>
      <xdr:rowOff>58204</xdr:rowOff>
    </xdr:to>
    <xdr:cxnSp macro="">
      <xdr:nvCxnSpPr>
        <xdr:cNvPr id="198" name="直線コネクタ 197"/>
        <xdr:cNvCxnSpPr/>
      </xdr:nvCxnSpPr>
      <xdr:spPr>
        <a:xfrm>
          <a:off x="2336800" y="13754100"/>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31786</xdr:rowOff>
    </xdr:from>
    <xdr:to>
      <xdr:col>3</xdr:col>
      <xdr:colOff>279400</xdr:colOff>
      <xdr:row>80</xdr:row>
      <xdr:rowOff>38100</xdr:rowOff>
    </xdr:to>
    <xdr:cxnSp macro="">
      <xdr:nvCxnSpPr>
        <xdr:cNvPr id="201" name="直線コネクタ 200"/>
        <xdr:cNvCxnSpPr/>
      </xdr:nvCxnSpPr>
      <xdr:spPr>
        <a:xfrm>
          <a:off x="1447800" y="13747786"/>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141923</xdr:rowOff>
    </xdr:from>
    <xdr:to>
      <xdr:col>7</xdr:col>
      <xdr:colOff>203200</xdr:colOff>
      <xdr:row>80</xdr:row>
      <xdr:rowOff>72073</xdr:rowOff>
    </xdr:to>
    <xdr:sp macro="" textlink="">
      <xdr:nvSpPr>
        <xdr:cNvPr id="211" name="円/楕円 210"/>
        <xdr:cNvSpPr/>
      </xdr:nvSpPr>
      <xdr:spPr>
        <a:xfrm>
          <a:off x="4902200" y="136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63200</xdr:rowOff>
    </xdr:from>
    <xdr:ext cx="762000" cy="259045"/>
    <xdr:sp macro="" textlink="">
      <xdr:nvSpPr>
        <xdr:cNvPr id="212" name="人件費・物件費等の状況該当値テキスト"/>
        <xdr:cNvSpPr txBox="1"/>
      </xdr:nvSpPr>
      <xdr:spPr>
        <a:xfrm>
          <a:off x="5041900" y="1360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84,237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161565</xdr:rowOff>
    </xdr:from>
    <xdr:to>
      <xdr:col>6</xdr:col>
      <xdr:colOff>50800</xdr:colOff>
      <xdr:row>80</xdr:row>
      <xdr:rowOff>91715</xdr:rowOff>
    </xdr:to>
    <xdr:sp macro="" textlink="">
      <xdr:nvSpPr>
        <xdr:cNvPr id="213" name="円/楕円 212"/>
        <xdr:cNvSpPr/>
      </xdr:nvSpPr>
      <xdr:spPr>
        <a:xfrm>
          <a:off x="4064000" y="137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101892</xdr:rowOff>
    </xdr:from>
    <xdr:ext cx="736600" cy="259045"/>
    <xdr:sp macro="" textlink="">
      <xdr:nvSpPr>
        <xdr:cNvPr id="214" name="テキスト ボックス 213"/>
        <xdr:cNvSpPr txBox="1"/>
      </xdr:nvSpPr>
      <xdr:spPr>
        <a:xfrm>
          <a:off x="3733800" y="1347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7404</xdr:rowOff>
    </xdr:from>
    <xdr:to>
      <xdr:col>4</xdr:col>
      <xdr:colOff>533400</xdr:colOff>
      <xdr:row>80</xdr:row>
      <xdr:rowOff>109004</xdr:rowOff>
    </xdr:to>
    <xdr:sp macro="" textlink="">
      <xdr:nvSpPr>
        <xdr:cNvPr id="215" name="円/楕円 214"/>
        <xdr:cNvSpPr/>
      </xdr:nvSpPr>
      <xdr:spPr>
        <a:xfrm>
          <a:off x="3175000" y="137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119181</xdr:rowOff>
    </xdr:from>
    <xdr:ext cx="762000" cy="259045"/>
    <xdr:sp macro="" textlink="">
      <xdr:nvSpPr>
        <xdr:cNvPr id="216" name="テキスト ボックス 215"/>
        <xdr:cNvSpPr txBox="1"/>
      </xdr:nvSpPr>
      <xdr:spPr>
        <a:xfrm>
          <a:off x="2844800" y="134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93,420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158750</xdr:rowOff>
    </xdr:from>
    <xdr:to>
      <xdr:col>3</xdr:col>
      <xdr:colOff>330200</xdr:colOff>
      <xdr:row>80</xdr:row>
      <xdr:rowOff>88900</xdr:rowOff>
    </xdr:to>
    <xdr:sp macro="" textlink="">
      <xdr:nvSpPr>
        <xdr:cNvPr id="217" name="円/楕円 216"/>
        <xdr:cNvSpPr/>
      </xdr:nvSpPr>
      <xdr:spPr>
        <a:xfrm>
          <a:off x="22860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99077</xdr:rowOff>
    </xdr:from>
    <xdr:ext cx="762000" cy="259045"/>
    <xdr:sp macro="" textlink="">
      <xdr:nvSpPr>
        <xdr:cNvPr id="218" name="テキスト ボックス 217"/>
        <xdr:cNvSpPr txBox="1"/>
      </xdr:nvSpPr>
      <xdr:spPr>
        <a:xfrm>
          <a:off x="1955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152436</xdr:rowOff>
    </xdr:from>
    <xdr:to>
      <xdr:col>2</xdr:col>
      <xdr:colOff>127000</xdr:colOff>
      <xdr:row>80</xdr:row>
      <xdr:rowOff>82586</xdr:rowOff>
    </xdr:to>
    <xdr:sp macro="" textlink="">
      <xdr:nvSpPr>
        <xdr:cNvPr id="219" name="円/楕円 218"/>
        <xdr:cNvSpPr/>
      </xdr:nvSpPr>
      <xdr:spPr>
        <a:xfrm>
          <a:off x="1397000" y="136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92763</xdr:rowOff>
    </xdr:from>
    <xdr:ext cx="762000" cy="259045"/>
    <xdr:sp macro="" textlink="">
      <xdr:nvSpPr>
        <xdr:cNvPr id="220" name="テキスト ボックス 219"/>
        <xdr:cNvSpPr txBox="1"/>
      </xdr:nvSpPr>
      <xdr:spPr>
        <a:xfrm>
          <a:off x="1066800" y="134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類似団体と比して低い水準となっている。引き続き適切な水準を保てるよう近隣市町の動向を確認しながら対応していく。</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46482</xdr:rowOff>
    </xdr:from>
    <xdr:to>
      <xdr:col>24</xdr:col>
      <xdr:colOff>558800</xdr:colOff>
      <xdr:row>87</xdr:row>
      <xdr:rowOff>161798</xdr:rowOff>
    </xdr:to>
    <xdr:cxnSp macro="">
      <xdr:nvCxnSpPr>
        <xdr:cNvPr id="252" name="直線コネクタ 251"/>
        <xdr:cNvCxnSpPr/>
      </xdr:nvCxnSpPr>
      <xdr:spPr>
        <a:xfrm flipV="1">
          <a:off x="16179800" y="14276832"/>
          <a:ext cx="838200" cy="8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161798</xdr:rowOff>
    </xdr:from>
    <xdr:to>
      <xdr:col>23</xdr:col>
      <xdr:colOff>406400</xdr:colOff>
      <xdr:row>88</xdr:row>
      <xdr:rowOff>48261</xdr:rowOff>
    </xdr:to>
    <xdr:cxnSp macro="">
      <xdr:nvCxnSpPr>
        <xdr:cNvPr id="255" name="直線コネクタ 254"/>
        <xdr:cNvCxnSpPr/>
      </xdr:nvCxnSpPr>
      <xdr:spPr>
        <a:xfrm flipV="1">
          <a:off x="15290800" y="15077948"/>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88</xdr:row>
      <xdr:rowOff>48261</xdr:rowOff>
    </xdr:to>
    <xdr:cxnSp macro="">
      <xdr:nvCxnSpPr>
        <xdr:cNvPr id="258" name="直線コネクタ 257"/>
        <xdr:cNvCxnSpPr/>
      </xdr:nvCxnSpPr>
      <xdr:spPr>
        <a:xfrm>
          <a:off x="14401800" y="14440915"/>
          <a:ext cx="889000" cy="6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85089</xdr:rowOff>
    </xdr:from>
    <xdr:to>
      <xdr:col>21</xdr:col>
      <xdr:colOff>0</xdr:colOff>
      <xdr:row>84</xdr:row>
      <xdr:rowOff>39115</xdr:rowOff>
    </xdr:to>
    <xdr:cxnSp macro="">
      <xdr:nvCxnSpPr>
        <xdr:cNvPr id="261" name="直線コネクタ 260"/>
        <xdr:cNvCxnSpPr/>
      </xdr:nvCxnSpPr>
      <xdr:spPr>
        <a:xfrm>
          <a:off x="13512800" y="14315439"/>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167132</xdr:rowOff>
    </xdr:from>
    <xdr:to>
      <xdr:col>24</xdr:col>
      <xdr:colOff>609600</xdr:colOff>
      <xdr:row>83</xdr:row>
      <xdr:rowOff>97282</xdr:rowOff>
    </xdr:to>
    <xdr:sp macro="" textlink="">
      <xdr:nvSpPr>
        <xdr:cNvPr id="271" name="円/楕円 270"/>
        <xdr:cNvSpPr/>
      </xdr:nvSpPr>
      <xdr:spPr>
        <a:xfrm>
          <a:off x="169672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12209</xdr:rowOff>
    </xdr:from>
    <xdr:ext cx="762000" cy="259045"/>
    <xdr:sp macro="" textlink="">
      <xdr:nvSpPr>
        <xdr:cNvPr id="272" name="給与水準   （国との比較）該当値テキスト"/>
        <xdr:cNvSpPr txBox="1"/>
      </xdr:nvSpPr>
      <xdr:spPr>
        <a:xfrm>
          <a:off x="17106900" y="1407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110998</xdr:rowOff>
    </xdr:from>
    <xdr:to>
      <xdr:col>23</xdr:col>
      <xdr:colOff>457200</xdr:colOff>
      <xdr:row>88</xdr:row>
      <xdr:rowOff>41148</xdr:rowOff>
    </xdr:to>
    <xdr:sp macro="" textlink="">
      <xdr:nvSpPr>
        <xdr:cNvPr id="273" name="円/楕円 272"/>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51325</xdr:rowOff>
    </xdr:from>
    <xdr:ext cx="736600" cy="259045"/>
    <xdr:sp macro="" textlink="">
      <xdr:nvSpPr>
        <xdr:cNvPr id="274" name="テキスト ボックス 273"/>
        <xdr:cNvSpPr txBox="1"/>
      </xdr:nvSpPr>
      <xdr:spPr>
        <a:xfrm>
          <a:off x="15798800" y="1479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5" name="円/楕円 274"/>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76" name="テキスト ボックス 275"/>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159765</xdr:rowOff>
    </xdr:from>
    <xdr:to>
      <xdr:col>21</xdr:col>
      <xdr:colOff>50800</xdr:colOff>
      <xdr:row>84</xdr:row>
      <xdr:rowOff>89915</xdr:rowOff>
    </xdr:to>
    <xdr:sp macro="" textlink="">
      <xdr:nvSpPr>
        <xdr:cNvPr id="277" name="円/楕円 276"/>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100092</xdr:rowOff>
    </xdr:from>
    <xdr:ext cx="762000" cy="259045"/>
    <xdr:sp macro="" textlink="">
      <xdr:nvSpPr>
        <xdr:cNvPr id="278" name="テキスト ボックス 277"/>
        <xdr:cNvSpPr txBox="1"/>
      </xdr:nvSpPr>
      <xdr:spPr>
        <a:xfrm>
          <a:off x="14020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79" name="円/楕円 278"/>
        <xdr:cNvSpPr/>
      </xdr:nvSpPr>
      <xdr:spPr>
        <a:xfrm>
          <a:off x="13462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80" name="テキスト ボックス 279"/>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類似団体と比して低い数値となっている。昨年度と比すると、０．</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その要因は、定員適正化計画において平成２７年度の２００人体制を目標に退職者不補充等を実施していることが挙げられる。今後は一層の効率性、生産性が職員の職務に求められてくるため、職員研修等の充実を図り職員資質の向上を図っていく。</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61262</xdr:rowOff>
    </xdr:from>
    <xdr:to>
      <xdr:col>24</xdr:col>
      <xdr:colOff>558800</xdr:colOff>
      <xdr:row>59</xdr:row>
      <xdr:rowOff>84244</xdr:rowOff>
    </xdr:to>
    <xdr:cxnSp macro="">
      <xdr:nvCxnSpPr>
        <xdr:cNvPr id="317" name="直線コネクタ 316"/>
        <xdr:cNvCxnSpPr/>
      </xdr:nvCxnSpPr>
      <xdr:spPr>
        <a:xfrm flipV="1">
          <a:off x="16179800" y="10176812"/>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84244</xdr:rowOff>
    </xdr:from>
    <xdr:to>
      <xdr:col>23</xdr:col>
      <xdr:colOff>406400</xdr:colOff>
      <xdr:row>59</xdr:row>
      <xdr:rowOff>100330</xdr:rowOff>
    </xdr:to>
    <xdr:cxnSp macro="">
      <xdr:nvCxnSpPr>
        <xdr:cNvPr id="320" name="直線コネクタ 319"/>
        <xdr:cNvCxnSpPr/>
      </xdr:nvCxnSpPr>
      <xdr:spPr>
        <a:xfrm flipV="1">
          <a:off x="15290800" y="101997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100330</xdr:rowOff>
    </xdr:from>
    <xdr:to>
      <xdr:col>22</xdr:col>
      <xdr:colOff>203200</xdr:colOff>
      <xdr:row>59</xdr:row>
      <xdr:rowOff>101479</xdr:rowOff>
    </xdr:to>
    <xdr:cxnSp macro="">
      <xdr:nvCxnSpPr>
        <xdr:cNvPr id="323" name="直線コネクタ 322"/>
        <xdr:cNvCxnSpPr/>
      </xdr:nvCxnSpPr>
      <xdr:spPr>
        <a:xfrm flipV="1">
          <a:off x="14401800" y="1021588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101479</xdr:rowOff>
    </xdr:from>
    <xdr:to>
      <xdr:col>21</xdr:col>
      <xdr:colOff>0</xdr:colOff>
      <xdr:row>59</xdr:row>
      <xdr:rowOff>119864</xdr:rowOff>
    </xdr:to>
    <xdr:cxnSp macro="">
      <xdr:nvCxnSpPr>
        <xdr:cNvPr id="326" name="直線コネクタ 325"/>
        <xdr:cNvCxnSpPr/>
      </xdr:nvCxnSpPr>
      <xdr:spPr>
        <a:xfrm flipV="1">
          <a:off x="13512800" y="1021702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10462</xdr:rowOff>
    </xdr:from>
    <xdr:to>
      <xdr:col>24</xdr:col>
      <xdr:colOff>609600</xdr:colOff>
      <xdr:row>59</xdr:row>
      <xdr:rowOff>112062</xdr:rowOff>
    </xdr:to>
    <xdr:sp macro="" textlink="">
      <xdr:nvSpPr>
        <xdr:cNvPr id="336" name="円/楕円 335"/>
        <xdr:cNvSpPr/>
      </xdr:nvSpPr>
      <xdr:spPr>
        <a:xfrm>
          <a:off x="16967200" y="101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26989</xdr:rowOff>
    </xdr:from>
    <xdr:ext cx="762000" cy="259045"/>
    <xdr:sp macro="" textlink="">
      <xdr:nvSpPr>
        <xdr:cNvPr id="337" name="定員管理の状況該当値テキスト"/>
        <xdr:cNvSpPr txBox="1"/>
      </xdr:nvSpPr>
      <xdr:spPr>
        <a:xfrm>
          <a:off x="17106900" y="99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33444</xdr:rowOff>
    </xdr:from>
    <xdr:to>
      <xdr:col>23</xdr:col>
      <xdr:colOff>457200</xdr:colOff>
      <xdr:row>59</xdr:row>
      <xdr:rowOff>135044</xdr:rowOff>
    </xdr:to>
    <xdr:sp macro="" textlink="">
      <xdr:nvSpPr>
        <xdr:cNvPr id="338" name="円/楕円 337"/>
        <xdr:cNvSpPr/>
      </xdr:nvSpPr>
      <xdr:spPr>
        <a:xfrm>
          <a:off x="16129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145221</xdr:rowOff>
    </xdr:from>
    <xdr:ext cx="736600" cy="259045"/>
    <xdr:sp macro="" textlink="">
      <xdr:nvSpPr>
        <xdr:cNvPr id="339" name="テキスト ボックス 338"/>
        <xdr:cNvSpPr txBox="1"/>
      </xdr:nvSpPr>
      <xdr:spPr>
        <a:xfrm>
          <a:off x="15798800" y="991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49530</xdr:rowOff>
    </xdr:from>
    <xdr:to>
      <xdr:col>22</xdr:col>
      <xdr:colOff>254000</xdr:colOff>
      <xdr:row>59</xdr:row>
      <xdr:rowOff>151130</xdr:rowOff>
    </xdr:to>
    <xdr:sp macro="" textlink="">
      <xdr:nvSpPr>
        <xdr:cNvPr id="340" name="円/楕円 339"/>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161307</xdr:rowOff>
    </xdr:from>
    <xdr:ext cx="762000" cy="259045"/>
    <xdr:sp macro="" textlink="">
      <xdr:nvSpPr>
        <xdr:cNvPr id="341" name="テキスト ボックス 340"/>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50679</xdr:rowOff>
    </xdr:from>
    <xdr:to>
      <xdr:col>21</xdr:col>
      <xdr:colOff>50800</xdr:colOff>
      <xdr:row>59</xdr:row>
      <xdr:rowOff>152279</xdr:rowOff>
    </xdr:to>
    <xdr:sp macro="" textlink="">
      <xdr:nvSpPr>
        <xdr:cNvPr id="342" name="円/楕円 341"/>
        <xdr:cNvSpPr/>
      </xdr:nvSpPr>
      <xdr:spPr>
        <a:xfrm>
          <a:off x="14351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162456</xdr:rowOff>
    </xdr:from>
    <xdr:ext cx="762000" cy="259045"/>
    <xdr:sp macro="" textlink="">
      <xdr:nvSpPr>
        <xdr:cNvPr id="343" name="テキスト ボックス 342"/>
        <xdr:cNvSpPr txBox="1"/>
      </xdr:nvSpPr>
      <xdr:spPr>
        <a:xfrm>
          <a:off x="14020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69064</xdr:rowOff>
    </xdr:from>
    <xdr:to>
      <xdr:col>19</xdr:col>
      <xdr:colOff>533400</xdr:colOff>
      <xdr:row>59</xdr:row>
      <xdr:rowOff>170664</xdr:rowOff>
    </xdr:to>
    <xdr:sp macro="" textlink="">
      <xdr:nvSpPr>
        <xdr:cNvPr id="344" name="円/楕円 343"/>
        <xdr:cNvSpPr/>
      </xdr:nvSpPr>
      <xdr:spPr>
        <a:xfrm>
          <a:off x="13462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9391</xdr:rowOff>
    </xdr:from>
    <xdr:ext cx="762000" cy="259045"/>
    <xdr:sp macro="" textlink="">
      <xdr:nvSpPr>
        <xdr:cNvPr id="345" name="テキスト ボックス 344"/>
        <xdr:cNvSpPr txBox="1"/>
      </xdr:nvSpPr>
      <xdr:spPr>
        <a:xfrm>
          <a:off x="13131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類似団体と比して低い数値となっている。昨年度と比すると、</a:t>
          </a:r>
          <a:r>
            <a:rPr lang="ja-JP" altLang="en-US" sz="1100" b="0" i="0" baseline="0">
              <a:solidFill>
                <a:schemeClr val="dk1"/>
              </a:solidFill>
              <a:latin typeface="+mn-lt"/>
              <a:ea typeface="+mn-ea"/>
              <a:cs typeface="+mn-cs"/>
            </a:rPr>
            <a:t>１．２</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その要因は、過年度借入金の償還が進んでいることが挙げられる。ただし、償還が進むことは公共施設等の老朽化が進み建替需要が近いことを意味する。近い将来、人口構造の大きな変化とそれにともなう厳しい財政状況が予想されるなかで、いかに更新するか、また更新に向けた準備をいかに行うかが重要な課題となってい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40</xdr:row>
      <xdr:rowOff>318</xdr:rowOff>
    </xdr:to>
    <xdr:cxnSp macro="">
      <xdr:nvCxnSpPr>
        <xdr:cNvPr id="375" name="直線コネクタ 374"/>
        <xdr:cNvCxnSpPr/>
      </xdr:nvCxnSpPr>
      <xdr:spPr>
        <a:xfrm flipV="1">
          <a:off x="16179800" y="678592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108903</xdr:rowOff>
    </xdr:to>
    <xdr:cxnSp macro="">
      <xdr:nvCxnSpPr>
        <xdr:cNvPr id="378" name="直線コネクタ 377"/>
        <xdr:cNvCxnSpPr/>
      </xdr:nvCxnSpPr>
      <xdr:spPr>
        <a:xfrm flipV="1">
          <a:off x="15290800" y="685831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108903</xdr:rowOff>
    </xdr:from>
    <xdr:to>
      <xdr:col>22</xdr:col>
      <xdr:colOff>203200</xdr:colOff>
      <xdr:row>41</xdr:row>
      <xdr:rowOff>40005</xdr:rowOff>
    </xdr:to>
    <xdr:cxnSp macro="">
      <xdr:nvCxnSpPr>
        <xdr:cNvPr id="381" name="直線コネクタ 380"/>
        <xdr:cNvCxnSpPr/>
      </xdr:nvCxnSpPr>
      <xdr:spPr>
        <a:xfrm flipV="1">
          <a:off x="14401800" y="696690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76200</xdr:rowOff>
    </xdr:to>
    <xdr:cxnSp macro="">
      <xdr:nvCxnSpPr>
        <xdr:cNvPr id="384" name="直線コネクタ 383"/>
        <xdr:cNvCxnSpPr/>
      </xdr:nvCxnSpPr>
      <xdr:spPr>
        <a:xfrm flipV="1">
          <a:off x="13512800" y="706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4" name="円/楕円 393"/>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65105</xdr:rowOff>
    </xdr:from>
    <xdr:ext cx="762000" cy="259045"/>
    <xdr:sp macro="" textlink="">
      <xdr:nvSpPr>
        <xdr:cNvPr id="395"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6" name="円/楕円 395"/>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97" name="テキスト ボックス 396"/>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58103</xdr:rowOff>
    </xdr:from>
    <xdr:to>
      <xdr:col>22</xdr:col>
      <xdr:colOff>254000</xdr:colOff>
      <xdr:row>40</xdr:row>
      <xdr:rowOff>159703</xdr:rowOff>
    </xdr:to>
    <xdr:sp macro="" textlink="">
      <xdr:nvSpPr>
        <xdr:cNvPr id="398" name="円/楕円 397"/>
        <xdr:cNvSpPr/>
      </xdr:nvSpPr>
      <xdr:spPr>
        <a:xfrm>
          <a:off x="15240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99" name="テキスト ボックス 398"/>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0" name="円/楕円 399"/>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1" name="テキスト ボックス 400"/>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2" name="円/楕円 40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3" name="テキスト ボックス 402"/>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類似団体と比して高い数値となっている。昨年度と比して</a:t>
          </a:r>
          <a:r>
            <a:rPr lang="ja-JP" altLang="en-US" sz="1100" b="0" i="0" baseline="0">
              <a:solidFill>
                <a:schemeClr val="dk1"/>
              </a:solidFill>
              <a:latin typeface="+mn-lt"/>
              <a:ea typeface="+mn-ea"/>
              <a:cs typeface="+mn-cs"/>
            </a:rPr>
            <a:t>２０．１</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している。その要因は、</a:t>
          </a:r>
          <a:r>
            <a:rPr lang="ja-JP" altLang="en-US" sz="1100" b="0" i="0" baseline="0">
              <a:solidFill>
                <a:schemeClr val="dk1"/>
              </a:solidFill>
              <a:latin typeface="+mn-lt"/>
              <a:ea typeface="+mn-ea"/>
              <a:cs typeface="+mn-cs"/>
            </a:rPr>
            <a:t>旧久喜地区消防組合の退職負担金の精算により、普通会計が負担する退職手当負担見込額の減少などが</a:t>
          </a:r>
          <a:r>
            <a:rPr lang="ja-JP" altLang="ja-JP" sz="1100" b="0" i="0" baseline="0">
              <a:solidFill>
                <a:schemeClr val="dk1"/>
              </a:solidFill>
              <a:latin typeface="+mn-lt"/>
              <a:ea typeface="+mn-ea"/>
              <a:cs typeface="+mn-cs"/>
            </a:rPr>
            <a:t>挙げられる。近い将来、人口構造の大きな変化とそれにともなう厳しい財政状況が予想されるなかで、将来を見据えた投資をいかに行っていくかが重要な課題となっている。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145584</xdr:rowOff>
    </xdr:from>
    <xdr:to>
      <xdr:col>24</xdr:col>
      <xdr:colOff>558800</xdr:colOff>
      <xdr:row>16</xdr:row>
      <xdr:rowOff>139023</xdr:rowOff>
    </xdr:to>
    <xdr:cxnSp macro="">
      <xdr:nvCxnSpPr>
        <xdr:cNvPr id="437" name="直線コネクタ 436"/>
        <xdr:cNvCxnSpPr/>
      </xdr:nvCxnSpPr>
      <xdr:spPr>
        <a:xfrm flipV="1">
          <a:off x="16179800" y="2717334"/>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119719</xdr:rowOff>
    </xdr:from>
    <xdr:to>
      <xdr:col>23</xdr:col>
      <xdr:colOff>406400</xdr:colOff>
      <xdr:row>16</xdr:row>
      <xdr:rowOff>139023</xdr:rowOff>
    </xdr:to>
    <xdr:cxnSp macro="">
      <xdr:nvCxnSpPr>
        <xdr:cNvPr id="440" name="直線コネクタ 439"/>
        <xdr:cNvCxnSpPr/>
      </xdr:nvCxnSpPr>
      <xdr:spPr>
        <a:xfrm>
          <a:off x="15290800" y="28629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119719</xdr:rowOff>
    </xdr:from>
    <xdr:to>
      <xdr:col>22</xdr:col>
      <xdr:colOff>203200</xdr:colOff>
      <xdr:row>18</xdr:row>
      <xdr:rowOff>17314</xdr:rowOff>
    </xdr:to>
    <xdr:cxnSp macro="">
      <xdr:nvCxnSpPr>
        <xdr:cNvPr id="443" name="直線コネクタ 442"/>
        <xdr:cNvCxnSpPr/>
      </xdr:nvCxnSpPr>
      <xdr:spPr>
        <a:xfrm flipV="1">
          <a:off x="14401800" y="2862919"/>
          <a:ext cx="889000" cy="2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17314</xdr:rowOff>
    </xdr:from>
    <xdr:to>
      <xdr:col>21</xdr:col>
      <xdr:colOff>0</xdr:colOff>
      <xdr:row>18</xdr:row>
      <xdr:rowOff>63161</xdr:rowOff>
    </xdr:to>
    <xdr:cxnSp macro="">
      <xdr:nvCxnSpPr>
        <xdr:cNvPr id="446" name="直線コネクタ 445"/>
        <xdr:cNvCxnSpPr/>
      </xdr:nvCxnSpPr>
      <xdr:spPr>
        <a:xfrm flipV="1">
          <a:off x="13512800" y="310341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94784</xdr:rowOff>
    </xdr:from>
    <xdr:to>
      <xdr:col>24</xdr:col>
      <xdr:colOff>609600</xdr:colOff>
      <xdr:row>16</xdr:row>
      <xdr:rowOff>24934</xdr:rowOff>
    </xdr:to>
    <xdr:sp macro="" textlink="">
      <xdr:nvSpPr>
        <xdr:cNvPr id="456" name="円/楕円 455"/>
        <xdr:cNvSpPr/>
      </xdr:nvSpPr>
      <xdr:spPr>
        <a:xfrm>
          <a:off x="169672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66861</xdr:rowOff>
    </xdr:from>
    <xdr:ext cx="762000" cy="259045"/>
    <xdr:sp macro="" textlink="">
      <xdr:nvSpPr>
        <xdr:cNvPr id="457" name="将来負担の状況該当値テキスト"/>
        <xdr:cNvSpPr txBox="1"/>
      </xdr:nvSpPr>
      <xdr:spPr>
        <a:xfrm>
          <a:off x="17106900" y="263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88223</xdr:rowOff>
    </xdr:from>
    <xdr:to>
      <xdr:col>23</xdr:col>
      <xdr:colOff>457200</xdr:colOff>
      <xdr:row>17</xdr:row>
      <xdr:rowOff>18373</xdr:rowOff>
    </xdr:to>
    <xdr:sp macro="" textlink="">
      <xdr:nvSpPr>
        <xdr:cNvPr id="458" name="円/楕円 457"/>
        <xdr:cNvSpPr/>
      </xdr:nvSpPr>
      <xdr:spPr>
        <a:xfrm>
          <a:off x="16129000" y="28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3150</xdr:rowOff>
    </xdr:from>
    <xdr:ext cx="736600" cy="259045"/>
    <xdr:sp macro="" textlink="">
      <xdr:nvSpPr>
        <xdr:cNvPr id="459" name="テキスト ボックス 458"/>
        <xdr:cNvSpPr txBox="1"/>
      </xdr:nvSpPr>
      <xdr:spPr>
        <a:xfrm>
          <a:off x="15798800" y="291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68919</xdr:rowOff>
    </xdr:from>
    <xdr:to>
      <xdr:col>22</xdr:col>
      <xdr:colOff>254000</xdr:colOff>
      <xdr:row>16</xdr:row>
      <xdr:rowOff>170519</xdr:rowOff>
    </xdr:to>
    <xdr:sp macro="" textlink="">
      <xdr:nvSpPr>
        <xdr:cNvPr id="460" name="円/楕円 459"/>
        <xdr:cNvSpPr/>
      </xdr:nvSpPr>
      <xdr:spPr>
        <a:xfrm>
          <a:off x="15240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155296</xdr:rowOff>
    </xdr:from>
    <xdr:ext cx="762000" cy="259045"/>
    <xdr:sp macro="" textlink="">
      <xdr:nvSpPr>
        <xdr:cNvPr id="461" name="テキスト ボックス 460"/>
        <xdr:cNvSpPr txBox="1"/>
      </xdr:nvSpPr>
      <xdr:spPr>
        <a:xfrm>
          <a:off x="14909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137964</xdr:rowOff>
    </xdr:from>
    <xdr:to>
      <xdr:col>21</xdr:col>
      <xdr:colOff>50800</xdr:colOff>
      <xdr:row>18</xdr:row>
      <xdr:rowOff>68114</xdr:rowOff>
    </xdr:to>
    <xdr:sp macro="" textlink="">
      <xdr:nvSpPr>
        <xdr:cNvPr id="462" name="円/楕円 461"/>
        <xdr:cNvSpPr/>
      </xdr:nvSpPr>
      <xdr:spPr>
        <a:xfrm>
          <a:off x="14351000" y="30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52891</xdr:rowOff>
    </xdr:from>
    <xdr:ext cx="762000" cy="259045"/>
    <xdr:sp macro="" textlink="">
      <xdr:nvSpPr>
        <xdr:cNvPr id="463" name="テキスト ボックス 462"/>
        <xdr:cNvSpPr txBox="1"/>
      </xdr:nvSpPr>
      <xdr:spPr>
        <a:xfrm>
          <a:off x="14020800" y="313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12361</xdr:rowOff>
    </xdr:from>
    <xdr:to>
      <xdr:col>19</xdr:col>
      <xdr:colOff>533400</xdr:colOff>
      <xdr:row>18</xdr:row>
      <xdr:rowOff>113961</xdr:rowOff>
    </xdr:to>
    <xdr:sp macro="" textlink="">
      <xdr:nvSpPr>
        <xdr:cNvPr id="464" name="円/楕円 463"/>
        <xdr:cNvSpPr/>
      </xdr:nvSpPr>
      <xdr:spPr>
        <a:xfrm>
          <a:off x="13462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98738</xdr:rowOff>
    </xdr:from>
    <xdr:ext cx="762000" cy="259045"/>
    <xdr:sp macro="" textlink="">
      <xdr:nvSpPr>
        <xdr:cNvPr id="465" name="テキスト ボックス 464"/>
        <xdr:cNvSpPr txBox="1"/>
      </xdr:nvSpPr>
      <xdr:spPr>
        <a:xfrm>
          <a:off x="13131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33,226
32,893
15.95
9,391,776
8,931,672
414,025
6,274,007
7,832,547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低い数値となっている。定員適正化計画</a:t>
          </a:r>
          <a:r>
            <a:rPr lang="ja-JP" altLang="en-US" sz="1100" b="0" i="0" baseline="0">
              <a:solidFill>
                <a:schemeClr val="dk1"/>
              </a:solidFill>
              <a:latin typeface="+mn-lt"/>
              <a:ea typeface="+mn-ea"/>
              <a:cs typeface="+mn-cs"/>
            </a:rPr>
            <a:t>における２００人体制を達成したが、今後とも</a:t>
          </a:r>
          <a:r>
            <a:rPr lang="ja-JP" altLang="ja-JP" sz="1100" b="0" i="0" baseline="0">
              <a:solidFill>
                <a:schemeClr val="dk1"/>
              </a:solidFill>
              <a:latin typeface="+mn-lt"/>
              <a:ea typeface="+mn-ea"/>
              <a:cs typeface="+mn-cs"/>
            </a:rPr>
            <a:t>コスト削減に努めていく。</a:t>
          </a:r>
          <a:endParaRPr lang="ja-JP" altLang="ja-JP" sz="1400"/>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36</xdr:row>
      <xdr:rowOff>149860</xdr:rowOff>
    </xdr:to>
    <xdr:cxnSp macro="">
      <xdr:nvCxnSpPr>
        <xdr:cNvPr id="63" name="直線コネクタ 62"/>
        <xdr:cNvCxnSpPr/>
      </xdr:nvCxnSpPr>
      <xdr:spPr>
        <a:xfrm flipV="1">
          <a:off x="3987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36</xdr:row>
      <xdr:rowOff>149860</xdr:rowOff>
    </xdr:to>
    <xdr:cxnSp macro="">
      <xdr:nvCxnSpPr>
        <xdr:cNvPr id="66" name="直線コネクタ 65"/>
        <xdr:cNvCxnSpPr/>
      </xdr:nvCxnSpPr>
      <xdr:spPr>
        <a:xfrm>
          <a:off x="3098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122428</xdr:rowOff>
    </xdr:from>
    <xdr:to>
      <xdr:col>4</xdr:col>
      <xdr:colOff>346075</xdr:colOff>
      <xdr:row>36</xdr:row>
      <xdr:rowOff>149860</xdr:rowOff>
    </xdr:to>
    <xdr:cxnSp macro="">
      <xdr:nvCxnSpPr>
        <xdr:cNvPr id="69" name="直線コネクタ 68"/>
        <xdr:cNvCxnSpPr/>
      </xdr:nvCxnSpPr>
      <xdr:spPr>
        <a:xfrm>
          <a:off x="2209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36</xdr:row>
      <xdr:rowOff>168148</xdr:rowOff>
    </xdr:to>
    <xdr:cxnSp macro="">
      <xdr:nvCxnSpPr>
        <xdr:cNvPr id="72" name="直線コネクタ 71"/>
        <xdr:cNvCxnSpPr/>
      </xdr:nvCxnSpPr>
      <xdr:spPr>
        <a:xfrm flipV="1">
          <a:off x="1320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2" name="円/楕円 81"/>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3"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4" name="円/楕円 83"/>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5" name="テキスト ボックス 84"/>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6" name="円/楕円 85"/>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7" name="テキスト ボックス 86"/>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8" name="円/楕円 87"/>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89" name="テキスト ボックス 88"/>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0" name="円/楕円 89"/>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1" name="テキスト ボックス 90"/>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a:t>
          </a:r>
          <a:r>
            <a:rPr lang="ja-JP" altLang="en-US" sz="1100" b="0" i="0" baseline="0">
              <a:solidFill>
                <a:schemeClr val="dk1"/>
              </a:solidFill>
              <a:latin typeface="+mn-lt"/>
              <a:ea typeface="+mn-ea"/>
              <a:cs typeface="+mn-cs"/>
            </a:rPr>
            <a:t>、同等の数値</a:t>
          </a:r>
          <a:r>
            <a:rPr lang="ja-JP" altLang="ja-JP" sz="1100" b="0" i="0" baseline="0">
              <a:solidFill>
                <a:schemeClr val="dk1"/>
              </a:solidFill>
              <a:latin typeface="+mn-lt"/>
              <a:ea typeface="+mn-ea"/>
              <a:cs typeface="+mn-cs"/>
            </a:rPr>
            <a:t>となっている。昨年度と比較すると０．</a:t>
          </a:r>
          <a:r>
            <a:rPr lang="ja-JP" altLang="en-US" sz="1100" b="0" i="0" baseline="0">
              <a:solidFill>
                <a:schemeClr val="dk1"/>
              </a:solidFill>
              <a:latin typeface="+mn-lt"/>
              <a:ea typeface="+mn-ea"/>
              <a:cs typeface="+mn-cs"/>
            </a:rPr>
            <a:t>７</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している。その要因は、障害者地域生活支援事業広域事業の</a:t>
          </a:r>
          <a:r>
            <a:rPr lang="ja-JP" altLang="en-US" sz="1100" b="0" i="0" baseline="0">
              <a:solidFill>
                <a:schemeClr val="dk1"/>
              </a:solidFill>
              <a:latin typeface="+mn-lt"/>
              <a:ea typeface="+mn-ea"/>
              <a:cs typeface="+mn-cs"/>
            </a:rPr>
            <a:t>完了による減</a:t>
          </a:r>
          <a:r>
            <a:rPr lang="ja-JP" altLang="ja-JP" sz="1100" b="0" i="0" baseline="0">
              <a:solidFill>
                <a:schemeClr val="dk1"/>
              </a:solidFill>
              <a:latin typeface="+mn-lt"/>
              <a:ea typeface="+mn-ea"/>
              <a:cs typeface="+mn-cs"/>
            </a:rPr>
            <a:t>等が挙げられる。また、指定管理者制度の導入を進めていることが当該費目</a:t>
          </a:r>
          <a:r>
            <a:rPr lang="ja-JP" altLang="en-US" sz="1100" b="0" i="0" baseline="0">
              <a:solidFill>
                <a:schemeClr val="dk1"/>
              </a:solidFill>
              <a:latin typeface="+mn-lt"/>
              <a:ea typeface="+mn-ea"/>
              <a:cs typeface="+mn-cs"/>
            </a:rPr>
            <a:t>に大きく影響を与えている</a:t>
          </a:r>
          <a:r>
            <a:rPr lang="ja-JP" altLang="ja-JP" sz="1100" b="0" i="0" baseline="0">
              <a:solidFill>
                <a:schemeClr val="dk1"/>
              </a:solidFill>
              <a:latin typeface="+mn-lt"/>
              <a:ea typeface="+mn-ea"/>
              <a:cs typeface="+mn-cs"/>
            </a:rPr>
            <a:t>が、住民サービスの向上、人件費の抑制等を目指し、引き続き当制度の活用を進めていきたい。　</a:t>
          </a:r>
          <a:endParaRPr lang="ja-JP" altLang="ja-JP" sz="1400"/>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97282</xdr:rowOff>
    </xdr:to>
    <xdr:cxnSp macro="">
      <xdr:nvCxnSpPr>
        <xdr:cNvPr id="121" name="直線コネクタ 120"/>
        <xdr:cNvCxnSpPr/>
      </xdr:nvCxnSpPr>
      <xdr:spPr>
        <a:xfrm flipV="1">
          <a:off x="15671800" y="29799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83566</xdr:rowOff>
    </xdr:from>
    <xdr:to>
      <xdr:col>22</xdr:col>
      <xdr:colOff>565150</xdr:colOff>
      <xdr:row>17</xdr:row>
      <xdr:rowOff>97282</xdr:rowOff>
    </xdr:to>
    <xdr:cxnSp macro="">
      <xdr:nvCxnSpPr>
        <xdr:cNvPr id="124" name="直線コネクタ 123"/>
        <xdr:cNvCxnSpPr/>
      </xdr:nvCxnSpPr>
      <xdr:spPr>
        <a:xfrm>
          <a:off x="14782800" y="2998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83566</xdr:rowOff>
    </xdr:to>
    <xdr:cxnSp macro="">
      <xdr:nvCxnSpPr>
        <xdr:cNvPr id="127" name="直線コネクタ 126"/>
        <xdr:cNvCxnSpPr/>
      </xdr:nvCxnSpPr>
      <xdr:spPr>
        <a:xfrm>
          <a:off x="13893800" y="2966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110998</xdr:rowOff>
    </xdr:to>
    <xdr:cxnSp macro="">
      <xdr:nvCxnSpPr>
        <xdr:cNvPr id="130" name="直線コネクタ 129"/>
        <xdr:cNvCxnSpPr/>
      </xdr:nvCxnSpPr>
      <xdr:spPr>
        <a:xfrm flipV="1">
          <a:off x="13004800" y="2966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40" name="円/楕円 139"/>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31005</xdr:rowOff>
    </xdr:from>
    <xdr:ext cx="762000" cy="259045"/>
    <xdr:sp macro="" textlink="">
      <xdr:nvSpPr>
        <xdr:cNvPr id="141" name="物件費該当値テキスト"/>
        <xdr:cNvSpPr txBox="1"/>
      </xdr:nvSpPr>
      <xdr:spPr>
        <a:xfrm>
          <a:off x="16598900" y="277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2" name="円/楕円 141"/>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3" name="テキスト ボックス 142"/>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32766</xdr:rowOff>
    </xdr:from>
    <xdr:to>
      <xdr:col>21</xdr:col>
      <xdr:colOff>412750</xdr:colOff>
      <xdr:row>17</xdr:row>
      <xdr:rowOff>134366</xdr:rowOff>
    </xdr:to>
    <xdr:sp macro="" textlink="">
      <xdr:nvSpPr>
        <xdr:cNvPr id="144" name="円/楕円 143"/>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119143</xdr:rowOff>
    </xdr:from>
    <xdr:ext cx="762000" cy="259045"/>
    <xdr:sp macro="" textlink="">
      <xdr:nvSpPr>
        <xdr:cNvPr id="145" name="テキスト ボックス 144"/>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6" name="円/楕円 145"/>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47" name="テキスト ボックス 146"/>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8" name="円/楕円 147"/>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9" name="テキスト ボックス 148"/>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類似団体と比して、同等の数値となっている。</a:t>
          </a:r>
          <a:r>
            <a:rPr lang="ja-JP" altLang="en-US" sz="1100" b="0" i="0" baseline="0">
              <a:solidFill>
                <a:schemeClr val="dk1"/>
              </a:solidFill>
              <a:latin typeface="+mn-lt"/>
              <a:ea typeface="+mn-ea"/>
              <a:cs typeface="+mn-cs"/>
            </a:rPr>
            <a:t>しかし、</a:t>
          </a:r>
          <a:r>
            <a:rPr lang="ja-JP" altLang="ja-JP" sz="1100" b="0" i="0" baseline="0">
              <a:solidFill>
                <a:schemeClr val="dk1"/>
              </a:solidFill>
              <a:latin typeface="+mn-lt"/>
              <a:ea typeface="+mn-ea"/>
              <a:cs typeface="+mn-cs"/>
            </a:rPr>
            <a:t>昨年度と比すると、０．</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ポイント上昇しており、年々上昇している傾向にある。その要因は、</a:t>
          </a:r>
          <a:r>
            <a:rPr lang="ja-JP" altLang="en-US" sz="1100" b="0" i="0" baseline="0">
              <a:solidFill>
                <a:schemeClr val="dk1"/>
              </a:solidFill>
              <a:latin typeface="+mn-lt"/>
              <a:ea typeface="+mn-ea"/>
              <a:cs typeface="+mn-cs"/>
            </a:rPr>
            <a:t>福祉サービス利用者の増</a:t>
          </a:r>
          <a:r>
            <a:rPr lang="ja-JP" altLang="ja-JP" sz="1100" b="0" i="0" baseline="0">
              <a:solidFill>
                <a:schemeClr val="dk1"/>
              </a:solidFill>
              <a:latin typeface="+mn-lt"/>
              <a:ea typeface="+mn-ea"/>
              <a:cs typeface="+mn-cs"/>
            </a:rPr>
            <a:t>等を背景とした介護</a:t>
          </a:r>
          <a:r>
            <a:rPr lang="ja-JP" altLang="en-US" sz="1100" b="0" i="0" baseline="0">
              <a:solidFill>
                <a:schemeClr val="dk1"/>
              </a:solidFill>
              <a:latin typeface="+mn-lt"/>
              <a:ea typeface="+mn-ea"/>
              <a:cs typeface="+mn-cs"/>
            </a:rPr>
            <a:t>・訓練等</a:t>
          </a:r>
          <a:r>
            <a:rPr lang="ja-JP" altLang="ja-JP" sz="1100" b="0" i="0" baseline="0">
              <a:solidFill>
                <a:schemeClr val="dk1"/>
              </a:solidFill>
              <a:latin typeface="+mn-lt"/>
              <a:ea typeface="+mn-ea"/>
              <a:cs typeface="+mn-cs"/>
            </a:rPr>
            <a:t>給付費の増</a:t>
          </a:r>
          <a:r>
            <a:rPr lang="ja-JP" altLang="en-US" sz="1100" b="0" i="0" baseline="0">
              <a:solidFill>
                <a:schemeClr val="dk1"/>
              </a:solidFill>
              <a:latin typeface="+mn-lt"/>
              <a:ea typeface="+mn-ea"/>
              <a:cs typeface="+mn-cs"/>
            </a:rPr>
            <a:t>など</a:t>
          </a:r>
          <a:r>
            <a:rPr lang="ja-JP" altLang="ja-JP" sz="1100" b="0" i="0" baseline="0">
              <a:solidFill>
                <a:schemeClr val="dk1"/>
              </a:solidFill>
              <a:latin typeface="+mn-lt"/>
              <a:ea typeface="+mn-ea"/>
              <a:cs typeface="+mn-cs"/>
            </a:rPr>
            <a:t>が挙げられる。今後は、抑制等が困難な当該費目の増減に対応できるよう、選択と集中によりコスト削減を図っていく。</a:t>
          </a:r>
          <a:endParaRPr lang="ja-JP" altLang="ja-JP" sz="1400"/>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84" name="直線コネクタ 183"/>
        <xdr:cNvCxnSpPr/>
      </xdr:nvCxnSpPr>
      <xdr:spPr>
        <a:xfrm>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37193</xdr:rowOff>
    </xdr:to>
    <xdr:cxnSp macro="">
      <xdr:nvCxnSpPr>
        <xdr:cNvPr id="187" name="直線コネクタ 186"/>
        <xdr:cNvCxnSpPr/>
      </xdr:nvCxnSpPr>
      <xdr:spPr>
        <a:xfrm>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4535</xdr:rowOff>
    </xdr:to>
    <xdr:cxnSp macro="">
      <xdr:nvCxnSpPr>
        <xdr:cNvPr id="190" name="直線コネクタ 189"/>
        <xdr:cNvCxnSpPr/>
      </xdr:nvCxnSpPr>
      <xdr:spPr>
        <a:xfrm>
          <a:off x="2209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143328</xdr:rowOff>
    </xdr:to>
    <xdr:cxnSp macro="">
      <xdr:nvCxnSpPr>
        <xdr:cNvPr id="193" name="直線コネクタ 192"/>
        <xdr:cNvCxnSpPr/>
      </xdr:nvCxnSpPr>
      <xdr:spPr>
        <a:xfrm>
          <a:off x="1320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68035</xdr:rowOff>
    </xdr:from>
    <xdr:to>
      <xdr:col>7</xdr:col>
      <xdr:colOff>66675</xdr:colOff>
      <xdr:row>57</xdr:row>
      <xdr:rowOff>169635</xdr:rowOff>
    </xdr:to>
    <xdr:sp macro="" textlink="">
      <xdr:nvSpPr>
        <xdr:cNvPr id="203" name="円/楕円 202"/>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40112</xdr:rowOff>
    </xdr:from>
    <xdr:ext cx="762000" cy="259045"/>
    <xdr:sp macro="" textlink="">
      <xdr:nvSpPr>
        <xdr:cNvPr id="204"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5" name="円/楕円 20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6" name="テキスト ボックス 20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07" name="円/楕円 206"/>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08" name="テキスト ボックス 20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09" name="円/楕円 208"/>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0" name="テキスト ボックス 209"/>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1" name="円/楕円 210"/>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2" name="テキスト ボックス 211"/>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高い数値となっている。その要因は、公営企業等に対する繰出金額が類似団体と比して、大きいことが挙げられる。今後は、各特別会計の独立採算を目指し使用料、保険税等の適正化を図ることで税収を主な財源とする普通会計の負担額を減らしていきたい。</a:t>
          </a:r>
          <a:endParaRPr lang="ja-JP" altLang="ja-JP" sz="1400"/>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59</xdr:row>
      <xdr:rowOff>115570</xdr:rowOff>
    </xdr:to>
    <xdr:cxnSp macro="">
      <xdr:nvCxnSpPr>
        <xdr:cNvPr id="245" name="直線コネクタ 244"/>
        <xdr:cNvCxnSpPr/>
      </xdr:nvCxnSpPr>
      <xdr:spPr>
        <a:xfrm>
          <a:off x="15671800" y="1023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115570</xdr:rowOff>
    </xdr:to>
    <xdr:cxnSp macro="">
      <xdr:nvCxnSpPr>
        <xdr:cNvPr id="248" name="直線コネクタ 247"/>
        <xdr:cNvCxnSpPr/>
      </xdr:nvCxnSpPr>
      <xdr:spPr>
        <a:xfrm>
          <a:off x="14782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59</xdr:row>
      <xdr:rowOff>31750</xdr:rowOff>
    </xdr:to>
    <xdr:cxnSp macro="">
      <xdr:nvCxnSpPr>
        <xdr:cNvPr id="251" name="直線コネクタ 250"/>
        <xdr:cNvCxnSpPr/>
      </xdr:nvCxnSpPr>
      <xdr:spPr>
        <a:xfrm>
          <a:off x="13893800" y="1005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59</xdr:row>
      <xdr:rowOff>1270</xdr:rowOff>
    </xdr:to>
    <xdr:cxnSp macro="">
      <xdr:nvCxnSpPr>
        <xdr:cNvPr id="254" name="直線コネクタ 253"/>
        <xdr:cNvCxnSpPr/>
      </xdr:nvCxnSpPr>
      <xdr:spPr>
        <a:xfrm flipV="1">
          <a:off x="13004800" y="1005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64770</xdr:rowOff>
    </xdr:from>
    <xdr:to>
      <xdr:col>24</xdr:col>
      <xdr:colOff>82550</xdr:colOff>
      <xdr:row>59</xdr:row>
      <xdr:rowOff>166370</xdr:rowOff>
    </xdr:to>
    <xdr:sp macro="" textlink="">
      <xdr:nvSpPr>
        <xdr:cNvPr id="264" name="円/楕円 263"/>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36847</xdr:rowOff>
    </xdr:from>
    <xdr:ext cx="762000" cy="259045"/>
    <xdr:sp macro="" textlink="">
      <xdr:nvSpPr>
        <xdr:cNvPr id="265" name="その他該当値テキスト"/>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6" name="円/楕円 265"/>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7" name="テキスト ボックス 266"/>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68" name="円/楕円 267"/>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69" name="テキスト ボックス 268"/>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0" name="円/楕円 269"/>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1" name="テキスト ボックス 270"/>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2" name="円/楕円 271"/>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3" name="テキスト ボックス 272"/>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類似団体と比して高い数値となっている。その要因として、ごみ処理や消防行政を一部事務組合で行っていることが挙げられる。今後はスケールメリットを生かしたコスト削減を図っていく。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38</xdr:row>
      <xdr:rowOff>157480</xdr:rowOff>
    </xdr:to>
    <xdr:cxnSp macro="">
      <xdr:nvCxnSpPr>
        <xdr:cNvPr id="306" name="直線コネクタ 305"/>
        <xdr:cNvCxnSpPr/>
      </xdr:nvCxnSpPr>
      <xdr:spPr>
        <a:xfrm>
          <a:off x="15671800" y="6664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149860</xdr:rowOff>
    </xdr:from>
    <xdr:to>
      <xdr:col>22</xdr:col>
      <xdr:colOff>565150</xdr:colOff>
      <xdr:row>38</xdr:row>
      <xdr:rowOff>165100</xdr:rowOff>
    </xdr:to>
    <xdr:cxnSp macro="">
      <xdr:nvCxnSpPr>
        <xdr:cNvPr id="309" name="直線コネクタ 308"/>
        <xdr:cNvCxnSpPr/>
      </xdr:nvCxnSpPr>
      <xdr:spPr>
        <a:xfrm flipV="1">
          <a:off x="14782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38</xdr:row>
      <xdr:rowOff>165100</xdr:rowOff>
    </xdr:to>
    <xdr:cxnSp macro="">
      <xdr:nvCxnSpPr>
        <xdr:cNvPr id="312" name="直線コネクタ 311"/>
        <xdr:cNvCxnSpPr/>
      </xdr:nvCxnSpPr>
      <xdr:spPr>
        <a:xfrm>
          <a:off x="13893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39</xdr:row>
      <xdr:rowOff>54610</xdr:rowOff>
    </xdr:to>
    <xdr:cxnSp macro="">
      <xdr:nvCxnSpPr>
        <xdr:cNvPr id="315" name="直線コネクタ 314"/>
        <xdr:cNvCxnSpPr/>
      </xdr:nvCxnSpPr>
      <xdr:spPr>
        <a:xfrm flipV="1">
          <a:off x="13004800" y="666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106680</xdr:rowOff>
    </xdr:from>
    <xdr:to>
      <xdr:col>24</xdr:col>
      <xdr:colOff>82550</xdr:colOff>
      <xdr:row>39</xdr:row>
      <xdr:rowOff>36830</xdr:rowOff>
    </xdr:to>
    <xdr:sp macro="" textlink="">
      <xdr:nvSpPr>
        <xdr:cNvPr id="325" name="円/楕円 324"/>
        <xdr:cNvSpPr/>
      </xdr:nvSpPr>
      <xdr:spPr>
        <a:xfrm>
          <a:off x="16459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78757</xdr:rowOff>
    </xdr:from>
    <xdr:ext cx="762000" cy="259045"/>
    <xdr:sp macro="" textlink="">
      <xdr:nvSpPr>
        <xdr:cNvPr id="326" name="補助費等該当値テキスト"/>
        <xdr:cNvSpPr txBox="1"/>
      </xdr:nvSpPr>
      <xdr:spPr>
        <a:xfrm>
          <a:off x="16598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27" name="円/楕円 326"/>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28" name="テキスト ボックス 327"/>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29" name="円/楕円 328"/>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30" name="テキスト ボックス 329"/>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1" name="円/楕円 330"/>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2" name="テキスト ボックス 331"/>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3810</xdr:rowOff>
    </xdr:from>
    <xdr:to>
      <xdr:col>19</xdr:col>
      <xdr:colOff>6350</xdr:colOff>
      <xdr:row>39</xdr:row>
      <xdr:rowOff>105410</xdr:rowOff>
    </xdr:to>
    <xdr:sp macro="" textlink="">
      <xdr:nvSpPr>
        <xdr:cNvPr id="333" name="円/楕円 332"/>
        <xdr:cNvSpPr/>
      </xdr:nvSpPr>
      <xdr:spPr>
        <a:xfrm>
          <a:off x="12954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90187</xdr:rowOff>
    </xdr:from>
    <xdr:ext cx="762000" cy="259045"/>
    <xdr:sp macro="" textlink="">
      <xdr:nvSpPr>
        <xdr:cNvPr id="334" name="テキスト ボックス 333"/>
        <xdr:cNvSpPr txBox="1"/>
      </xdr:nvSpPr>
      <xdr:spPr>
        <a:xfrm>
          <a:off x="12623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類似団体と比して低い数値となっている。昨年度と比しても、０．</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ポイント減少している。その要因は、過年度借入金の償還が進んでいることが挙げられる。ただし、償還が進むことは公共施設等の老朽化が進み建替需要が近いことを意味する。人口構造が大きく変化し、財政状況も厳しさを増すと予想される今後において、いかに更新するか、また更新に向けた準備が重要となってくる。</a:t>
          </a:r>
          <a:endParaRPr lang="ja-JP" altLang="ja-JP" sz="1400"/>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21844</xdr:rowOff>
    </xdr:to>
    <xdr:cxnSp macro="">
      <xdr:nvCxnSpPr>
        <xdr:cNvPr id="364" name="直線コネクタ 363"/>
        <xdr:cNvCxnSpPr/>
      </xdr:nvCxnSpPr>
      <xdr:spPr>
        <a:xfrm flipV="1">
          <a:off x="3987800" y="13042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35561</xdr:rowOff>
    </xdr:to>
    <xdr:cxnSp macro="">
      <xdr:nvCxnSpPr>
        <xdr:cNvPr id="367" name="直線コネクタ 366"/>
        <xdr:cNvCxnSpPr/>
      </xdr:nvCxnSpPr>
      <xdr:spPr>
        <a:xfrm flipV="1">
          <a:off x="3098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40132</xdr:rowOff>
    </xdr:to>
    <xdr:cxnSp macro="">
      <xdr:nvCxnSpPr>
        <xdr:cNvPr id="370" name="直線コネクタ 369"/>
        <xdr:cNvCxnSpPr/>
      </xdr:nvCxnSpPr>
      <xdr:spPr>
        <a:xfrm flipV="1">
          <a:off x="2209800" y="13065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40132</xdr:rowOff>
    </xdr:from>
    <xdr:to>
      <xdr:col>3</xdr:col>
      <xdr:colOff>142875</xdr:colOff>
      <xdr:row>76</xdr:row>
      <xdr:rowOff>122428</xdr:rowOff>
    </xdr:to>
    <xdr:cxnSp macro="">
      <xdr:nvCxnSpPr>
        <xdr:cNvPr id="373" name="直線コネクタ 372"/>
        <xdr:cNvCxnSpPr/>
      </xdr:nvCxnSpPr>
      <xdr:spPr>
        <a:xfrm flipV="1">
          <a:off x="1320800" y="13070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3" name="円/楕円 38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5" name="円/楕円 384"/>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82821</xdr:rowOff>
    </xdr:from>
    <xdr:ext cx="736600" cy="259045"/>
    <xdr:sp macro="" textlink="">
      <xdr:nvSpPr>
        <xdr:cNvPr id="386" name="テキスト ボックス 385"/>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7" name="円/楕円 38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8" name="テキスト ボックス 38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160782</xdr:rowOff>
    </xdr:from>
    <xdr:to>
      <xdr:col>3</xdr:col>
      <xdr:colOff>193675</xdr:colOff>
      <xdr:row>76</xdr:row>
      <xdr:rowOff>90932</xdr:rowOff>
    </xdr:to>
    <xdr:sp macro="" textlink="">
      <xdr:nvSpPr>
        <xdr:cNvPr id="389" name="円/楕円 388"/>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101109</xdr:rowOff>
    </xdr:from>
    <xdr:ext cx="762000" cy="259045"/>
    <xdr:sp macro="" textlink="">
      <xdr:nvSpPr>
        <xdr:cNvPr id="390" name="テキスト ボックス 389"/>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1" name="円/楕円 390"/>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2" name="テキスト ボックス 391"/>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と比して高い数値となっている。このことは、公債費の割合が類似団体と比して低いことも同時に示している。公債費は過年度借入金の償還が進むことでその割合は低下しているが、同時に公共施設等の老朽化が進み建替需要が近いことを意味する。人口構造が大きく変化し財政状況も厳しさを増すと予想される今後において、いかに更新するか、また更新に向けた準備が重要となってく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73661</xdr:rowOff>
    </xdr:from>
    <xdr:to>
      <xdr:col>24</xdr:col>
      <xdr:colOff>31750</xdr:colOff>
      <xdr:row>80</xdr:row>
      <xdr:rowOff>81280</xdr:rowOff>
    </xdr:to>
    <xdr:cxnSp macro="">
      <xdr:nvCxnSpPr>
        <xdr:cNvPr id="425" name="直線コネクタ 424"/>
        <xdr:cNvCxnSpPr/>
      </xdr:nvCxnSpPr>
      <xdr:spPr>
        <a:xfrm flipV="1">
          <a:off x="15671800" y="13789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27939</xdr:rowOff>
    </xdr:from>
    <xdr:to>
      <xdr:col>22</xdr:col>
      <xdr:colOff>565150</xdr:colOff>
      <xdr:row>80</xdr:row>
      <xdr:rowOff>81280</xdr:rowOff>
    </xdr:to>
    <xdr:cxnSp macro="">
      <xdr:nvCxnSpPr>
        <xdr:cNvPr id="428" name="直線コネクタ 427"/>
        <xdr:cNvCxnSpPr/>
      </xdr:nvCxnSpPr>
      <xdr:spPr>
        <a:xfrm>
          <a:off x="14782800" y="13743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80</xdr:row>
      <xdr:rowOff>27939</xdr:rowOff>
    </xdr:to>
    <xdr:cxnSp macro="">
      <xdr:nvCxnSpPr>
        <xdr:cNvPr id="431" name="直線コネクタ 430"/>
        <xdr:cNvCxnSpPr/>
      </xdr:nvCxnSpPr>
      <xdr:spPr>
        <a:xfrm>
          <a:off x="13893800" y="13633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88900</xdr:rowOff>
    </xdr:from>
    <xdr:to>
      <xdr:col>20</xdr:col>
      <xdr:colOff>158750</xdr:colOff>
      <xdr:row>80</xdr:row>
      <xdr:rowOff>54611</xdr:rowOff>
    </xdr:to>
    <xdr:cxnSp macro="">
      <xdr:nvCxnSpPr>
        <xdr:cNvPr id="434" name="直線コネクタ 433"/>
        <xdr:cNvCxnSpPr/>
      </xdr:nvCxnSpPr>
      <xdr:spPr>
        <a:xfrm flipV="1">
          <a:off x="13004800" y="136334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22861</xdr:rowOff>
    </xdr:from>
    <xdr:to>
      <xdr:col>24</xdr:col>
      <xdr:colOff>82550</xdr:colOff>
      <xdr:row>80</xdr:row>
      <xdr:rowOff>124461</xdr:rowOff>
    </xdr:to>
    <xdr:sp macro="" textlink="">
      <xdr:nvSpPr>
        <xdr:cNvPr id="444" name="円/楕円 443"/>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166388</xdr:rowOff>
    </xdr:from>
    <xdr:ext cx="762000" cy="259045"/>
    <xdr:sp macro="" textlink="">
      <xdr:nvSpPr>
        <xdr:cNvPr id="445" name="公債費以外該当値テキスト"/>
        <xdr:cNvSpPr txBox="1"/>
      </xdr:nvSpPr>
      <xdr:spPr>
        <a:xfrm>
          <a:off x="16598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30480</xdr:rowOff>
    </xdr:from>
    <xdr:to>
      <xdr:col>22</xdr:col>
      <xdr:colOff>615950</xdr:colOff>
      <xdr:row>80</xdr:row>
      <xdr:rowOff>132080</xdr:rowOff>
    </xdr:to>
    <xdr:sp macro="" textlink="">
      <xdr:nvSpPr>
        <xdr:cNvPr id="446" name="円/楕円 445"/>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116857</xdr:rowOff>
    </xdr:from>
    <xdr:ext cx="736600" cy="259045"/>
    <xdr:sp macro="" textlink="">
      <xdr:nvSpPr>
        <xdr:cNvPr id="447" name="テキスト ボックス 446"/>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148589</xdr:rowOff>
    </xdr:from>
    <xdr:to>
      <xdr:col>21</xdr:col>
      <xdr:colOff>412750</xdr:colOff>
      <xdr:row>80</xdr:row>
      <xdr:rowOff>78739</xdr:rowOff>
    </xdr:to>
    <xdr:sp macro="" textlink="">
      <xdr:nvSpPr>
        <xdr:cNvPr id="448" name="円/楕円 447"/>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63516</xdr:rowOff>
    </xdr:from>
    <xdr:ext cx="762000" cy="259045"/>
    <xdr:sp macro="" textlink="">
      <xdr:nvSpPr>
        <xdr:cNvPr id="449" name="テキスト ボックス 448"/>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38100</xdr:rowOff>
    </xdr:from>
    <xdr:to>
      <xdr:col>20</xdr:col>
      <xdr:colOff>209550</xdr:colOff>
      <xdr:row>79</xdr:row>
      <xdr:rowOff>139700</xdr:rowOff>
    </xdr:to>
    <xdr:sp macro="" textlink="">
      <xdr:nvSpPr>
        <xdr:cNvPr id="450" name="円/楕円 449"/>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124477</xdr:rowOff>
    </xdr:from>
    <xdr:ext cx="762000" cy="259045"/>
    <xdr:sp macro="" textlink="">
      <xdr:nvSpPr>
        <xdr:cNvPr id="451" name="テキスト ボックス 450"/>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3811</xdr:rowOff>
    </xdr:from>
    <xdr:to>
      <xdr:col>19</xdr:col>
      <xdr:colOff>6350</xdr:colOff>
      <xdr:row>80</xdr:row>
      <xdr:rowOff>105411</xdr:rowOff>
    </xdr:to>
    <xdr:sp macro="" textlink="">
      <xdr:nvSpPr>
        <xdr:cNvPr id="452" name="円/楕円 451"/>
        <xdr:cNvSpPr/>
      </xdr:nvSpPr>
      <xdr:spPr>
        <a:xfrm>
          <a:off x="12954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90188</xdr:rowOff>
    </xdr:from>
    <xdr:ext cx="762000" cy="259045"/>
    <xdr:sp macro="" textlink="">
      <xdr:nvSpPr>
        <xdr:cNvPr id="453" name="テキスト ボックス 452"/>
        <xdr:cNvSpPr txBox="1"/>
      </xdr:nvSpPr>
      <xdr:spPr>
        <a:xfrm>
          <a:off x="12623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埼玉県宮代町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78461</xdr:rowOff>
    </xdr:from>
    <xdr:to>
      <xdr:col>4</xdr:col>
      <xdr:colOff>1117600</xdr:colOff>
      <xdr:row>18</xdr:row>
      <xdr:rowOff>100036</xdr:rowOff>
    </xdr:to>
    <xdr:cxnSp macro="">
      <xdr:nvCxnSpPr>
        <xdr:cNvPr id="52" name="直線コネクタ 51"/>
        <xdr:cNvCxnSpPr/>
      </xdr:nvCxnSpPr>
      <xdr:spPr bwMode="auto">
        <a:xfrm>
          <a:off x="5003800" y="3212186"/>
          <a:ext cx="647700" cy="2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62557</xdr:rowOff>
    </xdr:from>
    <xdr:to>
      <xdr:col>4</xdr:col>
      <xdr:colOff>469900</xdr:colOff>
      <xdr:row>18</xdr:row>
      <xdr:rowOff>78461</xdr:rowOff>
    </xdr:to>
    <xdr:cxnSp macro="">
      <xdr:nvCxnSpPr>
        <xdr:cNvPr id="55" name="直線コネクタ 54"/>
        <xdr:cNvCxnSpPr/>
      </xdr:nvCxnSpPr>
      <xdr:spPr bwMode="auto">
        <a:xfrm>
          <a:off x="4305300" y="3196282"/>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62557</xdr:rowOff>
    </xdr:from>
    <xdr:to>
      <xdr:col>3</xdr:col>
      <xdr:colOff>904875</xdr:colOff>
      <xdr:row>18</xdr:row>
      <xdr:rowOff>65692</xdr:rowOff>
    </xdr:to>
    <xdr:cxnSp macro="">
      <xdr:nvCxnSpPr>
        <xdr:cNvPr id="58" name="直線コネクタ 57"/>
        <xdr:cNvCxnSpPr/>
      </xdr:nvCxnSpPr>
      <xdr:spPr bwMode="auto">
        <a:xfrm flipV="1">
          <a:off x="3606800" y="3196282"/>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65692</xdr:rowOff>
    </xdr:from>
    <xdr:to>
      <xdr:col>3</xdr:col>
      <xdr:colOff>206375</xdr:colOff>
      <xdr:row>18</xdr:row>
      <xdr:rowOff>67880</xdr:rowOff>
    </xdr:to>
    <xdr:cxnSp macro="">
      <xdr:nvCxnSpPr>
        <xdr:cNvPr id="61" name="直線コネクタ 60"/>
        <xdr:cNvCxnSpPr/>
      </xdr:nvCxnSpPr>
      <xdr:spPr bwMode="auto">
        <a:xfrm flipV="1">
          <a:off x="2908300" y="3199417"/>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49236</xdr:rowOff>
    </xdr:from>
    <xdr:to>
      <xdr:col>5</xdr:col>
      <xdr:colOff>34925</xdr:colOff>
      <xdr:row>18</xdr:row>
      <xdr:rowOff>150836</xdr:rowOff>
    </xdr:to>
    <xdr:sp macro="" textlink="">
      <xdr:nvSpPr>
        <xdr:cNvPr id="71" name="円/楕円 70"/>
        <xdr:cNvSpPr/>
      </xdr:nvSpPr>
      <xdr:spPr bwMode="auto">
        <a:xfrm>
          <a:off x="5600700" y="318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21313</xdr:rowOff>
    </xdr:from>
    <xdr:ext cx="762000" cy="259045"/>
    <xdr:sp macro="" textlink="">
      <xdr:nvSpPr>
        <xdr:cNvPr id="72" name="人口1人当たり決算額の推移該当値テキスト130"/>
        <xdr:cNvSpPr txBox="1"/>
      </xdr:nvSpPr>
      <xdr:spPr>
        <a:xfrm>
          <a:off x="5740400" y="315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27661</xdr:rowOff>
    </xdr:from>
    <xdr:to>
      <xdr:col>4</xdr:col>
      <xdr:colOff>520700</xdr:colOff>
      <xdr:row>18</xdr:row>
      <xdr:rowOff>129260</xdr:rowOff>
    </xdr:to>
    <xdr:sp macro="" textlink="">
      <xdr:nvSpPr>
        <xdr:cNvPr id="73" name="円/楕円 72"/>
        <xdr:cNvSpPr/>
      </xdr:nvSpPr>
      <xdr:spPr bwMode="auto">
        <a:xfrm>
          <a:off x="4953000" y="31613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114038</xdr:rowOff>
    </xdr:from>
    <xdr:ext cx="736600" cy="259045"/>
    <xdr:sp macro="" textlink="">
      <xdr:nvSpPr>
        <xdr:cNvPr id="74" name="テキスト ボックス 73"/>
        <xdr:cNvSpPr txBox="1"/>
      </xdr:nvSpPr>
      <xdr:spPr>
        <a:xfrm>
          <a:off x="4622800" y="324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11757</xdr:rowOff>
    </xdr:from>
    <xdr:to>
      <xdr:col>3</xdr:col>
      <xdr:colOff>955675</xdr:colOff>
      <xdr:row>18</xdr:row>
      <xdr:rowOff>113357</xdr:rowOff>
    </xdr:to>
    <xdr:sp macro="" textlink="">
      <xdr:nvSpPr>
        <xdr:cNvPr id="75" name="円/楕円 74"/>
        <xdr:cNvSpPr/>
      </xdr:nvSpPr>
      <xdr:spPr bwMode="auto">
        <a:xfrm>
          <a:off x="4254500" y="314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98134</xdr:rowOff>
    </xdr:from>
    <xdr:ext cx="762000" cy="259045"/>
    <xdr:sp macro="" textlink="">
      <xdr:nvSpPr>
        <xdr:cNvPr id="76" name="テキスト ボックス 75"/>
        <xdr:cNvSpPr txBox="1"/>
      </xdr:nvSpPr>
      <xdr:spPr>
        <a:xfrm>
          <a:off x="3924300" y="32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14892</xdr:rowOff>
    </xdr:from>
    <xdr:to>
      <xdr:col>3</xdr:col>
      <xdr:colOff>257175</xdr:colOff>
      <xdr:row>18</xdr:row>
      <xdr:rowOff>116492</xdr:rowOff>
    </xdr:to>
    <xdr:sp macro="" textlink="">
      <xdr:nvSpPr>
        <xdr:cNvPr id="77" name="円/楕円 76"/>
        <xdr:cNvSpPr/>
      </xdr:nvSpPr>
      <xdr:spPr bwMode="auto">
        <a:xfrm>
          <a:off x="3556000" y="314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101269</xdr:rowOff>
    </xdr:from>
    <xdr:ext cx="762000" cy="259045"/>
    <xdr:sp macro="" textlink="">
      <xdr:nvSpPr>
        <xdr:cNvPr id="78" name="テキスト ボックス 77"/>
        <xdr:cNvSpPr txBox="1"/>
      </xdr:nvSpPr>
      <xdr:spPr>
        <a:xfrm>
          <a:off x="3225800" y="323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17080</xdr:rowOff>
    </xdr:from>
    <xdr:to>
      <xdr:col>2</xdr:col>
      <xdr:colOff>692150</xdr:colOff>
      <xdr:row>18</xdr:row>
      <xdr:rowOff>118680</xdr:rowOff>
    </xdr:to>
    <xdr:sp macro="" textlink="">
      <xdr:nvSpPr>
        <xdr:cNvPr id="79" name="円/楕円 78"/>
        <xdr:cNvSpPr/>
      </xdr:nvSpPr>
      <xdr:spPr bwMode="auto">
        <a:xfrm>
          <a:off x="2857500" y="315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103457</xdr:rowOff>
    </xdr:from>
    <xdr:ext cx="762000" cy="259045"/>
    <xdr:sp macro="" textlink="">
      <xdr:nvSpPr>
        <xdr:cNvPr id="80" name="テキスト ボックス 79"/>
        <xdr:cNvSpPr txBox="1"/>
      </xdr:nvSpPr>
      <xdr:spPr>
        <a:xfrm>
          <a:off x="2527300" y="323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15786</xdr:rowOff>
    </xdr:from>
    <xdr:to>
      <xdr:col>4</xdr:col>
      <xdr:colOff>1117600</xdr:colOff>
      <xdr:row>36</xdr:row>
      <xdr:rowOff>25330</xdr:rowOff>
    </xdr:to>
    <xdr:cxnSp macro="">
      <xdr:nvCxnSpPr>
        <xdr:cNvPr id="113" name="直線コネクタ 112"/>
        <xdr:cNvCxnSpPr/>
      </xdr:nvCxnSpPr>
      <xdr:spPr bwMode="auto">
        <a:xfrm>
          <a:off x="5003800" y="6969036"/>
          <a:ext cx="647700" cy="9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337483</xdr:rowOff>
    </xdr:from>
    <xdr:to>
      <xdr:col>4</xdr:col>
      <xdr:colOff>469900</xdr:colOff>
      <xdr:row>36</xdr:row>
      <xdr:rowOff>15786</xdr:rowOff>
    </xdr:to>
    <xdr:cxnSp macro="">
      <xdr:nvCxnSpPr>
        <xdr:cNvPr id="116" name="直線コネクタ 115"/>
        <xdr:cNvCxnSpPr/>
      </xdr:nvCxnSpPr>
      <xdr:spPr bwMode="auto">
        <a:xfrm>
          <a:off x="4305300" y="6947833"/>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250216</xdr:rowOff>
    </xdr:from>
    <xdr:to>
      <xdr:col>3</xdr:col>
      <xdr:colOff>904875</xdr:colOff>
      <xdr:row>35</xdr:row>
      <xdr:rowOff>337483</xdr:rowOff>
    </xdr:to>
    <xdr:cxnSp macro="">
      <xdr:nvCxnSpPr>
        <xdr:cNvPr id="119" name="直線コネクタ 118"/>
        <xdr:cNvCxnSpPr/>
      </xdr:nvCxnSpPr>
      <xdr:spPr bwMode="auto">
        <a:xfrm>
          <a:off x="3606800" y="6860566"/>
          <a:ext cx="698500" cy="8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191789</xdr:rowOff>
    </xdr:from>
    <xdr:to>
      <xdr:col>3</xdr:col>
      <xdr:colOff>206375</xdr:colOff>
      <xdr:row>35</xdr:row>
      <xdr:rowOff>250216</xdr:rowOff>
    </xdr:to>
    <xdr:cxnSp macro="">
      <xdr:nvCxnSpPr>
        <xdr:cNvPr id="122" name="直線コネクタ 121"/>
        <xdr:cNvCxnSpPr/>
      </xdr:nvCxnSpPr>
      <xdr:spPr bwMode="auto">
        <a:xfrm>
          <a:off x="2908300" y="6802139"/>
          <a:ext cx="698500" cy="5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317430</xdr:rowOff>
    </xdr:from>
    <xdr:to>
      <xdr:col>5</xdr:col>
      <xdr:colOff>34925</xdr:colOff>
      <xdr:row>36</xdr:row>
      <xdr:rowOff>76130</xdr:rowOff>
    </xdr:to>
    <xdr:sp macro="" textlink="">
      <xdr:nvSpPr>
        <xdr:cNvPr id="132" name="円/楕円 131"/>
        <xdr:cNvSpPr/>
      </xdr:nvSpPr>
      <xdr:spPr bwMode="auto">
        <a:xfrm>
          <a:off x="5600700" y="692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289507</xdr:rowOff>
    </xdr:from>
    <xdr:ext cx="762000" cy="259045"/>
    <xdr:sp macro="" textlink="">
      <xdr:nvSpPr>
        <xdr:cNvPr id="133" name="人口1人当たり決算額の推移該当値テキスト445"/>
        <xdr:cNvSpPr txBox="1"/>
      </xdr:nvSpPr>
      <xdr:spPr>
        <a:xfrm>
          <a:off x="5740400" y="68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307886</xdr:rowOff>
    </xdr:from>
    <xdr:to>
      <xdr:col>4</xdr:col>
      <xdr:colOff>520700</xdr:colOff>
      <xdr:row>36</xdr:row>
      <xdr:rowOff>66586</xdr:rowOff>
    </xdr:to>
    <xdr:sp macro="" textlink="">
      <xdr:nvSpPr>
        <xdr:cNvPr id="134" name="円/楕円 133"/>
        <xdr:cNvSpPr/>
      </xdr:nvSpPr>
      <xdr:spPr bwMode="auto">
        <a:xfrm>
          <a:off x="4953000" y="691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51363</xdr:rowOff>
    </xdr:from>
    <xdr:ext cx="736600" cy="259045"/>
    <xdr:sp macro="" textlink="">
      <xdr:nvSpPr>
        <xdr:cNvPr id="135" name="テキスト ボックス 134"/>
        <xdr:cNvSpPr txBox="1"/>
      </xdr:nvSpPr>
      <xdr:spPr>
        <a:xfrm>
          <a:off x="4622800" y="700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286683</xdr:rowOff>
    </xdr:from>
    <xdr:to>
      <xdr:col>3</xdr:col>
      <xdr:colOff>955675</xdr:colOff>
      <xdr:row>36</xdr:row>
      <xdr:rowOff>45383</xdr:rowOff>
    </xdr:to>
    <xdr:sp macro="" textlink="">
      <xdr:nvSpPr>
        <xdr:cNvPr id="136" name="円/楕円 135"/>
        <xdr:cNvSpPr/>
      </xdr:nvSpPr>
      <xdr:spPr bwMode="auto">
        <a:xfrm>
          <a:off x="4254500" y="6897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30160</xdr:rowOff>
    </xdr:from>
    <xdr:ext cx="762000" cy="259045"/>
    <xdr:sp macro="" textlink="">
      <xdr:nvSpPr>
        <xdr:cNvPr id="137" name="テキスト ボックス 136"/>
        <xdr:cNvSpPr txBox="1"/>
      </xdr:nvSpPr>
      <xdr:spPr>
        <a:xfrm>
          <a:off x="3924300" y="698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199416</xdr:rowOff>
    </xdr:from>
    <xdr:to>
      <xdr:col>3</xdr:col>
      <xdr:colOff>257175</xdr:colOff>
      <xdr:row>35</xdr:row>
      <xdr:rowOff>301016</xdr:rowOff>
    </xdr:to>
    <xdr:sp macro="" textlink="">
      <xdr:nvSpPr>
        <xdr:cNvPr id="138" name="円/楕円 137"/>
        <xdr:cNvSpPr/>
      </xdr:nvSpPr>
      <xdr:spPr bwMode="auto">
        <a:xfrm>
          <a:off x="3556000" y="680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285793</xdr:rowOff>
    </xdr:from>
    <xdr:ext cx="762000" cy="259045"/>
    <xdr:sp macro="" textlink="">
      <xdr:nvSpPr>
        <xdr:cNvPr id="139" name="テキスト ボックス 138"/>
        <xdr:cNvSpPr txBox="1"/>
      </xdr:nvSpPr>
      <xdr:spPr>
        <a:xfrm>
          <a:off x="3225800" y="68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140989</xdr:rowOff>
    </xdr:from>
    <xdr:to>
      <xdr:col>2</xdr:col>
      <xdr:colOff>692150</xdr:colOff>
      <xdr:row>35</xdr:row>
      <xdr:rowOff>242589</xdr:rowOff>
    </xdr:to>
    <xdr:sp macro="" textlink="">
      <xdr:nvSpPr>
        <xdr:cNvPr id="140" name="円/楕円 139"/>
        <xdr:cNvSpPr/>
      </xdr:nvSpPr>
      <xdr:spPr bwMode="auto">
        <a:xfrm>
          <a:off x="2857500" y="675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227366</xdr:rowOff>
    </xdr:from>
    <xdr:ext cx="762000" cy="259045"/>
    <xdr:sp macro="" textlink="">
      <xdr:nvSpPr>
        <xdr:cNvPr id="141" name="テキスト ボックス 140"/>
        <xdr:cNvSpPr txBox="1"/>
      </xdr:nvSpPr>
      <xdr:spPr>
        <a:xfrm>
          <a:off x="2527300" y="68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昨年度と同等の水準を維持している。しかし、少子高齢化による歳入減、社会保障関連経費の増加傾向は今後も続くことが予想されるため、引き続き歳入確保・歳出削減に努め、基金に頼らない財政運営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すべての会計において実質赤字はなく、健全な財政運営ができているといえる。引き続き、</a:t>
          </a:r>
          <a:r>
            <a:rPr lang="ja-JP" altLang="ja-JP" sz="1400" b="0" i="0" baseline="0">
              <a:solidFill>
                <a:schemeClr val="dk1"/>
              </a:solidFill>
              <a:latin typeface="ＭＳ ゴシック" pitchFamily="49" charset="-128"/>
              <a:ea typeface="ＭＳ ゴシック" pitchFamily="49" charset="-128"/>
              <a:cs typeface="+mn-cs"/>
            </a:rPr>
            <a:t>各特別会計の独立採算を目指し</a:t>
          </a:r>
          <a:r>
            <a:rPr lang="ja-JP" altLang="en-US" sz="1400" b="0" i="0" baseline="0">
              <a:solidFill>
                <a:schemeClr val="dk1"/>
              </a:solidFill>
              <a:latin typeface="ＭＳ ゴシック" pitchFamily="49" charset="-128"/>
              <a:ea typeface="ＭＳ ゴシック" pitchFamily="49" charset="-128"/>
              <a:cs typeface="+mn-cs"/>
            </a:rPr>
            <a:t>、</a:t>
          </a:r>
          <a:r>
            <a:rPr lang="ja-JP" altLang="ja-JP" sz="1400" b="0" i="0" baseline="0">
              <a:solidFill>
                <a:schemeClr val="dk1"/>
              </a:solidFill>
              <a:latin typeface="ＭＳ ゴシック" pitchFamily="49" charset="-128"/>
              <a:ea typeface="ＭＳ ゴシック" pitchFamily="49" charset="-128"/>
              <a:cs typeface="+mn-cs"/>
            </a:rPr>
            <a:t>使用料、保険税等の適正化を図ることで普通会計の負担額</a:t>
          </a:r>
          <a:r>
            <a:rPr lang="ja-JP" altLang="en-US" sz="1400" b="0" i="0" baseline="0">
              <a:solidFill>
                <a:schemeClr val="dk1"/>
              </a:solidFill>
              <a:latin typeface="ＭＳ ゴシック" pitchFamily="49" charset="-128"/>
              <a:ea typeface="ＭＳ ゴシック" pitchFamily="49" charset="-128"/>
              <a:cs typeface="+mn-cs"/>
            </a:rPr>
            <a:t>の減少を図っていく</a:t>
          </a:r>
          <a:r>
            <a:rPr lang="ja-JP" altLang="ja-JP" sz="1400" b="0" i="0" baseline="0">
              <a:solidFill>
                <a:schemeClr val="dk1"/>
              </a:solidFill>
              <a:latin typeface="ＭＳ ゴシック" pitchFamily="49" charset="-128"/>
              <a:ea typeface="ＭＳ ゴシック" pitchFamily="49" charset="-128"/>
              <a:cs typeface="+mn-cs"/>
            </a:rPr>
            <a:t>。</a:t>
          </a:r>
          <a:endParaRPr lang="ja-JP"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ＭＳ ゴシック" pitchFamily="49" charset="-128"/>
              <a:ea typeface="ＭＳ ゴシック" pitchFamily="49" charset="-128"/>
              <a:cs typeface="+mn-cs"/>
            </a:rPr>
            <a:t>元利償還金が減少していることから、普通債の償還が着実に進んでいることがわかる。このことは、同時に公共施設等の老朽化が進み建替需要が近いこと</a:t>
          </a:r>
          <a:r>
            <a:rPr lang="ja-JP" altLang="en-US" sz="1400" b="0" i="0" baseline="0">
              <a:solidFill>
                <a:schemeClr val="dk1"/>
              </a:solidFill>
              <a:latin typeface="ＭＳ ゴシック" pitchFamily="49" charset="-128"/>
              <a:ea typeface="ＭＳ ゴシック" pitchFamily="49" charset="-128"/>
              <a:cs typeface="+mn-cs"/>
            </a:rPr>
            <a:t>も意味している</a:t>
          </a:r>
          <a:r>
            <a:rPr lang="ja-JP" altLang="ja-JP" sz="1400" b="0" i="0" baseline="0">
              <a:solidFill>
                <a:schemeClr val="dk1"/>
              </a:solidFill>
              <a:latin typeface="ＭＳ ゴシック" pitchFamily="49" charset="-128"/>
              <a:ea typeface="ＭＳ ゴシック" pitchFamily="49" charset="-128"/>
              <a:cs typeface="+mn-cs"/>
            </a:rPr>
            <a:t>。人口構造が大きく変化し、財政状況も厳しさを増すと予想される今後において、いかに更新するか、また更新に向けいかに準備するかが重要となってくる。</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ＭＳ ゴシック" pitchFamily="49" charset="-128"/>
              <a:ea typeface="ＭＳ ゴシック" pitchFamily="49" charset="-128"/>
              <a:cs typeface="+mn-cs"/>
            </a:rPr>
            <a:t>平成２３年度より導入した都市計画税が充当可能特定財源として算入</a:t>
          </a:r>
          <a:r>
            <a:rPr lang="ja-JP" altLang="en-US" sz="1400" b="0" i="0" baseline="0">
              <a:solidFill>
                <a:schemeClr val="dk1"/>
              </a:solidFill>
              <a:latin typeface="ＭＳ ゴシック" pitchFamily="49" charset="-128"/>
              <a:ea typeface="ＭＳ ゴシック" pitchFamily="49" charset="-128"/>
              <a:cs typeface="+mn-cs"/>
            </a:rPr>
            <a:t>され、平成２５年度には</a:t>
          </a:r>
          <a:r>
            <a:rPr lang="ja-JP" altLang="ja-JP" sz="1400" b="0" i="0" baseline="0">
              <a:solidFill>
                <a:schemeClr val="dk1"/>
              </a:solidFill>
              <a:latin typeface="ＭＳ ゴシック" pitchFamily="49" charset="-128"/>
              <a:ea typeface="ＭＳ ゴシック" pitchFamily="49" charset="-128"/>
              <a:cs typeface="+mn-cs"/>
            </a:rPr>
            <a:t>旧久喜地区消防組合の退職負担金の精算により、</a:t>
          </a:r>
          <a:r>
            <a:rPr lang="ja-JP" altLang="en-US" sz="1400" b="0" i="0" baseline="0">
              <a:solidFill>
                <a:schemeClr val="dk1"/>
              </a:solidFill>
              <a:latin typeface="ＭＳ ゴシック" pitchFamily="49" charset="-128"/>
              <a:ea typeface="ＭＳ ゴシック" pitchFamily="49" charset="-128"/>
              <a:cs typeface="+mn-cs"/>
            </a:rPr>
            <a:t>退職手当負担見込額が大幅に</a:t>
          </a:r>
          <a:r>
            <a:rPr lang="ja-JP" altLang="ja-JP" sz="1400" b="0" i="0" baseline="0">
              <a:solidFill>
                <a:schemeClr val="dk1"/>
              </a:solidFill>
              <a:latin typeface="ＭＳ ゴシック" pitchFamily="49" charset="-128"/>
              <a:ea typeface="ＭＳ ゴシック" pitchFamily="49" charset="-128"/>
              <a:cs typeface="+mn-cs"/>
            </a:rPr>
            <a:t>減少され</a:t>
          </a:r>
          <a:r>
            <a:rPr lang="ja-JP" altLang="en-US" sz="1400" b="0" i="0" baseline="0">
              <a:solidFill>
                <a:schemeClr val="dk1"/>
              </a:solidFill>
              <a:latin typeface="ＭＳ ゴシック" pitchFamily="49" charset="-128"/>
              <a:ea typeface="ＭＳ ゴシック" pitchFamily="49" charset="-128"/>
              <a:cs typeface="+mn-cs"/>
            </a:rPr>
            <a:t>たため</a:t>
          </a:r>
          <a:r>
            <a:rPr lang="ja-JP" altLang="ja-JP" sz="1400" b="0" i="0" baseline="0">
              <a:solidFill>
                <a:schemeClr val="dk1"/>
              </a:solidFill>
              <a:latin typeface="ＭＳ ゴシック" pitchFamily="49" charset="-128"/>
              <a:ea typeface="ＭＳ ゴシック" pitchFamily="49" charset="-128"/>
              <a:cs typeface="+mn-cs"/>
            </a:rPr>
            <a:t>、将来負担比率の分子は</a:t>
          </a:r>
          <a:r>
            <a:rPr lang="ja-JP" altLang="en-US" sz="1400" b="0" i="0" baseline="0">
              <a:solidFill>
                <a:schemeClr val="dk1"/>
              </a:solidFill>
              <a:latin typeface="ＭＳ ゴシック" pitchFamily="49" charset="-128"/>
              <a:ea typeface="ＭＳ ゴシック" pitchFamily="49" charset="-128"/>
              <a:cs typeface="+mn-cs"/>
            </a:rPr>
            <a:t>近年</a:t>
          </a:r>
          <a:r>
            <a:rPr lang="ja-JP" altLang="ja-JP" sz="1400" b="0" i="0" baseline="0">
              <a:solidFill>
                <a:schemeClr val="dk1"/>
              </a:solidFill>
              <a:latin typeface="ＭＳ ゴシック" pitchFamily="49" charset="-128"/>
              <a:ea typeface="ＭＳ ゴシック" pitchFamily="49" charset="-128"/>
              <a:cs typeface="+mn-cs"/>
            </a:rPr>
            <a:t>大きく減している</a:t>
          </a:r>
          <a:r>
            <a:rPr lang="ja-JP" altLang="en-US" sz="1400" b="0" i="0" baseline="0">
              <a:solidFill>
                <a:schemeClr val="dk1"/>
              </a:solidFill>
              <a:latin typeface="ＭＳ ゴシック" pitchFamily="49" charset="-128"/>
              <a:ea typeface="ＭＳ ゴシック" pitchFamily="49" charset="-128"/>
              <a:cs typeface="+mn-cs"/>
            </a:rPr>
            <a:t>。</a:t>
          </a:r>
          <a:endParaRPr lang="en-US" altLang="ja-JP" sz="1400" b="0" i="0" baseline="0">
            <a:solidFill>
              <a:schemeClr val="dk1"/>
            </a:solidFill>
            <a:latin typeface="ＭＳ ゴシック" pitchFamily="49" charset="-128"/>
            <a:ea typeface="ＭＳ ゴシック" pitchFamily="49" charset="-128"/>
            <a:cs typeface="+mn-cs"/>
          </a:endParaRPr>
        </a:p>
        <a:p>
          <a:pPr rtl="0"/>
          <a:r>
            <a:rPr lang="ja-JP" altLang="en-US" sz="1400" b="0" i="0" baseline="0">
              <a:solidFill>
                <a:schemeClr val="dk1"/>
              </a:solidFill>
              <a:latin typeface="ＭＳ ゴシック" pitchFamily="49" charset="-128"/>
              <a:ea typeface="ＭＳ ゴシック" pitchFamily="49" charset="-128"/>
              <a:cs typeface="+mn-cs"/>
            </a:rPr>
            <a:t>一方</a:t>
          </a:r>
          <a:r>
            <a:rPr lang="ja-JP" altLang="ja-JP" sz="1400" b="0" i="0" baseline="0">
              <a:solidFill>
                <a:schemeClr val="dk1"/>
              </a:solidFill>
              <a:latin typeface="ＭＳ ゴシック" pitchFamily="49" charset="-128"/>
              <a:ea typeface="ＭＳ ゴシック" pitchFamily="49" charset="-128"/>
              <a:cs typeface="+mn-cs"/>
            </a:rPr>
            <a:t>、一般会計等に係る地方債の現在高は公共事業に係る地方債等により増加しており、今後も充当可能基金の残高を確保しつつ、バランスの取れた借入を実施していく。</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9391776</v>
      </c>
      <c r="BO4" s="349"/>
      <c r="BP4" s="349"/>
      <c r="BQ4" s="349"/>
      <c r="BR4" s="349"/>
      <c r="BS4" s="349"/>
      <c r="BT4" s="349"/>
      <c r="BU4" s="350"/>
      <c r="BV4" s="348">
        <v>9355446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8931672</v>
      </c>
      <c r="BO5" s="386"/>
      <c r="BP5" s="386"/>
      <c r="BQ5" s="386"/>
      <c r="BR5" s="386"/>
      <c r="BS5" s="386"/>
      <c r="BT5" s="386"/>
      <c r="BU5" s="387"/>
      <c r="BV5" s="385">
        <v>8976704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460104</v>
      </c>
      <c r="BO6" s="386"/>
      <c r="BP6" s="386"/>
      <c r="BQ6" s="386"/>
      <c r="BR6" s="386"/>
      <c r="BS6" s="386"/>
      <c r="BT6" s="386"/>
      <c r="BU6" s="387"/>
      <c r="BV6" s="385">
        <v>378742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102.8</v>
      </c>
      <c r="CU6" s="423"/>
      <c r="CV6" s="423"/>
      <c r="CW6" s="423"/>
      <c r="CX6" s="423"/>
      <c r="CY6" s="423"/>
      <c r="CZ6" s="423"/>
      <c r="DA6" s="424"/>
      <c r="DB6" s="422">
        <v>103.3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46079</v>
      </c>
      <c r="BO7" s="386"/>
      <c r="BP7" s="386"/>
      <c r="BQ7" s="386"/>
      <c r="BR7" s="386"/>
      <c r="BS7" s="386"/>
      <c r="BT7" s="386"/>
      <c r="BU7" s="387"/>
      <c r="BV7" s="385">
        <v>112458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6274007</v>
      </c>
      <c r="CU7" s="386"/>
      <c r="CV7" s="386"/>
      <c r="CW7" s="386"/>
      <c r="CX7" s="386"/>
      <c r="CY7" s="386"/>
      <c r="CZ7" s="386"/>
      <c r="DA7" s="387"/>
      <c r="DB7" s="385">
        <v>6229527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414025</v>
      </c>
      <c r="BO8" s="386"/>
      <c r="BP8" s="386"/>
      <c r="BQ8" s="386"/>
      <c r="BR8" s="386"/>
      <c r="BS8" s="386"/>
      <c r="BT8" s="386"/>
      <c r="BU8" s="387"/>
      <c r="BV8" s="385">
        <v>266284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0.62</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33641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147741</v>
      </c>
      <c r="BO9" s="386"/>
      <c r="BP9" s="386"/>
      <c r="BQ9" s="386"/>
      <c r="BR9" s="386"/>
      <c r="BS9" s="386"/>
      <c r="BT9" s="386"/>
      <c r="BU9" s="387"/>
      <c r="BV9" s="385">
        <v>-28732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8.6999999999999993</v>
      </c>
      <c r="CU9" s="383"/>
      <c r="CV9" s="383"/>
      <c r="CW9" s="383"/>
      <c r="CX9" s="383"/>
      <c r="CY9" s="383"/>
      <c r="CZ9" s="383"/>
      <c r="DA9" s="384"/>
      <c r="DB9" s="382">
        <v>8.9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34620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100</v>
      </c>
      <c r="AV10" s="418"/>
      <c r="AW10" s="418"/>
      <c r="AX10" s="418"/>
      <c r="AY10" s="419" t="s">
        <v>105</v>
      </c>
      <c r="AZ10" s="420"/>
      <c r="BA10" s="420"/>
      <c r="BB10" s="420"/>
      <c r="BC10" s="420"/>
      <c r="BD10" s="420"/>
      <c r="BE10" s="420"/>
      <c r="BF10" s="420"/>
      <c r="BG10" s="420"/>
      <c r="BH10" s="420"/>
      <c r="BI10" s="420"/>
      <c r="BJ10" s="420"/>
      <c r="BK10" s="420"/>
      <c r="BL10" s="420"/>
      <c r="BM10" s="421"/>
      <c r="BN10" s="385">
        <v>133513</v>
      </c>
      <c r="BO10" s="386"/>
      <c r="BP10" s="386"/>
      <c r="BQ10" s="386"/>
      <c r="BR10" s="386"/>
      <c r="BS10" s="386"/>
      <c r="BT10" s="386"/>
      <c r="BU10" s="387"/>
      <c r="BV10" s="385">
        <v>147782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33226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128000</v>
      </c>
      <c r="BO12" s="386"/>
      <c r="BP12" s="386"/>
      <c r="BQ12" s="386"/>
      <c r="BR12" s="386"/>
      <c r="BS12" s="386"/>
      <c r="BT12" s="386"/>
      <c r="BU12" s="387"/>
      <c r="BV12" s="385">
        <v>132000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32893</v>
      </c>
      <c r="S13" s="467"/>
      <c r="T13" s="467"/>
      <c r="U13" s="467"/>
      <c r="V13" s="468"/>
      <c r="W13" s="401" t="s">
        <v>123</v>
      </c>
      <c r="X13" s="402"/>
      <c r="Y13" s="402"/>
      <c r="Z13" s="402"/>
      <c r="AA13" s="402"/>
      <c r="AB13" s="392"/>
      <c r="AC13" s="436">
        <v>353</v>
      </c>
      <c r="AD13" s="437"/>
      <c r="AE13" s="437"/>
      <c r="AF13" s="437"/>
      <c r="AG13" s="476"/>
      <c r="AH13" s="436">
        <v>480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153254</v>
      </c>
      <c r="BO13" s="386"/>
      <c r="BP13" s="386"/>
      <c r="BQ13" s="386"/>
      <c r="BR13" s="386"/>
      <c r="BS13" s="386"/>
      <c r="BT13" s="386"/>
      <c r="BU13" s="387"/>
      <c r="BV13" s="385">
        <v>-12950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33059</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43.1</v>
      </c>
      <c r="CU14" s="481"/>
      <c r="CV14" s="481"/>
      <c r="CW14" s="481"/>
      <c r="CX14" s="481"/>
      <c r="CY14" s="481"/>
      <c r="CZ14" s="481"/>
      <c r="DA14" s="482"/>
      <c r="DB14" s="480">
        <v>63.6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32752</v>
      </c>
      <c r="S15" s="467"/>
      <c r="T15" s="467"/>
      <c r="U15" s="467"/>
      <c r="V15" s="468"/>
      <c r="W15" s="401" t="s">
        <v>130</v>
      </c>
      <c r="X15" s="402"/>
      <c r="Y15" s="402"/>
      <c r="Z15" s="402"/>
      <c r="AA15" s="402"/>
      <c r="AB15" s="392"/>
      <c r="AC15" s="436">
        <v>3499</v>
      </c>
      <c r="AD15" s="437"/>
      <c r="AE15" s="437"/>
      <c r="AF15" s="437"/>
      <c r="AG15" s="476"/>
      <c r="AH15" s="436">
        <v>3802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3013733</v>
      </c>
      <c r="BO15" s="349"/>
      <c r="BP15" s="349"/>
      <c r="BQ15" s="349"/>
      <c r="BR15" s="349"/>
      <c r="BS15" s="349"/>
      <c r="BT15" s="349"/>
      <c r="BU15" s="350"/>
      <c r="BV15" s="348">
        <v>2979181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23.2</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4869591</v>
      </c>
      <c r="BO16" s="386"/>
      <c r="BP16" s="386"/>
      <c r="BQ16" s="386"/>
      <c r="BR16" s="386"/>
      <c r="BS16" s="386"/>
      <c r="BT16" s="386"/>
      <c r="BU16" s="387"/>
      <c r="BV16" s="385">
        <v>4839932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11221</v>
      </c>
      <c r="AD17" s="437"/>
      <c r="AE17" s="437"/>
      <c r="AF17" s="437"/>
      <c r="AG17" s="476"/>
      <c r="AH17" s="436">
        <v>11902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3854050</v>
      </c>
      <c r="BO17" s="386"/>
      <c r="BP17" s="386"/>
      <c r="BQ17" s="386"/>
      <c r="BR17" s="386"/>
      <c r="BS17" s="386"/>
      <c r="BT17" s="386"/>
      <c r="BU17" s="387"/>
      <c r="BV17" s="385">
        <v>3804692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15.95</v>
      </c>
      <c r="M18" s="498"/>
      <c r="N18" s="498"/>
      <c r="O18" s="498"/>
      <c r="P18" s="498"/>
      <c r="Q18" s="498"/>
      <c r="R18" s="499"/>
      <c r="S18" s="499"/>
      <c r="T18" s="499"/>
      <c r="U18" s="499"/>
      <c r="V18" s="500"/>
      <c r="W18" s="403"/>
      <c r="X18" s="404"/>
      <c r="Y18" s="404"/>
      <c r="Z18" s="404"/>
      <c r="AA18" s="404"/>
      <c r="AB18" s="395"/>
      <c r="AC18" s="501">
        <v>74.400000000000006</v>
      </c>
      <c r="AD18" s="502"/>
      <c r="AE18" s="502"/>
      <c r="AF18" s="502"/>
      <c r="AG18" s="503"/>
      <c r="AH18" s="501">
        <v>72.2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5912313</v>
      </c>
      <c r="BO18" s="386"/>
      <c r="BP18" s="386"/>
      <c r="BQ18" s="386"/>
      <c r="BR18" s="386"/>
      <c r="BS18" s="386"/>
      <c r="BT18" s="386"/>
      <c r="BU18" s="387"/>
      <c r="BV18" s="385">
        <v>5891458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2109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7290059</v>
      </c>
      <c r="BO19" s="386"/>
      <c r="BP19" s="386"/>
      <c r="BQ19" s="386"/>
      <c r="BR19" s="386"/>
      <c r="BS19" s="386"/>
      <c r="BT19" s="386"/>
      <c r="BU19" s="387"/>
      <c r="BV19" s="385">
        <v>7171664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13190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7832547</v>
      </c>
      <c r="BO23" s="386"/>
      <c r="BP23" s="386"/>
      <c r="BQ23" s="386"/>
      <c r="BR23" s="386"/>
      <c r="BS23" s="386"/>
      <c r="BT23" s="386"/>
      <c r="BU23" s="387"/>
      <c r="BV23" s="385">
        <v>7566837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5856</v>
      </c>
      <c r="R24" s="437"/>
      <c r="S24" s="437"/>
      <c r="T24" s="437"/>
      <c r="U24" s="437"/>
      <c r="V24" s="476"/>
      <c r="W24" s="531"/>
      <c r="X24" s="519"/>
      <c r="Y24" s="520"/>
      <c r="Z24" s="435" t="s">
        <v>154</v>
      </c>
      <c r="AA24" s="415"/>
      <c r="AB24" s="415"/>
      <c r="AC24" s="415"/>
      <c r="AD24" s="415"/>
      <c r="AE24" s="415"/>
      <c r="AF24" s="415"/>
      <c r="AG24" s="416"/>
      <c r="AH24" s="436">
        <v>168</v>
      </c>
      <c r="AI24" s="437"/>
      <c r="AJ24" s="437"/>
      <c r="AK24" s="437"/>
      <c r="AL24" s="476"/>
      <c r="AM24" s="436">
        <v>538608</v>
      </c>
      <c r="AN24" s="437"/>
      <c r="AO24" s="437"/>
      <c r="AP24" s="437"/>
      <c r="AQ24" s="437"/>
      <c r="AR24" s="476"/>
      <c r="AS24" s="436">
        <v>3206</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6807963</v>
      </c>
      <c r="BO24" s="386"/>
      <c r="BP24" s="386"/>
      <c r="BQ24" s="386"/>
      <c r="BR24" s="386"/>
      <c r="BS24" s="386"/>
      <c r="BT24" s="386"/>
      <c r="BU24" s="387"/>
      <c r="BV24" s="385">
        <v>6490865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5832</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569891</v>
      </c>
      <c r="BO25" s="349"/>
      <c r="BP25" s="349"/>
      <c r="BQ25" s="349"/>
      <c r="BR25" s="349"/>
      <c r="BS25" s="349"/>
      <c r="BT25" s="349"/>
      <c r="BU25" s="350"/>
      <c r="BV25" s="348">
        <v>883422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5355</v>
      </c>
      <c r="R26" s="437"/>
      <c r="S26" s="437"/>
      <c r="T26" s="437"/>
      <c r="U26" s="437"/>
      <c r="V26" s="476"/>
      <c r="W26" s="531"/>
      <c r="X26" s="519"/>
      <c r="Y26" s="520"/>
      <c r="Z26" s="435" t="s">
        <v>160</v>
      </c>
      <c r="AA26" s="553"/>
      <c r="AB26" s="553"/>
      <c r="AC26" s="553"/>
      <c r="AD26" s="553"/>
      <c r="AE26" s="553"/>
      <c r="AF26" s="553"/>
      <c r="AG26" s="554"/>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2950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8480</v>
      </c>
      <c r="AN27" s="437"/>
      <c r="AO27" s="437"/>
      <c r="AP27" s="437"/>
      <c r="AQ27" s="437"/>
      <c r="AR27" s="476"/>
      <c r="AS27" s="436">
        <v>4240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380989</v>
      </c>
      <c r="BO27" s="551"/>
      <c r="BP27" s="551"/>
      <c r="BQ27" s="551"/>
      <c r="BR27" s="551"/>
      <c r="BS27" s="551"/>
      <c r="BT27" s="551"/>
      <c r="BU27" s="552"/>
      <c r="BV27" s="550">
        <v>380884</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1041296</v>
      </c>
      <c r="BO28" s="349"/>
      <c r="BP28" s="349"/>
      <c r="BQ28" s="349"/>
      <c r="BR28" s="349"/>
      <c r="BS28" s="349"/>
      <c r="BT28" s="349"/>
      <c r="BU28" s="350"/>
      <c r="BV28" s="348">
        <v>1035783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2210</v>
      </c>
      <c r="R29" s="437"/>
      <c r="S29" s="437"/>
      <c r="T29" s="437"/>
      <c r="U29" s="437"/>
      <c r="V29" s="476"/>
      <c r="W29" s="531"/>
      <c r="X29" s="519"/>
      <c r="Y29" s="520"/>
      <c r="Z29" s="435" t="s">
        <v>170</v>
      </c>
      <c r="AA29" s="415"/>
      <c r="AB29" s="415"/>
      <c r="AC29" s="415"/>
      <c r="AD29" s="415"/>
      <c r="AE29" s="415"/>
      <c r="AF29" s="415"/>
      <c r="AG29" s="416"/>
      <c r="AH29" s="436">
        <v>170</v>
      </c>
      <c r="AI29" s="437"/>
      <c r="AJ29" s="437"/>
      <c r="AK29" s="437"/>
      <c r="AL29" s="476"/>
      <c r="AM29" s="436">
        <v>547088</v>
      </c>
      <c r="AN29" s="437"/>
      <c r="AO29" s="437"/>
      <c r="AP29" s="437"/>
      <c r="AQ29" s="437"/>
      <c r="AR29" s="476"/>
      <c r="AS29" s="436">
        <v>3218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3507</v>
      </c>
      <c r="BO29" s="386"/>
      <c r="BP29" s="386"/>
      <c r="BQ29" s="386"/>
      <c r="BR29" s="386"/>
      <c r="BS29" s="386"/>
      <c r="BT29" s="386"/>
      <c r="BU29" s="387"/>
      <c r="BV29" s="385">
        <v>3506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94.1</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216339</v>
      </c>
      <c r="BO30" s="551"/>
      <c r="BP30" s="551"/>
      <c r="BQ30" s="551"/>
      <c r="BR30" s="551"/>
      <c r="BS30" s="551"/>
      <c r="BT30" s="551"/>
      <c r="BU30" s="552"/>
      <c r="BV30" s="550">
        <v>194103</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久喜宮代衛生組合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宮代町土地開発公社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埼玉東部消防組合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新しい村</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埼玉県後期高齢者医療広域連合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埼玉県市町村総合事務組合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埼玉県市町村総合事務組合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彩の国さいたま人づくり広域連合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1" zoomScale="80" zoomScaleNormal="80" zoomScaleSheetLayoutView="100" workbookViewId="0">
      <selection activeCell="AP7" sqref="AY7:BM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7642</v>
      </c>
      <c r="J41" s="83">
        <v>7939</v>
      </c>
      <c r="K41" s="83">
        <v>8120</v>
      </c>
      <c r="L41" s="83">
        <v>8451</v>
      </c>
      <c r="M41" s="84">
        <v>8679</v>
      </c>
    </row>
    <row r="42" spans="2:13" ht="27.75" customHeight="1">
      <c r="B42" s="1169"/>
      <c r="C42" s="1170"/>
      <c r="D42" s="85"/>
      <c r="E42" s="1175" t="s">
        <v>26</v>
      </c>
      <c r="F42" s="1175"/>
      <c r="G42" s="1175"/>
      <c r="H42" s="1176"/>
      <c r="I42" s="86" t="s">
        <v>474</v>
      </c>
      <c r="J42" s="87" t="s">
        <v>474</v>
      </c>
      <c r="K42" s="87" t="s">
        <v>474</v>
      </c>
      <c r="L42" s="87" t="s">
        <v>474</v>
      </c>
      <c r="M42" s="88" t="s">
        <v>474</v>
      </c>
    </row>
    <row r="43" spans="2:13" ht="27.75" customHeight="1">
      <c r="B43" s="1169"/>
      <c r="C43" s="1170"/>
      <c r="D43" s="85"/>
      <c r="E43" s="1175" t="s">
        <v>27</v>
      </c>
      <c r="F43" s="1175"/>
      <c r="G43" s="1175"/>
      <c r="H43" s="1176"/>
      <c r="I43" s="86">
        <v>6810</v>
      </c>
      <c r="J43" s="87">
        <v>6750</v>
      </c>
      <c r="K43" s="87">
        <v>6394</v>
      </c>
      <c r="L43" s="87">
        <v>6038</v>
      </c>
      <c r="M43" s="88">
        <v>5702</v>
      </c>
    </row>
    <row r="44" spans="2:13" ht="27.75" customHeight="1">
      <c r="B44" s="1169"/>
      <c r="C44" s="1170"/>
      <c r="D44" s="85"/>
      <c r="E44" s="1175" t="s">
        <v>28</v>
      </c>
      <c r="F44" s="1175"/>
      <c r="G44" s="1175"/>
      <c r="H44" s="1176"/>
      <c r="I44" s="86">
        <v>526</v>
      </c>
      <c r="J44" s="87">
        <v>342</v>
      </c>
      <c r="K44" s="87">
        <v>409</v>
      </c>
      <c r="L44" s="87">
        <v>317</v>
      </c>
      <c r="M44" s="88">
        <v>213</v>
      </c>
    </row>
    <row r="45" spans="2:13" ht="27.75" customHeight="1">
      <c r="B45" s="1169"/>
      <c r="C45" s="1170"/>
      <c r="D45" s="85"/>
      <c r="E45" s="1175" t="s">
        <v>29</v>
      </c>
      <c r="F45" s="1175"/>
      <c r="G45" s="1175"/>
      <c r="H45" s="1176"/>
      <c r="I45" s="86">
        <v>905</v>
      </c>
      <c r="J45" s="87">
        <v>858</v>
      </c>
      <c r="K45" s="87">
        <v>791</v>
      </c>
      <c r="L45" s="87">
        <v>853</v>
      </c>
      <c r="M45" s="88">
        <v>70</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1418</v>
      </c>
      <c r="J49" s="87">
        <v>1498</v>
      </c>
      <c r="K49" s="87">
        <v>1535</v>
      </c>
      <c r="L49" s="87">
        <v>1535</v>
      </c>
      <c r="M49" s="88">
        <v>1594</v>
      </c>
    </row>
    <row r="50" spans="2:13" ht="27.75" customHeight="1">
      <c r="B50" s="1169"/>
      <c r="C50" s="1170"/>
      <c r="D50" s="85"/>
      <c r="E50" s="1175" t="s">
        <v>35</v>
      </c>
      <c r="F50" s="1175"/>
      <c r="G50" s="1175"/>
      <c r="H50" s="1176"/>
      <c r="I50" s="86" t="s">
        <v>474</v>
      </c>
      <c r="J50" s="87" t="s">
        <v>474</v>
      </c>
      <c r="K50" s="87">
        <v>1491</v>
      </c>
      <c r="L50" s="87">
        <v>1343</v>
      </c>
      <c r="M50" s="88">
        <v>1242</v>
      </c>
    </row>
    <row r="51" spans="2:13" ht="27.75" customHeight="1">
      <c r="B51" s="1171"/>
      <c r="C51" s="1172"/>
      <c r="D51" s="85"/>
      <c r="E51" s="1175" t="s">
        <v>36</v>
      </c>
      <c r="F51" s="1175"/>
      <c r="G51" s="1175"/>
      <c r="H51" s="1176"/>
      <c r="I51" s="86">
        <v>9335</v>
      </c>
      <c r="J51" s="87">
        <v>9396</v>
      </c>
      <c r="K51" s="87">
        <v>9349</v>
      </c>
      <c r="L51" s="87">
        <v>9358</v>
      </c>
      <c r="M51" s="88">
        <v>9492</v>
      </c>
    </row>
    <row r="52" spans="2:13" ht="27.75" customHeight="1" thickBot="1">
      <c r="B52" s="1179" t="s">
        <v>37</v>
      </c>
      <c r="C52" s="1180"/>
      <c r="D52" s="90"/>
      <c r="E52" s="1181" t="s">
        <v>38</v>
      </c>
      <c r="F52" s="1181"/>
      <c r="G52" s="1181"/>
      <c r="H52" s="1182"/>
      <c r="I52" s="91">
        <v>5130</v>
      </c>
      <c r="J52" s="92">
        <v>4994</v>
      </c>
      <c r="K52" s="92">
        <v>3338</v>
      </c>
      <c r="L52" s="92">
        <v>3424</v>
      </c>
      <c r="M52" s="93">
        <v>2335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23151</v>
      </c>
      <c r="E3" s="116"/>
      <c r="F3" s="117">
        <v>47258</v>
      </c>
      <c r="G3" s="118"/>
      <c r="H3" s="119"/>
    </row>
    <row r="4" spans="1:8">
      <c r="A4" s="120"/>
      <c r="B4" s="121"/>
      <c r="C4" s="122"/>
      <c r="D4" s="123">
        <v>9506</v>
      </c>
      <c r="E4" s="124"/>
      <c r="F4" s="125">
        <v>27842</v>
      </c>
      <c r="G4" s="126"/>
      <c r="H4" s="127"/>
    </row>
    <row r="5" spans="1:8">
      <c r="A5" s="108" t="s">
        <v>508</v>
      </c>
      <c r="B5" s="113"/>
      <c r="C5" s="114"/>
      <c r="D5" s="115">
        <v>26550</v>
      </c>
      <c r="E5" s="116"/>
      <c r="F5" s="117">
        <v>49426</v>
      </c>
      <c r="G5" s="118"/>
      <c r="H5" s="119"/>
    </row>
    <row r="6" spans="1:8">
      <c r="A6" s="120"/>
      <c r="B6" s="121"/>
      <c r="C6" s="122"/>
      <c r="D6" s="123">
        <v>13720</v>
      </c>
      <c r="E6" s="124"/>
      <c r="F6" s="125">
        <v>26568</v>
      </c>
      <c r="G6" s="126"/>
      <c r="H6" s="127"/>
    </row>
    <row r="7" spans="1:8">
      <c r="A7" s="108" t="s">
        <v>509</v>
      </c>
      <c r="B7" s="113"/>
      <c r="C7" s="114"/>
      <c r="D7" s="115">
        <v>21775</v>
      </c>
      <c r="E7" s="116"/>
      <c r="F7" s="117">
        <v>42839</v>
      </c>
      <c r="G7" s="118"/>
      <c r="H7" s="119"/>
    </row>
    <row r="8" spans="1:8">
      <c r="A8" s="120"/>
      <c r="B8" s="121"/>
      <c r="C8" s="122"/>
      <c r="D8" s="123">
        <v>11776</v>
      </c>
      <c r="E8" s="124"/>
      <c r="F8" s="125">
        <v>22027</v>
      </c>
      <c r="G8" s="126"/>
      <c r="H8" s="127"/>
    </row>
    <row r="9" spans="1:8">
      <c r="A9" s="108" t="s">
        <v>510</v>
      </c>
      <c r="B9" s="113"/>
      <c r="C9" s="114"/>
      <c r="D9" s="115">
        <v>26437</v>
      </c>
      <c r="E9" s="116"/>
      <c r="F9" s="117">
        <v>46819</v>
      </c>
      <c r="G9" s="118"/>
      <c r="H9" s="119"/>
    </row>
    <row r="10" spans="1:8">
      <c r="A10" s="120"/>
      <c r="B10" s="121"/>
      <c r="C10" s="122"/>
      <c r="D10" s="123">
        <v>8168</v>
      </c>
      <c r="E10" s="124"/>
      <c r="F10" s="125">
        <v>24121</v>
      </c>
      <c r="G10" s="126"/>
      <c r="H10" s="127"/>
    </row>
    <row r="11" spans="1:8">
      <c r="A11" s="108" t="s">
        <v>511</v>
      </c>
      <c r="B11" s="113"/>
      <c r="C11" s="114"/>
      <c r="D11" s="115">
        <v>23740</v>
      </c>
      <c r="E11" s="116"/>
      <c r="F11" s="117">
        <v>53270</v>
      </c>
      <c r="G11" s="118"/>
      <c r="H11" s="119"/>
    </row>
    <row r="12" spans="1:8">
      <c r="A12" s="120"/>
      <c r="B12" s="121"/>
      <c r="C12" s="128"/>
      <c r="D12" s="123">
        <v>6323</v>
      </c>
      <c r="E12" s="124"/>
      <c r="F12" s="125">
        <v>24316</v>
      </c>
      <c r="G12" s="126"/>
      <c r="H12" s="127"/>
    </row>
    <row r="13" spans="1:8">
      <c r="A13" s="108"/>
      <c r="B13" s="113"/>
      <c r="C13" s="129"/>
      <c r="D13" s="130">
        <v>24331</v>
      </c>
      <c r="E13" s="131"/>
      <c r="F13" s="132">
        <v>47922</v>
      </c>
      <c r="G13" s="133"/>
      <c r="H13" s="119"/>
    </row>
    <row r="14" spans="1:8">
      <c r="A14" s="120"/>
      <c r="B14" s="121"/>
      <c r="C14" s="122"/>
      <c r="D14" s="123">
        <v>9899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5.36</v>
      </c>
      <c r="C19" s="134">
        <f>ROUND(VALUE(SUBSTITUTE(実質収支比率等に係る経年分析!G$48,"▲","-")),2)</f>
        <v>6.22</v>
      </c>
      <c r="D19" s="134">
        <f>ROUND(VALUE(SUBSTITUTE(実質収支比率等に係る経年分析!H$48,"▲","-")),2)</f>
        <v>4.7</v>
      </c>
      <c r="E19" s="134">
        <f>ROUND(VALUE(SUBSTITUTE(実質収支比率等に係る経年分析!I$48,"▲","-")),2)</f>
        <v>4.2699999999999996</v>
      </c>
      <c r="F19" s="134">
        <f>ROUND(VALUE(SUBSTITUTE(実質収支比率等に係る経年分析!J$48,"▲","-")),2)</f>
        <v>6.6</v>
      </c>
    </row>
    <row r="20" spans="1:11">
      <c r="A20" s="134" t="s">
        <v>43</v>
      </c>
      <c r="B20" s="134">
        <f>ROUND(VALUE(SUBSTITUTE(実質収支比率等に係る経年分析!F$47,"▲","-")),2)</f>
        <v>14.23</v>
      </c>
      <c r="C20" s="134">
        <f>ROUND(VALUE(SUBSTITUTE(実質収支比率等に係る経年分析!G$47,"▲","-")),2)</f>
        <v>14.24</v>
      </c>
      <c r="D20" s="134">
        <f>ROUND(VALUE(SUBSTITUTE(実質収支比率等に係る経年分析!H$47,"▲","-")),2)</f>
        <v>16.239999999999998</v>
      </c>
      <c r="E20" s="134">
        <f>ROUND(VALUE(SUBSTITUTE(実質収支比率等に係る経年分析!I$47,"▲","-")),2)</f>
        <v>16.63</v>
      </c>
      <c r="F20" s="134">
        <f>ROUND(VALUE(SUBSTITUTE(実質収支比率等に係る経年分析!J$47,"▲","-")),2)</f>
        <v>16.600000000000001</v>
      </c>
    </row>
    <row r="21" spans="1:11">
      <c r="A21" s="134" t="s">
        <v>44</v>
      </c>
      <c r="B21" s="134">
        <f>IF(ISNUMBER(VALUE(SUBSTITUTE(実質収支比率等に係る経年分析!F$49,"▲","-"))),ROUND(VALUE(SUBSTITUTE(実質収支比率等に係る経年分析!F$49,"▲","-")),2),NA())</f>
        <v>-1.1200000000000001</v>
      </c>
      <c r="C21" s="134">
        <f>IF(ISNUMBER(VALUE(SUBSTITUTE(実質収支比率等に係る経年分析!G$49,"▲","-"))),ROUND(VALUE(SUBSTITUTE(実質収支比率等に係る経年分析!G$49,"▲","-")),2),NA())</f>
        <v>1.49</v>
      </c>
      <c r="D21" s="134">
        <f>IF(ISNUMBER(VALUE(SUBSTITUTE(実質収支比率等に係る経年分析!H$49,"▲","-"))),ROUND(VALUE(SUBSTITUTE(実質収支比率等に係る経年分析!H$49,"▲","-")),2),NA())</f>
        <v>0.44</v>
      </c>
      <c r="E21" s="134">
        <f>IF(ISNUMBER(VALUE(SUBSTITUTE(実質収支比率等に係る経年分析!I$49,"▲","-"))),ROUND(VALUE(SUBSTITUTE(実質収支比率等に係る経年分析!I$49,"▲","-")),2),NA())</f>
        <v>-0.21</v>
      </c>
      <c r="F21" s="134">
        <f>IF(ISNUMBER(VALUE(SUBSTITUTE(実質収支比率等に係る経年分析!J$49,"▲","-"))),ROUND(VALUE(SUBSTITUTE(実質収支比率等に係る経年分析!J$49,"▲","-")),2),NA())</f>
        <v>2.44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0.63</v>
      </c>
      <c r="D34" s="135">
        <f>IF(ROUND(VALUE(SUBSTITUTE(連結実質赤字比率に係る赤字・黒字の構成分析!G$36,"▲", "-")), 2) &lt; 0, ABS(ROUND(VALUE(SUBSTITUTE(連結実質赤字比率に係る赤字・黒字の構成分析!G$36,"▲", "-")), 2)), NA())</f>
        <v>0.84</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795</v>
      </c>
      <c r="E42" s="136"/>
      <c r="F42" s="136"/>
      <c r="G42" s="136">
        <f>'実質公債費比率（分子）の構造'!L$52</f>
        <v>814</v>
      </c>
      <c r="H42" s="136"/>
      <c r="I42" s="136"/>
      <c r="J42" s="136">
        <f>'実質公債費比率（分子）の構造'!M$52</f>
        <v>961</v>
      </c>
      <c r="K42" s="136"/>
      <c r="L42" s="136"/>
      <c r="M42" s="136">
        <f>'実質公債費比率（分子）の構造'!N$52</f>
        <v>955</v>
      </c>
      <c r="N42" s="136"/>
      <c r="O42" s="136"/>
      <c r="P42" s="136">
        <f>'実質公債費比率（分子）の構造'!O$52</f>
        <v>953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92</v>
      </c>
      <c r="C45" s="136"/>
      <c r="D45" s="136"/>
      <c r="E45" s="136">
        <f>'実質公債費比率（分子）の構造'!L$49</f>
        <v>84</v>
      </c>
      <c r="F45" s="136"/>
      <c r="G45" s="136"/>
      <c r="H45" s="136">
        <f>'実質公債費比率（分子）の構造'!M$49</f>
        <v>96</v>
      </c>
      <c r="I45" s="136"/>
      <c r="J45" s="136"/>
      <c r="K45" s="136">
        <f>'実質公債費比率（分子）の構造'!N$49</f>
        <v>100</v>
      </c>
      <c r="L45" s="136"/>
      <c r="M45" s="136"/>
      <c r="N45" s="136">
        <f>'実質公債費比率（分子）の構造'!O$49</f>
        <v>89</v>
      </c>
      <c r="O45" s="136"/>
      <c r="P45" s="136"/>
    </row>
    <row r="46" spans="1:16">
      <c r="A46" s="136" t="s">
        <v>55</v>
      </c>
      <c r="B46" s="136">
        <f>'実質公債費比率（分子）の構造'!K$48</f>
        <v>547</v>
      </c>
      <c r="C46" s="136"/>
      <c r="D46" s="136"/>
      <c r="E46" s="136">
        <f>'実質公債費比率（分子）の構造'!L$48</f>
        <v>538</v>
      </c>
      <c r="F46" s="136"/>
      <c r="G46" s="136"/>
      <c r="H46" s="136">
        <f>'実質公債費比率（分子）の構造'!M$48</f>
        <v>539</v>
      </c>
      <c r="I46" s="136"/>
      <c r="J46" s="136"/>
      <c r="K46" s="136">
        <f>'実質公債費比率（分子）の構造'!N$48</f>
        <v>521</v>
      </c>
      <c r="L46" s="136"/>
      <c r="M46" s="136"/>
      <c r="N46" s="136">
        <f>'実質公債費比率（分子）の構造'!O$48</f>
        <v>520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804</v>
      </c>
      <c r="C49" s="136"/>
      <c r="D49" s="136"/>
      <c r="E49" s="136">
        <f>'実質公債費比率（分子）の構造'!L$45</f>
        <v>735</v>
      </c>
      <c r="F49" s="136"/>
      <c r="G49" s="136"/>
      <c r="H49" s="136">
        <f>'実質公債費比率（分子）の構造'!M$45</f>
        <v>717</v>
      </c>
      <c r="I49" s="136"/>
      <c r="J49" s="136"/>
      <c r="K49" s="136">
        <f>'実質公債費比率（分子）の構造'!N$45</f>
        <v>691</v>
      </c>
      <c r="L49" s="136"/>
      <c r="M49" s="136"/>
      <c r="N49" s="136">
        <f>'実質公債費比率（分子）の構造'!O$45</f>
        <v>689</v>
      </c>
      <c r="O49" s="136"/>
      <c r="P49" s="136"/>
    </row>
    <row r="50" spans="1:16">
      <c r="A50" s="136" t="s">
        <v>59</v>
      </c>
      <c r="B50" s="136" t="e">
        <f>NA()</f>
        <v>#N/A</v>
      </c>
      <c r="C50" s="136">
        <f>IF(ISNUMBER('実質公債費比率（分子）の構造'!K$53),'実質公債費比率（分子）の構造'!K$53,NA())</f>
        <v>648</v>
      </c>
      <c r="D50" s="136" t="e">
        <f>NA()</f>
        <v>#N/A</v>
      </c>
      <c r="E50" s="136" t="e">
        <f>NA()</f>
        <v>#N/A</v>
      </c>
      <c r="F50" s="136">
        <f>IF(ISNUMBER('実質公債費比率（分子）の構造'!L$53),'実質公債費比率（分子）の構造'!L$53,NA())</f>
        <v>543</v>
      </c>
      <c r="G50" s="136" t="e">
        <f>NA()</f>
        <v>#N/A</v>
      </c>
      <c r="H50" s="136" t="e">
        <f>NA()</f>
        <v>#N/A</v>
      </c>
      <c r="I50" s="136">
        <f>IF(ISNUMBER('実質公債費比率（分子）の構造'!M$53),'実質公債費比率（分子）の構造'!M$53,NA())</f>
        <v>391</v>
      </c>
      <c r="J50" s="136" t="e">
        <f>NA()</f>
        <v>#N/A</v>
      </c>
      <c r="K50" s="136" t="e">
        <f>NA()</f>
        <v>#N/A</v>
      </c>
      <c r="L50" s="136">
        <f>IF(ISNUMBER('実質公債費比率（分子）の構造'!N$53),'実質公債費比率（分子）の構造'!N$53,NA())</f>
        <v>357</v>
      </c>
      <c r="M50" s="136" t="e">
        <f>NA()</f>
        <v>#N/A</v>
      </c>
      <c r="N50" s="136" t="e">
        <f>NA()</f>
        <v>#N/A</v>
      </c>
      <c r="O50" s="136">
        <f>IF(ISNUMBER('実質公債費比率（分子）の構造'!O$53),'実質公債費比率（分子）の構造'!O$53,NA())</f>
        <v>345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9335</v>
      </c>
      <c r="E56" s="135"/>
      <c r="F56" s="135"/>
      <c r="G56" s="135">
        <f>'将来負担比率（分子）の構造'!J$51</f>
        <v>9396</v>
      </c>
      <c r="H56" s="135"/>
      <c r="I56" s="135"/>
      <c r="J56" s="135">
        <f>'将来負担比率（分子）の構造'!K$51</f>
        <v>9349</v>
      </c>
      <c r="K56" s="135"/>
      <c r="L56" s="135"/>
      <c r="M56" s="135">
        <f>'将来負担比率（分子）の構造'!L$51</f>
        <v>9358</v>
      </c>
      <c r="N56" s="135"/>
      <c r="O56" s="135"/>
      <c r="P56" s="135">
        <f>'将来負担比率（分子）の構造'!M$51</f>
        <v>9492</v>
      </c>
    </row>
    <row r="57" spans="1:16">
      <c r="A57" s="135" t="s">
        <v>35</v>
      </c>
      <c r="B57" s="135"/>
      <c r="C57" s="135"/>
      <c r="D57" s="135" t="str">
        <f>'将来負担比率（分子）の構造'!I$50</f>
        <v>-</v>
      </c>
      <c r="E57" s="135"/>
      <c r="F57" s="135"/>
      <c r="G57" s="135" t="str">
        <f>'将来負担比率（分子）の構造'!J$50</f>
        <v>-</v>
      </c>
      <c r="H57" s="135"/>
      <c r="I57" s="135"/>
      <c r="J57" s="135">
        <f>'将来負担比率（分子）の構造'!K$50</f>
        <v>1491</v>
      </c>
      <c r="K57" s="135"/>
      <c r="L57" s="135"/>
      <c r="M57" s="135">
        <f>'将来負担比率（分子）の構造'!L$50</f>
        <v>1343</v>
      </c>
      <c r="N57" s="135"/>
      <c r="O57" s="135"/>
      <c r="P57" s="135">
        <f>'将来負担比率（分子）の構造'!M$50</f>
        <v>1242</v>
      </c>
    </row>
    <row r="58" spans="1:16">
      <c r="A58" s="135" t="s">
        <v>34</v>
      </c>
      <c r="B58" s="135"/>
      <c r="C58" s="135"/>
      <c r="D58" s="135">
        <f>'将来負担比率（分子）の構造'!I$49</f>
        <v>1418</v>
      </c>
      <c r="E58" s="135"/>
      <c r="F58" s="135"/>
      <c r="G58" s="135">
        <f>'将来負担比率（分子）の構造'!J$49</f>
        <v>1498</v>
      </c>
      <c r="H58" s="135"/>
      <c r="I58" s="135"/>
      <c r="J58" s="135">
        <f>'将来負担比率（分子）の構造'!K$49</f>
        <v>1535</v>
      </c>
      <c r="K58" s="135"/>
      <c r="L58" s="135"/>
      <c r="M58" s="135">
        <f>'将来負担比率（分子）の構造'!L$49</f>
        <v>1535</v>
      </c>
      <c r="N58" s="135"/>
      <c r="O58" s="135"/>
      <c r="P58" s="135">
        <f>'将来負担比率（分子）の構造'!M$49</f>
        <v>1594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905</v>
      </c>
      <c r="C62" s="135"/>
      <c r="D62" s="135"/>
      <c r="E62" s="135">
        <f>'将来負担比率（分子）の構造'!J$45</f>
        <v>858</v>
      </c>
      <c r="F62" s="135"/>
      <c r="G62" s="135"/>
      <c r="H62" s="135">
        <f>'将来負担比率（分子）の構造'!K$45</f>
        <v>791</v>
      </c>
      <c r="I62" s="135"/>
      <c r="J62" s="135"/>
      <c r="K62" s="135">
        <f>'将来負担比率（分子）の構造'!L$45</f>
        <v>853</v>
      </c>
      <c r="L62" s="135"/>
      <c r="M62" s="135"/>
      <c r="N62" s="135">
        <f>'将来負担比率（分子）の構造'!M$45</f>
        <v>70</v>
      </c>
      <c r="O62" s="135"/>
      <c r="P62" s="135"/>
    </row>
    <row r="63" spans="1:16">
      <c r="A63" s="135" t="s">
        <v>28</v>
      </c>
      <c r="B63" s="135">
        <f>'将来負担比率（分子）の構造'!I$44</f>
        <v>526</v>
      </c>
      <c r="C63" s="135"/>
      <c r="D63" s="135"/>
      <c r="E63" s="135">
        <f>'将来負担比率（分子）の構造'!J$44</f>
        <v>342</v>
      </c>
      <c r="F63" s="135"/>
      <c r="G63" s="135"/>
      <c r="H63" s="135">
        <f>'将来負担比率（分子）の構造'!K$44</f>
        <v>409</v>
      </c>
      <c r="I63" s="135"/>
      <c r="J63" s="135"/>
      <c r="K63" s="135">
        <f>'将来負担比率（分子）の構造'!L$44</f>
        <v>317</v>
      </c>
      <c r="L63" s="135"/>
      <c r="M63" s="135"/>
      <c r="N63" s="135">
        <f>'将来負担比率（分子）の構造'!M$44</f>
        <v>213</v>
      </c>
      <c r="O63" s="135"/>
      <c r="P63" s="135"/>
    </row>
    <row r="64" spans="1:16">
      <c r="A64" s="135" t="s">
        <v>27</v>
      </c>
      <c r="B64" s="135">
        <f>'将来負担比率（分子）の構造'!I$43</f>
        <v>6810</v>
      </c>
      <c r="C64" s="135"/>
      <c r="D64" s="135"/>
      <c r="E64" s="135">
        <f>'将来負担比率（分子）の構造'!J$43</f>
        <v>6750</v>
      </c>
      <c r="F64" s="135"/>
      <c r="G64" s="135"/>
      <c r="H64" s="135">
        <f>'将来負担比率（分子）の構造'!K$43</f>
        <v>6394</v>
      </c>
      <c r="I64" s="135"/>
      <c r="J64" s="135"/>
      <c r="K64" s="135">
        <f>'将来負担比率（分子）の構造'!L$43</f>
        <v>6038</v>
      </c>
      <c r="L64" s="135"/>
      <c r="M64" s="135"/>
      <c r="N64" s="135">
        <f>'将来負担比率（分子）の構造'!M$43</f>
        <v>5702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7642</v>
      </c>
      <c r="C66" s="135"/>
      <c r="D66" s="135"/>
      <c r="E66" s="135">
        <f>'将来負担比率（分子）の構造'!J$41</f>
        <v>7939</v>
      </c>
      <c r="F66" s="135"/>
      <c r="G66" s="135"/>
      <c r="H66" s="135">
        <f>'将来負担比率（分子）の構造'!K$41</f>
        <v>8120</v>
      </c>
      <c r="I66" s="135"/>
      <c r="J66" s="135"/>
      <c r="K66" s="135">
        <f>'将来負担比率（分子）の構造'!L$41</f>
        <v>8451</v>
      </c>
      <c r="L66" s="135"/>
      <c r="M66" s="135"/>
      <c r="N66" s="135">
        <f>'将来負担比率（分子）の構造'!M$41</f>
        <v>8679</v>
      </c>
      <c r="O66" s="135"/>
      <c r="P66" s="135"/>
    </row>
    <row r="67" spans="1:16">
      <c r="A67" s="135" t="s">
        <v>63</v>
      </c>
      <c r="B67" s="135" t="e">
        <f>NA()</f>
        <v>#N/A</v>
      </c>
      <c r="C67" s="135">
        <f>IF(ISNUMBER('将来負担比率（分子）の構造'!I$52), IF('将来負担比率（分子）の構造'!I$52 &lt; 0, 0, '将来負担比率（分子）の構造'!I$52), NA())</f>
        <v>5130</v>
      </c>
      <c r="D67" s="135" t="e">
        <f>NA()</f>
        <v>#N/A</v>
      </c>
      <c r="E67" s="135" t="e">
        <f>NA()</f>
        <v>#N/A</v>
      </c>
      <c r="F67" s="135">
        <f>IF(ISNUMBER('将来負担比率（分子）の構造'!J$52), IF('将来負担比率（分子）の構造'!J$52 &lt; 0, 0, '将来負担比率（分子）の構造'!J$52), NA())</f>
        <v>4994</v>
      </c>
      <c r="G67" s="135" t="e">
        <f>NA()</f>
        <v>#N/A</v>
      </c>
      <c r="H67" s="135" t="e">
        <f>NA()</f>
        <v>#N/A</v>
      </c>
      <c r="I67" s="135">
        <f>IF(ISNUMBER('将来負担比率（分子）の構造'!K$52), IF('将来負担比率（分子）の構造'!K$52 &lt; 0, 0, '将来負担比率（分子）の構造'!K$52), NA())</f>
        <v>3338</v>
      </c>
      <c r="J67" s="135" t="e">
        <f>NA()</f>
        <v>#N/A</v>
      </c>
      <c r="K67" s="135" t="e">
        <f>NA()</f>
        <v>#N/A</v>
      </c>
      <c r="L67" s="135">
        <f>IF(ISNUMBER('将来負担比率（分子）の構造'!L$52), IF('将来負担比率（分子）の構造'!L$52 &lt; 0, 0, '将来負担比率（分子）の構造'!L$52), NA())</f>
        <v>3424</v>
      </c>
      <c r="M67" s="135" t="e">
        <f>NA()</f>
        <v>#N/A</v>
      </c>
      <c r="N67" s="135" t="e">
        <f>NA()</f>
        <v>#N/A</v>
      </c>
      <c r="O67" s="135">
        <f>IF(ISNUMBER('将来負担比率（分子）の構造'!M$52), IF('将来負担比率（分子）の構造'!M$52 &lt; 0, 0, '将来負担比率（分子）の構造'!M$52), NA())</f>
        <v>2335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AP7" sqref="AP7:BN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3580660</v>
      </c>
      <c r="S5" s="581"/>
      <c r="T5" s="581"/>
      <c r="U5" s="581"/>
      <c r="V5" s="581"/>
      <c r="W5" s="581"/>
      <c r="X5" s="581"/>
      <c r="Y5" s="582"/>
      <c r="Z5" s="583">
        <v>38.1</v>
      </c>
      <c r="AA5" s="583"/>
      <c r="AB5" s="583"/>
      <c r="AC5" s="583"/>
      <c r="AD5" s="584">
        <v>3444220</v>
      </c>
      <c r="AE5" s="584"/>
      <c r="AF5" s="584"/>
      <c r="AG5" s="584"/>
      <c r="AH5" s="584"/>
      <c r="AI5" s="584"/>
      <c r="AJ5" s="584"/>
      <c r="AK5" s="584"/>
      <c r="AL5" s="585">
        <v>59.9</v>
      </c>
      <c r="AM5" s="586"/>
      <c r="AN5" s="586"/>
      <c r="AO5" s="587"/>
      <c r="AP5" s="577" t="s">
        <v>208</v>
      </c>
      <c r="AQ5" s="578"/>
      <c r="AR5" s="578"/>
      <c r="AS5" s="578"/>
      <c r="AT5" s="578"/>
      <c r="AU5" s="578"/>
      <c r="AV5" s="578"/>
      <c r="AW5" s="578"/>
      <c r="AX5" s="578"/>
      <c r="AY5" s="578"/>
      <c r="AZ5" s="578"/>
      <c r="BA5" s="578"/>
      <c r="BB5" s="578"/>
      <c r="BC5" s="578"/>
      <c r="BD5" s="578"/>
      <c r="BE5" s="578"/>
      <c r="BF5" s="579"/>
      <c r="BG5" s="591">
        <v>3444220</v>
      </c>
      <c r="BH5" s="592"/>
      <c r="BI5" s="592"/>
      <c r="BJ5" s="592"/>
      <c r="BK5" s="592"/>
      <c r="BL5" s="592"/>
      <c r="BM5" s="592"/>
      <c r="BN5" s="593"/>
      <c r="BO5" s="594">
        <v>96.2</v>
      </c>
      <c r="BP5" s="594"/>
      <c r="BQ5" s="594"/>
      <c r="BR5" s="594"/>
      <c r="BS5" s="595">
        <v>5536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85868</v>
      </c>
      <c r="S6" s="592"/>
      <c r="T6" s="592"/>
      <c r="U6" s="592"/>
      <c r="V6" s="592"/>
      <c r="W6" s="592"/>
      <c r="X6" s="592"/>
      <c r="Y6" s="593"/>
      <c r="Z6" s="594">
        <v>0.9</v>
      </c>
      <c r="AA6" s="594"/>
      <c r="AB6" s="594"/>
      <c r="AC6" s="594"/>
      <c r="AD6" s="595">
        <v>85868</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3444220</v>
      </c>
      <c r="BH6" s="592"/>
      <c r="BI6" s="592"/>
      <c r="BJ6" s="592"/>
      <c r="BK6" s="592"/>
      <c r="BL6" s="592"/>
      <c r="BM6" s="592"/>
      <c r="BN6" s="593"/>
      <c r="BO6" s="594">
        <v>96.2</v>
      </c>
      <c r="BP6" s="594"/>
      <c r="BQ6" s="594"/>
      <c r="BR6" s="594"/>
      <c r="BS6" s="595">
        <v>5536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100094</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100094</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7881</v>
      </c>
      <c r="S7" s="592"/>
      <c r="T7" s="592"/>
      <c r="U7" s="592"/>
      <c r="V7" s="592"/>
      <c r="W7" s="592"/>
      <c r="X7" s="592"/>
      <c r="Y7" s="593"/>
      <c r="Z7" s="594">
        <v>0.1</v>
      </c>
      <c r="AA7" s="594"/>
      <c r="AB7" s="594"/>
      <c r="AC7" s="594"/>
      <c r="AD7" s="595">
        <v>7881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1789441</v>
      </c>
      <c r="BH7" s="592"/>
      <c r="BI7" s="592"/>
      <c r="BJ7" s="592"/>
      <c r="BK7" s="592"/>
      <c r="BL7" s="592"/>
      <c r="BM7" s="592"/>
      <c r="BN7" s="593"/>
      <c r="BO7" s="594">
        <v>50</v>
      </c>
      <c r="BP7" s="594"/>
      <c r="BQ7" s="594"/>
      <c r="BR7" s="594"/>
      <c r="BS7" s="595">
        <v>5536</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1294504</v>
      </c>
      <c r="CS7" s="592"/>
      <c r="CT7" s="592"/>
      <c r="CU7" s="592"/>
      <c r="CV7" s="592"/>
      <c r="CW7" s="592"/>
      <c r="CX7" s="592"/>
      <c r="CY7" s="593"/>
      <c r="CZ7" s="594">
        <v>14.5</v>
      </c>
      <c r="DA7" s="594"/>
      <c r="DB7" s="594"/>
      <c r="DC7" s="594"/>
      <c r="DD7" s="600">
        <v>46459</v>
      </c>
      <c r="DE7" s="592"/>
      <c r="DF7" s="592"/>
      <c r="DG7" s="592"/>
      <c r="DH7" s="592"/>
      <c r="DI7" s="592"/>
      <c r="DJ7" s="592"/>
      <c r="DK7" s="592"/>
      <c r="DL7" s="592"/>
      <c r="DM7" s="592"/>
      <c r="DN7" s="592"/>
      <c r="DO7" s="592"/>
      <c r="DP7" s="593"/>
      <c r="DQ7" s="600">
        <v>1150425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16616</v>
      </c>
      <c r="S8" s="592"/>
      <c r="T8" s="592"/>
      <c r="U8" s="592"/>
      <c r="V8" s="592"/>
      <c r="W8" s="592"/>
      <c r="X8" s="592"/>
      <c r="Y8" s="593"/>
      <c r="Z8" s="594">
        <v>0.2</v>
      </c>
      <c r="AA8" s="594"/>
      <c r="AB8" s="594"/>
      <c r="AC8" s="594"/>
      <c r="AD8" s="595">
        <v>16616</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48407</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2954576</v>
      </c>
      <c r="CS8" s="592"/>
      <c r="CT8" s="592"/>
      <c r="CU8" s="592"/>
      <c r="CV8" s="592"/>
      <c r="CW8" s="592"/>
      <c r="CX8" s="592"/>
      <c r="CY8" s="593"/>
      <c r="CZ8" s="594">
        <v>33.1</v>
      </c>
      <c r="DA8" s="594"/>
      <c r="DB8" s="594"/>
      <c r="DC8" s="594"/>
      <c r="DD8" s="600">
        <v>2175</v>
      </c>
      <c r="DE8" s="592"/>
      <c r="DF8" s="592"/>
      <c r="DG8" s="592"/>
      <c r="DH8" s="592"/>
      <c r="DI8" s="592"/>
      <c r="DJ8" s="592"/>
      <c r="DK8" s="592"/>
      <c r="DL8" s="592"/>
      <c r="DM8" s="592"/>
      <c r="DN8" s="592"/>
      <c r="DO8" s="592"/>
      <c r="DP8" s="593"/>
      <c r="DQ8" s="600">
        <v>1820662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27227</v>
      </c>
      <c r="S9" s="592"/>
      <c r="T9" s="592"/>
      <c r="U9" s="592"/>
      <c r="V9" s="592"/>
      <c r="W9" s="592"/>
      <c r="X9" s="592"/>
      <c r="Y9" s="593"/>
      <c r="Z9" s="594">
        <v>0.3</v>
      </c>
      <c r="AA9" s="594"/>
      <c r="AB9" s="594"/>
      <c r="AC9" s="594"/>
      <c r="AD9" s="595">
        <v>27227</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1607287</v>
      </c>
      <c r="BH9" s="592"/>
      <c r="BI9" s="592"/>
      <c r="BJ9" s="592"/>
      <c r="BK9" s="592"/>
      <c r="BL9" s="592"/>
      <c r="BM9" s="592"/>
      <c r="BN9" s="593"/>
      <c r="BO9" s="594">
        <v>44.9</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745610</v>
      </c>
      <c r="CS9" s="592"/>
      <c r="CT9" s="592"/>
      <c r="CU9" s="592"/>
      <c r="CV9" s="592"/>
      <c r="CW9" s="592"/>
      <c r="CX9" s="592"/>
      <c r="CY9" s="593"/>
      <c r="CZ9" s="594">
        <v>8.3000000000000007</v>
      </c>
      <c r="DA9" s="594"/>
      <c r="DB9" s="594"/>
      <c r="DC9" s="594"/>
      <c r="DD9" s="600">
        <v>4980</v>
      </c>
      <c r="DE9" s="592"/>
      <c r="DF9" s="592"/>
      <c r="DG9" s="592"/>
      <c r="DH9" s="592"/>
      <c r="DI9" s="592"/>
      <c r="DJ9" s="592"/>
      <c r="DK9" s="592"/>
      <c r="DL9" s="592"/>
      <c r="DM9" s="592"/>
      <c r="DN9" s="592"/>
      <c r="DO9" s="592"/>
      <c r="DP9" s="593"/>
      <c r="DQ9" s="600">
        <v>730656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221636</v>
      </c>
      <c r="S10" s="592"/>
      <c r="T10" s="592"/>
      <c r="U10" s="592"/>
      <c r="V10" s="592"/>
      <c r="W10" s="592"/>
      <c r="X10" s="592"/>
      <c r="Y10" s="593"/>
      <c r="Z10" s="594">
        <v>2.4</v>
      </c>
      <c r="AA10" s="594"/>
      <c r="AB10" s="594"/>
      <c r="AC10" s="594"/>
      <c r="AD10" s="595">
        <v>221636</v>
      </c>
      <c r="AE10" s="595"/>
      <c r="AF10" s="595"/>
      <c r="AG10" s="595"/>
      <c r="AH10" s="595"/>
      <c r="AI10" s="595"/>
      <c r="AJ10" s="595"/>
      <c r="AK10" s="595"/>
      <c r="AL10" s="596">
        <v>3.9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43087</v>
      </c>
      <c r="BH10" s="592"/>
      <c r="BI10" s="592"/>
      <c r="BJ10" s="592"/>
      <c r="BK10" s="592"/>
      <c r="BL10" s="592"/>
      <c r="BM10" s="592"/>
      <c r="BN10" s="593"/>
      <c r="BO10" s="594">
        <v>1.2</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65327</v>
      </c>
      <c r="CS10" s="592"/>
      <c r="CT10" s="592"/>
      <c r="CU10" s="592"/>
      <c r="CV10" s="592"/>
      <c r="CW10" s="592"/>
      <c r="CX10" s="592"/>
      <c r="CY10" s="593"/>
      <c r="CZ10" s="594">
        <v>0.7</v>
      </c>
      <c r="DA10" s="594"/>
      <c r="DB10" s="594"/>
      <c r="DC10" s="594"/>
      <c r="DD10" s="600" t="s">
        <v>111</v>
      </c>
      <c r="DE10" s="592"/>
      <c r="DF10" s="592"/>
      <c r="DG10" s="592"/>
      <c r="DH10" s="592"/>
      <c r="DI10" s="592"/>
      <c r="DJ10" s="592"/>
      <c r="DK10" s="592"/>
      <c r="DL10" s="592"/>
      <c r="DM10" s="592"/>
      <c r="DN10" s="592"/>
      <c r="DO10" s="592"/>
      <c r="DP10" s="593"/>
      <c r="DQ10" s="600">
        <v>10050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90660</v>
      </c>
      <c r="BH11" s="592"/>
      <c r="BI11" s="592"/>
      <c r="BJ11" s="592"/>
      <c r="BK11" s="592"/>
      <c r="BL11" s="592"/>
      <c r="BM11" s="592"/>
      <c r="BN11" s="593"/>
      <c r="BO11" s="594">
        <v>2.5</v>
      </c>
      <c r="BP11" s="594"/>
      <c r="BQ11" s="594"/>
      <c r="BR11" s="594"/>
      <c r="BS11" s="600">
        <v>5536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180356</v>
      </c>
      <c r="CS11" s="592"/>
      <c r="CT11" s="592"/>
      <c r="CU11" s="592"/>
      <c r="CV11" s="592"/>
      <c r="CW11" s="592"/>
      <c r="CX11" s="592"/>
      <c r="CY11" s="593"/>
      <c r="CZ11" s="594">
        <v>2</v>
      </c>
      <c r="DA11" s="594"/>
      <c r="DB11" s="594"/>
      <c r="DC11" s="594"/>
      <c r="DD11" s="600">
        <v>18495</v>
      </c>
      <c r="DE11" s="592"/>
      <c r="DF11" s="592"/>
      <c r="DG11" s="592"/>
      <c r="DH11" s="592"/>
      <c r="DI11" s="592"/>
      <c r="DJ11" s="592"/>
      <c r="DK11" s="592"/>
      <c r="DL11" s="592"/>
      <c r="DM11" s="592"/>
      <c r="DN11" s="592"/>
      <c r="DO11" s="592"/>
      <c r="DP11" s="593"/>
      <c r="DQ11" s="600">
        <v>168161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1409285</v>
      </c>
      <c r="BH12" s="592"/>
      <c r="BI12" s="592"/>
      <c r="BJ12" s="592"/>
      <c r="BK12" s="592"/>
      <c r="BL12" s="592"/>
      <c r="BM12" s="592"/>
      <c r="BN12" s="593"/>
      <c r="BO12" s="594">
        <v>39.4</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62777</v>
      </c>
      <c r="CS12" s="592"/>
      <c r="CT12" s="592"/>
      <c r="CU12" s="592"/>
      <c r="CV12" s="592"/>
      <c r="CW12" s="592"/>
      <c r="CX12" s="592"/>
      <c r="CY12" s="593"/>
      <c r="CZ12" s="594">
        <v>0.7</v>
      </c>
      <c r="DA12" s="594"/>
      <c r="DB12" s="594"/>
      <c r="DC12" s="594"/>
      <c r="DD12" s="600">
        <v>216</v>
      </c>
      <c r="DE12" s="592"/>
      <c r="DF12" s="592"/>
      <c r="DG12" s="592"/>
      <c r="DH12" s="592"/>
      <c r="DI12" s="592"/>
      <c r="DJ12" s="592"/>
      <c r="DK12" s="592"/>
      <c r="DL12" s="592"/>
      <c r="DM12" s="592"/>
      <c r="DN12" s="592"/>
      <c r="DO12" s="592"/>
      <c r="DP12" s="593"/>
      <c r="DQ12" s="600">
        <v>60673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33868</v>
      </c>
      <c r="S13" s="592"/>
      <c r="T13" s="592"/>
      <c r="U13" s="592"/>
      <c r="V13" s="592"/>
      <c r="W13" s="592"/>
      <c r="X13" s="592"/>
      <c r="Y13" s="593"/>
      <c r="Z13" s="594">
        <v>0.4</v>
      </c>
      <c r="AA13" s="594"/>
      <c r="AB13" s="594"/>
      <c r="AC13" s="594"/>
      <c r="AD13" s="595">
        <v>33868</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1409030</v>
      </c>
      <c r="BH13" s="592"/>
      <c r="BI13" s="592"/>
      <c r="BJ13" s="592"/>
      <c r="BK13" s="592"/>
      <c r="BL13" s="592"/>
      <c r="BM13" s="592"/>
      <c r="BN13" s="593"/>
      <c r="BO13" s="594">
        <v>39.4</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1355973</v>
      </c>
      <c r="CS13" s="592"/>
      <c r="CT13" s="592"/>
      <c r="CU13" s="592"/>
      <c r="CV13" s="592"/>
      <c r="CW13" s="592"/>
      <c r="CX13" s="592"/>
      <c r="CY13" s="593"/>
      <c r="CZ13" s="594">
        <v>15.2</v>
      </c>
      <c r="DA13" s="594"/>
      <c r="DB13" s="594"/>
      <c r="DC13" s="594"/>
      <c r="DD13" s="600">
        <v>626956</v>
      </c>
      <c r="DE13" s="592"/>
      <c r="DF13" s="592"/>
      <c r="DG13" s="592"/>
      <c r="DH13" s="592"/>
      <c r="DI13" s="592"/>
      <c r="DJ13" s="592"/>
      <c r="DK13" s="592"/>
      <c r="DL13" s="592"/>
      <c r="DM13" s="592"/>
      <c r="DN13" s="592"/>
      <c r="DO13" s="592"/>
      <c r="DP13" s="593"/>
      <c r="DQ13" s="600">
        <v>807082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42733</v>
      </c>
      <c r="BH14" s="592"/>
      <c r="BI14" s="592"/>
      <c r="BJ14" s="592"/>
      <c r="BK14" s="592"/>
      <c r="BL14" s="592"/>
      <c r="BM14" s="592"/>
      <c r="BN14" s="593"/>
      <c r="BO14" s="594">
        <v>1.2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521737</v>
      </c>
      <c r="CS14" s="592"/>
      <c r="CT14" s="592"/>
      <c r="CU14" s="592"/>
      <c r="CV14" s="592"/>
      <c r="CW14" s="592"/>
      <c r="CX14" s="592"/>
      <c r="CY14" s="593"/>
      <c r="CZ14" s="594">
        <v>5.8</v>
      </c>
      <c r="DA14" s="594"/>
      <c r="DB14" s="594"/>
      <c r="DC14" s="594"/>
      <c r="DD14" s="600">
        <v>5176</v>
      </c>
      <c r="DE14" s="592"/>
      <c r="DF14" s="592"/>
      <c r="DG14" s="592"/>
      <c r="DH14" s="592"/>
      <c r="DI14" s="592"/>
      <c r="DJ14" s="592"/>
      <c r="DK14" s="592"/>
      <c r="DL14" s="592"/>
      <c r="DM14" s="592"/>
      <c r="DN14" s="592"/>
      <c r="DO14" s="592"/>
      <c r="DP14" s="593"/>
      <c r="DQ14" s="600">
        <v>518371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19019</v>
      </c>
      <c r="S15" s="592"/>
      <c r="T15" s="592"/>
      <c r="U15" s="592"/>
      <c r="V15" s="592"/>
      <c r="W15" s="592"/>
      <c r="X15" s="592"/>
      <c r="Y15" s="593"/>
      <c r="Z15" s="594">
        <v>0.2</v>
      </c>
      <c r="AA15" s="594"/>
      <c r="AB15" s="594"/>
      <c r="AC15" s="594"/>
      <c r="AD15" s="595">
        <v>19019</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202761</v>
      </c>
      <c r="BH15" s="592"/>
      <c r="BI15" s="592"/>
      <c r="BJ15" s="592"/>
      <c r="BK15" s="592"/>
      <c r="BL15" s="592"/>
      <c r="BM15" s="592"/>
      <c r="BN15" s="593"/>
      <c r="BO15" s="594">
        <v>5.7</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1016016</v>
      </c>
      <c r="CS15" s="592"/>
      <c r="CT15" s="592"/>
      <c r="CU15" s="592"/>
      <c r="CV15" s="592"/>
      <c r="CW15" s="592"/>
      <c r="CX15" s="592"/>
      <c r="CY15" s="593"/>
      <c r="CZ15" s="594">
        <v>11.4</v>
      </c>
      <c r="DA15" s="594"/>
      <c r="DB15" s="594"/>
      <c r="DC15" s="594"/>
      <c r="DD15" s="600">
        <v>84331</v>
      </c>
      <c r="DE15" s="592"/>
      <c r="DF15" s="592"/>
      <c r="DG15" s="592"/>
      <c r="DH15" s="592"/>
      <c r="DI15" s="592"/>
      <c r="DJ15" s="592"/>
      <c r="DK15" s="592"/>
      <c r="DL15" s="592"/>
      <c r="DM15" s="592"/>
      <c r="DN15" s="592"/>
      <c r="DO15" s="592"/>
      <c r="DP15" s="593"/>
      <c r="DQ15" s="600">
        <v>829079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1983265</v>
      </c>
      <c r="S16" s="592"/>
      <c r="T16" s="592"/>
      <c r="U16" s="592"/>
      <c r="V16" s="592"/>
      <c r="W16" s="592"/>
      <c r="X16" s="592"/>
      <c r="Y16" s="593"/>
      <c r="Z16" s="594">
        <v>21.1</v>
      </c>
      <c r="AA16" s="594"/>
      <c r="AB16" s="594"/>
      <c r="AC16" s="594"/>
      <c r="AD16" s="595">
        <v>1855858</v>
      </c>
      <c r="AE16" s="595"/>
      <c r="AF16" s="595"/>
      <c r="AG16" s="595"/>
      <c r="AH16" s="595"/>
      <c r="AI16" s="595"/>
      <c r="AJ16" s="595"/>
      <c r="AK16" s="595"/>
      <c r="AL16" s="596">
        <v>32.299999999999997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1855858</v>
      </c>
      <c r="S17" s="592"/>
      <c r="T17" s="592"/>
      <c r="U17" s="592"/>
      <c r="V17" s="592"/>
      <c r="W17" s="592"/>
      <c r="X17" s="592"/>
      <c r="Y17" s="593"/>
      <c r="Z17" s="594">
        <v>19.8</v>
      </c>
      <c r="AA17" s="594"/>
      <c r="AB17" s="594"/>
      <c r="AC17" s="594"/>
      <c r="AD17" s="595">
        <v>1855858</v>
      </c>
      <c r="AE17" s="595"/>
      <c r="AF17" s="595"/>
      <c r="AG17" s="595"/>
      <c r="AH17" s="595"/>
      <c r="AI17" s="595"/>
      <c r="AJ17" s="595"/>
      <c r="AK17" s="595"/>
      <c r="AL17" s="596">
        <v>32.299999999999997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634702</v>
      </c>
      <c r="CS17" s="592"/>
      <c r="CT17" s="592"/>
      <c r="CU17" s="592"/>
      <c r="CV17" s="592"/>
      <c r="CW17" s="592"/>
      <c r="CX17" s="592"/>
      <c r="CY17" s="593"/>
      <c r="CZ17" s="594">
        <v>7.1</v>
      </c>
      <c r="DA17" s="594"/>
      <c r="DB17" s="594"/>
      <c r="DC17" s="594"/>
      <c r="DD17" s="600" t="s">
        <v>111</v>
      </c>
      <c r="DE17" s="592"/>
      <c r="DF17" s="592"/>
      <c r="DG17" s="592"/>
      <c r="DH17" s="592"/>
      <c r="DI17" s="592"/>
      <c r="DJ17" s="592"/>
      <c r="DK17" s="592"/>
      <c r="DL17" s="592"/>
      <c r="DM17" s="592"/>
      <c r="DN17" s="592"/>
      <c r="DO17" s="592"/>
      <c r="DP17" s="593"/>
      <c r="DQ17" s="600">
        <v>634702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121667</v>
      </c>
      <c r="S18" s="592"/>
      <c r="T18" s="592"/>
      <c r="U18" s="592"/>
      <c r="V18" s="592"/>
      <c r="W18" s="592"/>
      <c r="X18" s="592"/>
      <c r="Y18" s="593"/>
      <c r="Z18" s="594">
        <v>1.3</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5740</v>
      </c>
      <c r="S19" s="592"/>
      <c r="T19" s="592"/>
      <c r="U19" s="592"/>
      <c r="V19" s="592"/>
      <c r="W19" s="592"/>
      <c r="X19" s="592"/>
      <c r="Y19" s="593"/>
      <c r="Z19" s="594">
        <v>0.1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136440</v>
      </c>
      <c r="BH19" s="592"/>
      <c r="BI19" s="592"/>
      <c r="BJ19" s="592"/>
      <c r="BK19" s="592"/>
      <c r="BL19" s="592"/>
      <c r="BM19" s="592"/>
      <c r="BN19" s="593"/>
      <c r="BO19" s="594">
        <v>3.8</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5976040</v>
      </c>
      <c r="S20" s="592"/>
      <c r="T20" s="592"/>
      <c r="U20" s="592"/>
      <c r="V20" s="592"/>
      <c r="W20" s="592"/>
      <c r="X20" s="592"/>
      <c r="Y20" s="593"/>
      <c r="Z20" s="594">
        <v>63.6</v>
      </c>
      <c r="AA20" s="594"/>
      <c r="AB20" s="594"/>
      <c r="AC20" s="594"/>
      <c r="AD20" s="595">
        <v>5712193</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136440</v>
      </c>
      <c r="BH20" s="592"/>
      <c r="BI20" s="592"/>
      <c r="BJ20" s="592"/>
      <c r="BK20" s="592"/>
      <c r="BL20" s="592"/>
      <c r="BM20" s="592"/>
      <c r="BN20" s="593"/>
      <c r="BO20" s="594">
        <v>3.8</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8931672</v>
      </c>
      <c r="CS20" s="592"/>
      <c r="CT20" s="592"/>
      <c r="CU20" s="592"/>
      <c r="CV20" s="592"/>
      <c r="CW20" s="592"/>
      <c r="CX20" s="592"/>
      <c r="CY20" s="593"/>
      <c r="CZ20" s="594">
        <v>100</v>
      </c>
      <c r="DA20" s="594"/>
      <c r="DB20" s="594"/>
      <c r="DC20" s="594"/>
      <c r="DD20" s="600">
        <v>788788</v>
      </c>
      <c r="DE20" s="592"/>
      <c r="DF20" s="592"/>
      <c r="DG20" s="592"/>
      <c r="DH20" s="592"/>
      <c r="DI20" s="592"/>
      <c r="DJ20" s="592"/>
      <c r="DK20" s="592"/>
      <c r="DL20" s="592"/>
      <c r="DM20" s="592"/>
      <c r="DN20" s="592"/>
      <c r="DO20" s="592"/>
      <c r="DP20" s="593"/>
      <c r="DQ20" s="600">
        <v>6829955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5271</v>
      </c>
      <c r="S21" s="592"/>
      <c r="T21" s="592"/>
      <c r="U21" s="592"/>
      <c r="V21" s="592"/>
      <c r="W21" s="592"/>
      <c r="X21" s="592"/>
      <c r="Y21" s="593"/>
      <c r="Z21" s="594">
        <v>0.1</v>
      </c>
      <c r="AA21" s="594"/>
      <c r="AB21" s="594"/>
      <c r="AC21" s="594"/>
      <c r="AD21" s="595">
        <v>5271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65060</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73517</v>
      </c>
      <c r="S23" s="592"/>
      <c r="T23" s="592"/>
      <c r="U23" s="592"/>
      <c r="V23" s="592"/>
      <c r="W23" s="592"/>
      <c r="X23" s="592"/>
      <c r="Y23" s="593"/>
      <c r="Z23" s="594">
        <v>0.8</v>
      </c>
      <c r="AA23" s="594"/>
      <c r="AB23" s="594"/>
      <c r="AC23" s="594"/>
      <c r="AD23" s="595">
        <v>9392</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136440</v>
      </c>
      <c r="BH23" s="592"/>
      <c r="BI23" s="592"/>
      <c r="BJ23" s="592"/>
      <c r="BK23" s="592"/>
      <c r="BL23" s="592"/>
      <c r="BM23" s="592"/>
      <c r="BN23" s="593"/>
      <c r="BO23" s="594">
        <v>3.8</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15760</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3645541</v>
      </c>
      <c r="CS24" s="581"/>
      <c r="CT24" s="581"/>
      <c r="CU24" s="581"/>
      <c r="CV24" s="581"/>
      <c r="CW24" s="581"/>
      <c r="CX24" s="581"/>
      <c r="CY24" s="582"/>
      <c r="CZ24" s="622">
        <v>40.799999999999997</v>
      </c>
      <c r="DA24" s="623"/>
      <c r="DB24" s="623"/>
      <c r="DC24" s="624"/>
      <c r="DD24" s="621">
        <v>2542548</v>
      </c>
      <c r="DE24" s="581"/>
      <c r="DF24" s="581"/>
      <c r="DG24" s="581"/>
      <c r="DH24" s="581"/>
      <c r="DI24" s="581"/>
      <c r="DJ24" s="581"/>
      <c r="DK24" s="582"/>
      <c r="DL24" s="621">
        <v>2538999</v>
      </c>
      <c r="DM24" s="581"/>
      <c r="DN24" s="581"/>
      <c r="DO24" s="581"/>
      <c r="DP24" s="581"/>
      <c r="DQ24" s="581"/>
      <c r="DR24" s="581"/>
      <c r="DS24" s="581"/>
      <c r="DT24" s="581"/>
      <c r="DU24" s="581"/>
      <c r="DV24" s="582"/>
      <c r="DW24" s="585">
        <v>40.200000000000003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951097</v>
      </c>
      <c r="S25" s="592"/>
      <c r="T25" s="592"/>
      <c r="U25" s="592"/>
      <c r="V25" s="592"/>
      <c r="W25" s="592"/>
      <c r="X25" s="592"/>
      <c r="Y25" s="593"/>
      <c r="Z25" s="594">
        <v>10.1</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1598094</v>
      </c>
      <c r="CS25" s="617"/>
      <c r="CT25" s="617"/>
      <c r="CU25" s="617"/>
      <c r="CV25" s="617"/>
      <c r="CW25" s="617"/>
      <c r="CX25" s="617"/>
      <c r="CY25" s="618"/>
      <c r="CZ25" s="625">
        <v>17.899999999999999</v>
      </c>
      <c r="DA25" s="626"/>
      <c r="DB25" s="626"/>
      <c r="DC25" s="627"/>
      <c r="DD25" s="600">
        <v>1447393</v>
      </c>
      <c r="DE25" s="617"/>
      <c r="DF25" s="617"/>
      <c r="DG25" s="617"/>
      <c r="DH25" s="617"/>
      <c r="DI25" s="617"/>
      <c r="DJ25" s="617"/>
      <c r="DK25" s="618"/>
      <c r="DL25" s="600">
        <v>1444024</v>
      </c>
      <c r="DM25" s="617"/>
      <c r="DN25" s="617"/>
      <c r="DO25" s="617"/>
      <c r="DP25" s="617"/>
      <c r="DQ25" s="617"/>
      <c r="DR25" s="617"/>
      <c r="DS25" s="617"/>
      <c r="DT25" s="617"/>
      <c r="DU25" s="617"/>
      <c r="DV25" s="618"/>
      <c r="DW25" s="596">
        <v>22.9</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1020301</v>
      </c>
      <c r="CS26" s="592"/>
      <c r="CT26" s="592"/>
      <c r="CU26" s="592"/>
      <c r="CV26" s="592"/>
      <c r="CW26" s="592"/>
      <c r="CX26" s="592"/>
      <c r="CY26" s="593"/>
      <c r="CZ26" s="625">
        <v>11.4</v>
      </c>
      <c r="DA26" s="626"/>
      <c r="DB26" s="626"/>
      <c r="DC26" s="627"/>
      <c r="DD26" s="600">
        <v>890961</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532326</v>
      </c>
      <c r="S27" s="592"/>
      <c r="T27" s="592"/>
      <c r="U27" s="592"/>
      <c r="V27" s="592"/>
      <c r="W27" s="592"/>
      <c r="X27" s="592"/>
      <c r="Y27" s="593"/>
      <c r="Z27" s="594">
        <v>5.7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3580660</v>
      </c>
      <c r="BH27" s="592"/>
      <c r="BI27" s="592"/>
      <c r="BJ27" s="592"/>
      <c r="BK27" s="592"/>
      <c r="BL27" s="592"/>
      <c r="BM27" s="592"/>
      <c r="BN27" s="593"/>
      <c r="BO27" s="594">
        <v>100</v>
      </c>
      <c r="BP27" s="594"/>
      <c r="BQ27" s="594"/>
      <c r="BR27" s="594"/>
      <c r="BS27" s="600">
        <v>5536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1412745</v>
      </c>
      <c r="CS27" s="617"/>
      <c r="CT27" s="617"/>
      <c r="CU27" s="617"/>
      <c r="CV27" s="617"/>
      <c r="CW27" s="617"/>
      <c r="CX27" s="617"/>
      <c r="CY27" s="618"/>
      <c r="CZ27" s="625">
        <v>15.8</v>
      </c>
      <c r="DA27" s="626"/>
      <c r="DB27" s="626"/>
      <c r="DC27" s="627"/>
      <c r="DD27" s="600">
        <v>460453</v>
      </c>
      <c r="DE27" s="617"/>
      <c r="DF27" s="617"/>
      <c r="DG27" s="617"/>
      <c r="DH27" s="617"/>
      <c r="DI27" s="617"/>
      <c r="DJ27" s="617"/>
      <c r="DK27" s="618"/>
      <c r="DL27" s="600">
        <v>460273</v>
      </c>
      <c r="DM27" s="617"/>
      <c r="DN27" s="617"/>
      <c r="DO27" s="617"/>
      <c r="DP27" s="617"/>
      <c r="DQ27" s="617"/>
      <c r="DR27" s="617"/>
      <c r="DS27" s="617"/>
      <c r="DT27" s="617"/>
      <c r="DU27" s="617"/>
      <c r="DV27" s="618"/>
      <c r="DW27" s="596">
        <v>7.3</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5670</v>
      </c>
      <c r="S28" s="592"/>
      <c r="T28" s="592"/>
      <c r="U28" s="592"/>
      <c r="V28" s="592"/>
      <c r="W28" s="592"/>
      <c r="X28" s="592"/>
      <c r="Y28" s="593"/>
      <c r="Z28" s="594">
        <v>0.1</v>
      </c>
      <c r="AA28" s="594"/>
      <c r="AB28" s="594"/>
      <c r="AC28" s="594"/>
      <c r="AD28" s="595">
        <v>3700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634702</v>
      </c>
      <c r="CS28" s="592"/>
      <c r="CT28" s="592"/>
      <c r="CU28" s="592"/>
      <c r="CV28" s="592"/>
      <c r="CW28" s="592"/>
      <c r="CX28" s="592"/>
      <c r="CY28" s="593"/>
      <c r="CZ28" s="625">
        <v>7.1</v>
      </c>
      <c r="DA28" s="626"/>
      <c r="DB28" s="626"/>
      <c r="DC28" s="627"/>
      <c r="DD28" s="600">
        <v>634702</v>
      </c>
      <c r="DE28" s="592"/>
      <c r="DF28" s="592"/>
      <c r="DG28" s="592"/>
      <c r="DH28" s="592"/>
      <c r="DI28" s="592"/>
      <c r="DJ28" s="592"/>
      <c r="DK28" s="593"/>
      <c r="DL28" s="600">
        <v>634702</v>
      </c>
      <c r="DM28" s="592"/>
      <c r="DN28" s="592"/>
      <c r="DO28" s="592"/>
      <c r="DP28" s="592"/>
      <c r="DQ28" s="592"/>
      <c r="DR28" s="592"/>
      <c r="DS28" s="592"/>
      <c r="DT28" s="592"/>
      <c r="DU28" s="592"/>
      <c r="DV28" s="593"/>
      <c r="DW28" s="596">
        <v>10</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24907</v>
      </c>
      <c r="S29" s="592"/>
      <c r="T29" s="592"/>
      <c r="U29" s="592"/>
      <c r="V29" s="592"/>
      <c r="W29" s="592"/>
      <c r="X29" s="592"/>
      <c r="Y29" s="593"/>
      <c r="Z29" s="594">
        <v>0.3</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634702</v>
      </c>
      <c r="CS29" s="617"/>
      <c r="CT29" s="617"/>
      <c r="CU29" s="617"/>
      <c r="CV29" s="617"/>
      <c r="CW29" s="617"/>
      <c r="CX29" s="617"/>
      <c r="CY29" s="618"/>
      <c r="CZ29" s="625">
        <v>7.1</v>
      </c>
      <c r="DA29" s="626"/>
      <c r="DB29" s="626"/>
      <c r="DC29" s="627"/>
      <c r="DD29" s="600">
        <v>634702</v>
      </c>
      <c r="DE29" s="617"/>
      <c r="DF29" s="617"/>
      <c r="DG29" s="617"/>
      <c r="DH29" s="617"/>
      <c r="DI29" s="617"/>
      <c r="DJ29" s="617"/>
      <c r="DK29" s="618"/>
      <c r="DL29" s="600">
        <v>634702</v>
      </c>
      <c r="DM29" s="617"/>
      <c r="DN29" s="617"/>
      <c r="DO29" s="617"/>
      <c r="DP29" s="617"/>
      <c r="DQ29" s="617"/>
      <c r="DR29" s="617"/>
      <c r="DS29" s="617"/>
      <c r="DT29" s="617"/>
      <c r="DU29" s="617"/>
      <c r="DV29" s="618"/>
      <c r="DW29" s="596">
        <v>10</v>
      </c>
      <c r="DX29" s="619"/>
      <c r="DY29" s="619"/>
      <c r="DZ29" s="619"/>
      <c r="EA29" s="619"/>
      <c r="EB29" s="619"/>
      <c r="EC29" s="620"/>
    </row>
    <row r="30" spans="2:133" ht="11.25" customHeight="1">
      <c r="B30" s="588" t="s">
        <v>288</v>
      </c>
      <c r="C30" s="589"/>
      <c r="D30" s="589"/>
      <c r="E30" s="589"/>
      <c r="F30" s="589"/>
      <c r="G30" s="589"/>
      <c r="H30" s="589"/>
      <c r="I30" s="589"/>
      <c r="J30" s="589"/>
      <c r="K30" s="589"/>
      <c r="L30" s="589"/>
      <c r="M30" s="589"/>
      <c r="N30" s="589"/>
      <c r="O30" s="589"/>
      <c r="P30" s="589"/>
      <c r="Q30" s="590"/>
      <c r="R30" s="591">
        <v>252884</v>
      </c>
      <c r="S30" s="592"/>
      <c r="T30" s="592"/>
      <c r="U30" s="592"/>
      <c r="V30" s="592"/>
      <c r="W30" s="592"/>
      <c r="X30" s="592"/>
      <c r="Y30" s="593"/>
      <c r="Z30" s="594">
        <v>2.7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98.5</v>
      </c>
      <c r="BH30" s="650"/>
      <c r="BI30" s="650"/>
      <c r="BJ30" s="650"/>
      <c r="BK30" s="650"/>
      <c r="BL30" s="650"/>
      <c r="BM30" s="586">
        <v>94.9</v>
      </c>
      <c r="BN30" s="650"/>
      <c r="BO30" s="650"/>
      <c r="BP30" s="650"/>
      <c r="BQ30" s="651"/>
      <c r="BR30" s="649">
        <v>98.4</v>
      </c>
      <c r="BS30" s="650"/>
      <c r="BT30" s="650"/>
      <c r="BU30" s="650"/>
      <c r="BV30" s="650"/>
      <c r="BW30" s="650"/>
      <c r="BX30" s="586">
        <v>94.9</v>
      </c>
      <c r="BY30" s="650"/>
      <c r="BZ30" s="650"/>
      <c r="CA30" s="650"/>
      <c r="CB30" s="651"/>
      <c r="CD30" s="654"/>
      <c r="CE30" s="655"/>
      <c r="CF30" s="605" t="s">
        <v>291</v>
      </c>
      <c r="CG30" s="606"/>
      <c r="CH30" s="606"/>
      <c r="CI30" s="606"/>
      <c r="CJ30" s="606"/>
      <c r="CK30" s="606"/>
      <c r="CL30" s="606"/>
      <c r="CM30" s="606"/>
      <c r="CN30" s="606"/>
      <c r="CO30" s="606"/>
      <c r="CP30" s="606"/>
      <c r="CQ30" s="607"/>
      <c r="CR30" s="591">
        <v>534490</v>
      </c>
      <c r="CS30" s="592"/>
      <c r="CT30" s="592"/>
      <c r="CU30" s="592"/>
      <c r="CV30" s="592"/>
      <c r="CW30" s="592"/>
      <c r="CX30" s="592"/>
      <c r="CY30" s="593"/>
      <c r="CZ30" s="625">
        <v>6</v>
      </c>
      <c r="DA30" s="626"/>
      <c r="DB30" s="626"/>
      <c r="DC30" s="627"/>
      <c r="DD30" s="600">
        <v>534490</v>
      </c>
      <c r="DE30" s="592"/>
      <c r="DF30" s="592"/>
      <c r="DG30" s="592"/>
      <c r="DH30" s="592"/>
      <c r="DI30" s="592"/>
      <c r="DJ30" s="592"/>
      <c r="DK30" s="593"/>
      <c r="DL30" s="600">
        <v>534490</v>
      </c>
      <c r="DM30" s="592"/>
      <c r="DN30" s="592"/>
      <c r="DO30" s="592"/>
      <c r="DP30" s="592"/>
      <c r="DQ30" s="592"/>
      <c r="DR30" s="592"/>
      <c r="DS30" s="592"/>
      <c r="DT30" s="592"/>
      <c r="DU30" s="592"/>
      <c r="DV30" s="593"/>
      <c r="DW30" s="596">
        <v>8.5</v>
      </c>
      <c r="DX30" s="619"/>
      <c r="DY30" s="619"/>
      <c r="DZ30" s="619"/>
      <c r="EA30" s="619"/>
      <c r="EB30" s="619"/>
      <c r="EC30" s="620"/>
    </row>
    <row r="31" spans="2:133" ht="11.25" customHeight="1">
      <c r="B31" s="588" t="s">
        <v>292</v>
      </c>
      <c r="C31" s="589"/>
      <c r="D31" s="589"/>
      <c r="E31" s="589"/>
      <c r="F31" s="589"/>
      <c r="G31" s="589"/>
      <c r="H31" s="589"/>
      <c r="I31" s="589"/>
      <c r="J31" s="589"/>
      <c r="K31" s="589"/>
      <c r="L31" s="589"/>
      <c r="M31" s="589"/>
      <c r="N31" s="589"/>
      <c r="O31" s="589"/>
      <c r="P31" s="589"/>
      <c r="Q31" s="590"/>
      <c r="R31" s="591">
        <v>378742</v>
      </c>
      <c r="S31" s="592"/>
      <c r="T31" s="592"/>
      <c r="U31" s="592"/>
      <c r="V31" s="592"/>
      <c r="W31" s="592"/>
      <c r="X31" s="592"/>
      <c r="Y31" s="593"/>
      <c r="Z31" s="594">
        <v>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17"/>
      <c r="BI31" s="617"/>
      <c r="BJ31" s="617"/>
      <c r="BK31" s="617"/>
      <c r="BL31" s="617"/>
      <c r="BM31" s="597">
        <v>94</v>
      </c>
      <c r="BN31" s="647"/>
      <c r="BO31" s="647"/>
      <c r="BP31" s="647"/>
      <c r="BQ31" s="648"/>
      <c r="BR31" s="646">
        <v>98.1</v>
      </c>
      <c r="BS31" s="617"/>
      <c r="BT31" s="617"/>
      <c r="BU31" s="617"/>
      <c r="BV31" s="617"/>
      <c r="BW31" s="617"/>
      <c r="BX31" s="597">
        <v>94.2</v>
      </c>
      <c r="BY31" s="647"/>
      <c r="BZ31" s="647"/>
      <c r="CA31" s="647"/>
      <c r="CB31" s="648"/>
      <c r="CD31" s="654"/>
      <c r="CE31" s="655"/>
      <c r="CF31" s="605" t="s">
        <v>295</v>
      </c>
      <c r="CG31" s="606"/>
      <c r="CH31" s="606"/>
      <c r="CI31" s="606"/>
      <c r="CJ31" s="606"/>
      <c r="CK31" s="606"/>
      <c r="CL31" s="606"/>
      <c r="CM31" s="606"/>
      <c r="CN31" s="606"/>
      <c r="CO31" s="606"/>
      <c r="CP31" s="606"/>
      <c r="CQ31" s="607"/>
      <c r="CR31" s="591">
        <v>100212</v>
      </c>
      <c r="CS31" s="617"/>
      <c r="CT31" s="617"/>
      <c r="CU31" s="617"/>
      <c r="CV31" s="617"/>
      <c r="CW31" s="617"/>
      <c r="CX31" s="617"/>
      <c r="CY31" s="618"/>
      <c r="CZ31" s="625">
        <v>1.1000000000000001</v>
      </c>
      <c r="DA31" s="626"/>
      <c r="DB31" s="626"/>
      <c r="DC31" s="627"/>
      <c r="DD31" s="600">
        <v>100212</v>
      </c>
      <c r="DE31" s="617"/>
      <c r="DF31" s="617"/>
      <c r="DG31" s="617"/>
      <c r="DH31" s="617"/>
      <c r="DI31" s="617"/>
      <c r="DJ31" s="617"/>
      <c r="DK31" s="618"/>
      <c r="DL31" s="600">
        <v>100212</v>
      </c>
      <c r="DM31" s="617"/>
      <c r="DN31" s="617"/>
      <c r="DO31" s="617"/>
      <c r="DP31" s="617"/>
      <c r="DQ31" s="617"/>
      <c r="DR31" s="617"/>
      <c r="DS31" s="617"/>
      <c r="DT31" s="617"/>
      <c r="DU31" s="617"/>
      <c r="DV31" s="618"/>
      <c r="DW31" s="596">
        <v>1.6</v>
      </c>
      <c r="DX31" s="619"/>
      <c r="DY31" s="619"/>
      <c r="DZ31" s="619"/>
      <c r="EA31" s="619"/>
      <c r="EB31" s="619"/>
      <c r="EC31" s="620"/>
    </row>
    <row r="32" spans="2:133" ht="11.25" customHeight="1">
      <c r="B32" s="588" t="s">
        <v>296</v>
      </c>
      <c r="C32" s="589"/>
      <c r="D32" s="589"/>
      <c r="E32" s="589"/>
      <c r="F32" s="589"/>
      <c r="G32" s="589"/>
      <c r="H32" s="589"/>
      <c r="I32" s="589"/>
      <c r="J32" s="589"/>
      <c r="K32" s="589"/>
      <c r="L32" s="589"/>
      <c r="M32" s="589"/>
      <c r="N32" s="589"/>
      <c r="O32" s="589"/>
      <c r="P32" s="589"/>
      <c r="Q32" s="590"/>
      <c r="R32" s="591">
        <v>310302</v>
      </c>
      <c r="S32" s="592"/>
      <c r="T32" s="592"/>
      <c r="U32" s="592"/>
      <c r="V32" s="592"/>
      <c r="W32" s="592"/>
      <c r="X32" s="592"/>
      <c r="Y32" s="593"/>
      <c r="Z32" s="594">
        <v>3.3</v>
      </c>
      <c r="AA32" s="594"/>
      <c r="AB32" s="594"/>
      <c r="AC32" s="594"/>
      <c r="AD32" s="595">
        <v>21565</v>
      </c>
      <c r="AE32" s="595"/>
      <c r="AF32" s="595"/>
      <c r="AG32" s="595"/>
      <c r="AH32" s="595"/>
      <c r="AI32" s="595"/>
      <c r="AJ32" s="595"/>
      <c r="AK32" s="595"/>
      <c r="AL32" s="596">
        <v>0.4</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95.1</v>
      </c>
      <c r="BN32" s="659"/>
      <c r="BO32" s="659"/>
      <c r="BP32" s="659"/>
      <c r="BQ32" s="661"/>
      <c r="BR32" s="658">
        <v>98.5</v>
      </c>
      <c r="BS32" s="659"/>
      <c r="BT32" s="659"/>
      <c r="BU32" s="659"/>
      <c r="BV32" s="659"/>
      <c r="BW32" s="659"/>
      <c r="BX32" s="660">
        <v>94.9</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299</v>
      </c>
      <c r="C33" s="589"/>
      <c r="D33" s="589"/>
      <c r="E33" s="589"/>
      <c r="F33" s="589"/>
      <c r="G33" s="589"/>
      <c r="H33" s="589"/>
      <c r="I33" s="589"/>
      <c r="J33" s="589"/>
      <c r="K33" s="589"/>
      <c r="L33" s="589"/>
      <c r="M33" s="589"/>
      <c r="N33" s="589"/>
      <c r="O33" s="589"/>
      <c r="P33" s="589"/>
      <c r="Q33" s="590"/>
      <c r="R33" s="591">
        <v>800200</v>
      </c>
      <c r="S33" s="592"/>
      <c r="T33" s="592"/>
      <c r="U33" s="592"/>
      <c r="V33" s="592"/>
      <c r="W33" s="592"/>
      <c r="X33" s="592"/>
      <c r="Y33" s="593"/>
      <c r="Z33" s="594">
        <v>8.5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4497343</v>
      </c>
      <c r="CS33" s="617"/>
      <c r="CT33" s="617"/>
      <c r="CU33" s="617"/>
      <c r="CV33" s="617"/>
      <c r="CW33" s="617"/>
      <c r="CX33" s="617"/>
      <c r="CY33" s="618"/>
      <c r="CZ33" s="625">
        <v>50.4</v>
      </c>
      <c r="DA33" s="626"/>
      <c r="DB33" s="626"/>
      <c r="DC33" s="627"/>
      <c r="DD33" s="600">
        <v>4093832</v>
      </c>
      <c r="DE33" s="617"/>
      <c r="DF33" s="617"/>
      <c r="DG33" s="617"/>
      <c r="DH33" s="617"/>
      <c r="DI33" s="617"/>
      <c r="DJ33" s="617"/>
      <c r="DK33" s="618"/>
      <c r="DL33" s="600">
        <v>3373314</v>
      </c>
      <c r="DM33" s="617"/>
      <c r="DN33" s="617"/>
      <c r="DO33" s="617"/>
      <c r="DP33" s="617"/>
      <c r="DQ33" s="617"/>
      <c r="DR33" s="617"/>
      <c r="DS33" s="617"/>
      <c r="DT33" s="617"/>
      <c r="DU33" s="617"/>
      <c r="DV33" s="618"/>
      <c r="DW33" s="596">
        <v>53.4</v>
      </c>
      <c r="DX33" s="619"/>
      <c r="DY33" s="619"/>
      <c r="DZ33" s="619"/>
      <c r="EA33" s="619"/>
      <c r="EB33" s="619"/>
      <c r="EC33" s="620"/>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1332542</v>
      </c>
      <c r="CS34" s="592"/>
      <c r="CT34" s="592"/>
      <c r="CU34" s="592"/>
      <c r="CV34" s="592"/>
      <c r="CW34" s="592"/>
      <c r="CX34" s="592"/>
      <c r="CY34" s="593"/>
      <c r="CZ34" s="625">
        <v>14.9</v>
      </c>
      <c r="DA34" s="626"/>
      <c r="DB34" s="626"/>
      <c r="DC34" s="627"/>
      <c r="DD34" s="600">
        <v>1077877</v>
      </c>
      <c r="DE34" s="592"/>
      <c r="DF34" s="592"/>
      <c r="DG34" s="592"/>
      <c r="DH34" s="592"/>
      <c r="DI34" s="592"/>
      <c r="DJ34" s="592"/>
      <c r="DK34" s="593"/>
      <c r="DL34" s="600">
        <v>940188</v>
      </c>
      <c r="DM34" s="592"/>
      <c r="DN34" s="592"/>
      <c r="DO34" s="592"/>
      <c r="DP34" s="592"/>
      <c r="DQ34" s="592"/>
      <c r="DR34" s="592"/>
      <c r="DS34" s="592"/>
      <c r="DT34" s="592"/>
      <c r="DU34" s="592"/>
      <c r="DV34" s="593"/>
      <c r="DW34" s="596">
        <v>14.9</v>
      </c>
      <c r="DX34" s="619"/>
      <c r="DY34" s="619"/>
      <c r="DZ34" s="619"/>
      <c r="EA34" s="619"/>
      <c r="EB34" s="619"/>
      <c r="EC34" s="620"/>
    </row>
    <row r="35" spans="2:133" ht="11.25" customHeight="1">
      <c r="B35" s="588" t="s">
        <v>305</v>
      </c>
      <c r="C35" s="589"/>
      <c r="D35" s="589"/>
      <c r="E35" s="589"/>
      <c r="F35" s="589"/>
      <c r="G35" s="589"/>
      <c r="H35" s="589"/>
      <c r="I35" s="589"/>
      <c r="J35" s="589"/>
      <c r="K35" s="589"/>
      <c r="L35" s="589"/>
      <c r="M35" s="589"/>
      <c r="N35" s="589"/>
      <c r="O35" s="589"/>
      <c r="P35" s="589"/>
      <c r="Q35" s="590"/>
      <c r="R35" s="591">
        <v>564000</v>
      </c>
      <c r="S35" s="592"/>
      <c r="T35" s="592"/>
      <c r="U35" s="592"/>
      <c r="V35" s="592"/>
      <c r="W35" s="592"/>
      <c r="X35" s="592"/>
      <c r="Y35" s="593"/>
      <c r="Z35" s="594">
        <v>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1673890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76762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64220</v>
      </c>
      <c r="CS35" s="617"/>
      <c r="CT35" s="617"/>
      <c r="CU35" s="617"/>
      <c r="CV35" s="617"/>
      <c r="CW35" s="617"/>
      <c r="CX35" s="617"/>
      <c r="CY35" s="618"/>
      <c r="CZ35" s="625">
        <v>0.7</v>
      </c>
      <c r="DA35" s="626"/>
      <c r="DB35" s="626"/>
      <c r="DC35" s="627"/>
      <c r="DD35" s="600">
        <v>59601</v>
      </c>
      <c r="DE35" s="617"/>
      <c r="DF35" s="617"/>
      <c r="DG35" s="617"/>
      <c r="DH35" s="617"/>
      <c r="DI35" s="617"/>
      <c r="DJ35" s="617"/>
      <c r="DK35" s="618"/>
      <c r="DL35" s="600">
        <v>59103</v>
      </c>
      <c r="DM35" s="617"/>
      <c r="DN35" s="617"/>
      <c r="DO35" s="617"/>
      <c r="DP35" s="617"/>
      <c r="DQ35" s="617"/>
      <c r="DR35" s="617"/>
      <c r="DS35" s="617"/>
      <c r="DT35" s="617"/>
      <c r="DU35" s="617"/>
      <c r="DV35" s="618"/>
      <c r="DW35" s="596">
        <v>0.9</v>
      </c>
      <c r="DX35" s="619"/>
      <c r="DY35" s="619"/>
      <c r="DZ35" s="619"/>
      <c r="EA35" s="619"/>
      <c r="EB35" s="619"/>
      <c r="EC35" s="620"/>
    </row>
    <row r="36" spans="2:133" ht="11.25" customHeight="1">
      <c r="B36" s="634" t="s">
        <v>309</v>
      </c>
      <c r="C36" s="635"/>
      <c r="D36" s="635"/>
      <c r="E36" s="635"/>
      <c r="F36" s="635"/>
      <c r="G36" s="635"/>
      <c r="H36" s="635"/>
      <c r="I36" s="635"/>
      <c r="J36" s="635"/>
      <c r="K36" s="635"/>
      <c r="L36" s="635"/>
      <c r="M36" s="635"/>
      <c r="N36" s="635"/>
      <c r="O36" s="635"/>
      <c r="P36" s="635"/>
      <c r="Q36" s="636"/>
      <c r="R36" s="663">
        <v>9391776</v>
      </c>
      <c r="S36" s="664"/>
      <c r="T36" s="664"/>
      <c r="U36" s="664"/>
      <c r="V36" s="664"/>
      <c r="W36" s="664"/>
      <c r="X36" s="664"/>
      <c r="Y36" s="665"/>
      <c r="Z36" s="666">
        <v>100</v>
      </c>
      <c r="AA36" s="666"/>
      <c r="AB36" s="666"/>
      <c r="AC36" s="666"/>
      <c r="AD36" s="667">
        <v>5752121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572793</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-73065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1247283</v>
      </c>
      <c r="CS36" s="592"/>
      <c r="CT36" s="592"/>
      <c r="CU36" s="592"/>
      <c r="CV36" s="592"/>
      <c r="CW36" s="592"/>
      <c r="CX36" s="592"/>
      <c r="CY36" s="593"/>
      <c r="CZ36" s="625">
        <v>14</v>
      </c>
      <c r="DA36" s="626"/>
      <c r="DB36" s="626"/>
      <c r="DC36" s="627"/>
      <c r="DD36" s="600">
        <v>1206236</v>
      </c>
      <c r="DE36" s="592"/>
      <c r="DF36" s="592"/>
      <c r="DG36" s="592"/>
      <c r="DH36" s="592"/>
      <c r="DI36" s="592"/>
      <c r="DJ36" s="592"/>
      <c r="DK36" s="593"/>
      <c r="DL36" s="600">
        <v>1159141</v>
      </c>
      <c r="DM36" s="592"/>
      <c r="DN36" s="592"/>
      <c r="DO36" s="592"/>
      <c r="DP36" s="592"/>
      <c r="DQ36" s="592"/>
      <c r="DR36" s="592"/>
      <c r="DS36" s="592"/>
      <c r="DT36" s="592"/>
      <c r="DU36" s="592"/>
      <c r="DV36" s="593"/>
      <c r="DW36" s="596">
        <v>18.399999999999999</v>
      </c>
      <c r="DX36" s="619"/>
      <c r="DY36" s="619"/>
      <c r="DZ36" s="619"/>
      <c r="EA36" s="619"/>
      <c r="EB36" s="619"/>
      <c r="EC36" s="620"/>
    </row>
    <row r="37" spans="2:133" ht="11.25" customHeight="1">
      <c r="AQ37" s="670" t="s">
        <v>313</v>
      </c>
      <c r="AR37" s="671"/>
      <c r="AS37" s="671"/>
      <c r="AT37" s="671"/>
      <c r="AU37" s="671"/>
      <c r="AV37" s="671"/>
      <c r="AW37" s="671"/>
      <c r="AX37" s="671"/>
      <c r="AY37" s="672"/>
      <c r="AZ37" s="591">
        <v>53871</v>
      </c>
      <c r="BA37" s="592"/>
      <c r="BB37" s="592"/>
      <c r="BC37" s="592"/>
      <c r="BD37" s="617"/>
      <c r="BE37" s="617"/>
      <c r="BF37" s="648"/>
      <c r="BG37" s="605" t="s">
        <v>314</v>
      </c>
      <c r="BH37" s="606"/>
      <c r="BI37" s="606"/>
      <c r="BJ37" s="606"/>
      <c r="BK37" s="606"/>
      <c r="BL37" s="606"/>
      <c r="BM37" s="606"/>
      <c r="BN37" s="606"/>
      <c r="BO37" s="606"/>
      <c r="BP37" s="606"/>
      <c r="BQ37" s="606"/>
      <c r="BR37" s="606"/>
      <c r="BS37" s="606"/>
      <c r="BT37" s="606"/>
      <c r="BU37" s="607"/>
      <c r="BV37" s="591">
        <v>5967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974099</v>
      </c>
      <c r="CS37" s="617"/>
      <c r="CT37" s="617"/>
      <c r="CU37" s="617"/>
      <c r="CV37" s="617"/>
      <c r="CW37" s="617"/>
      <c r="CX37" s="617"/>
      <c r="CY37" s="618"/>
      <c r="CZ37" s="625">
        <v>10.9</v>
      </c>
      <c r="DA37" s="626"/>
      <c r="DB37" s="626"/>
      <c r="DC37" s="627"/>
      <c r="DD37" s="600">
        <v>974099</v>
      </c>
      <c r="DE37" s="617"/>
      <c r="DF37" s="617"/>
      <c r="DG37" s="617"/>
      <c r="DH37" s="617"/>
      <c r="DI37" s="617"/>
      <c r="DJ37" s="617"/>
      <c r="DK37" s="618"/>
      <c r="DL37" s="600">
        <v>974099</v>
      </c>
      <c r="DM37" s="617"/>
      <c r="DN37" s="617"/>
      <c r="DO37" s="617"/>
      <c r="DP37" s="617"/>
      <c r="DQ37" s="617"/>
      <c r="DR37" s="617"/>
      <c r="DS37" s="617"/>
      <c r="DT37" s="617"/>
      <c r="DU37" s="617"/>
      <c r="DV37" s="618"/>
      <c r="DW37" s="596">
        <v>15.4</v>
      </c>
      <c r="DX37" s="619"/>
      <c r="DY37" s="619"/>
      <c r="DZ37" s="619"/>
      <c r="EA37" s="619"/>
      <c r="EB37" s="619"/>
      <c r="EC37" s="620"/>
    </row>
    <row r="38" spans="2:133" ht="11.25" customHeight="1">
      <c r="AQ38" s="670" t="s">
        <v>316</v>
      </c>
      <c r="AR38" s="671"/>
      <c r="AS38" s="671"/>
      <c r="AT38" s="671"/>
      <c r="AU38" s="671"/>
      <c r="AV38" s="671"/>
      <c r="AW38" s="671"/>
      <c r="AX38" s="671"/>
      <c r="AY38" s="672"/>
      <c r="AZ38" s="591" t="s">
        <v>317</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10274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1673890</v>
      </c>
      <c r="CS38" s="592"/>
      <c r="CT38" s="592"/>
      <c r="CU38" s="592"/>
      <c r="CV38" s="592"/>
      <c r="CW38" s="592"/>
      <c r="CX38" s="592"/>
      <c r="CY38" s="593"/>
      <c r="CZ38" s="625">
        <v>18.7</v>
      </c>
      <c r="DA38" s="626"/>
      <c r="DB38" s="626"/>
      <c r="DC38" s="627"/>
      <c r="DD38" s="600">
        <v>1598945</v>
      </c>
      <c r="DE38" s="592"/>
      <c r="DF38" s="592"/>
      <c r="DG38" s="592"/>
      <c r="DH38" s="592"/>
      <c r="DI38" s="592"/>
      <c r="DJ38" s="592"/>
      <c r="DK38" s="593"/>
      <c r="DL38" s="600">
        <v>1200382</v>
      </c>
      <c r="DM38" s="592"/>
      <c r="DN38" s="592"/>
      <c r="DO38" s="592"/>
      <c r="DP38" s="592"/>
      <c r="DQ38" s="592"/>
      <c r="DR38" s="592"/>
      <c r="DS38" s="592"/>
      <c r="DT38" s="592"/>
      <c r="DU38" s="592"/>
      <c r="DV38" s="593"/>
      <c r="DW38" s="596">
        <v>19</v>
      </c>
      <c r="DX38" s="619"/>
      <c r="DY38" s="619"/>
      <c r="DZ38" s="619"/>
      <c r="EA38" s="619"/>
      <c r="EB38" s="619"/>
      <c r="EC38" s="620"/>
    </row>
    <row r="39" spans="2:133" ht="11.25" customHeight="1">
      <c r="AQ39" s="670" t="s">
        <v>320</v>
      </c>
      <c r="AR39" s="671"/>
      <c r="AS39" s="671"/>
      <c r="AT39" s="671"/>
      <c r="AU39" s="671"/>
      <c r="AV39" s="671"/>
      <c r="AW39" s="671"/>
      <c r="AX39" s="671"/>
      <c r="AY39" s="672"/>
      <c r="AZ39" s="591" t="s">
        <v>317</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82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164908</v>
      </c>
      <c r="CS39" s="617"/>
      <c r="CT39" s="617"/>
      <c r="CU39" s="617"/>
      <c r="CV39" s="617"/>
      <c r="CW39" s="617"/>
      <c r="CX39" s="617"/>
      <c r="CY39" s="618"/>
      <c r="CZ39" s="625">
        <v>1.8</v>
      </c>
      <c r="DA39" s="626"/>
      <c r="DB39" s="626"/>
      <c r="DC39" s="627"/>
      <c r="DD39" s="600">
        <v>136673</v>
      </c>
      <c r="DE39" s="617"/>
      <c r="DF39" s="617"/>
      <c r="DG39" s="617"/>
      <c r="DH39" s="617"/>
      <c r="DI39" s="617"/>
      <c r="DJ39" s="617"/>
      <c r="DK39" s="618"/>
      <c r="DL39" s="600" t="s">
        <v>317</v>
      </c>
      <c r="DM39" s="617"/>
      <c r="DN39" s="617"/>
      <c r="DO39" s="617"/>
      <c r="DP39" s="617"/>
      <c r="DQ39" s="617"/>
      <c r="DR39" s="617"/>
      <c r="DS39" s="617"/>
      <c r="DT39" s="617"/>
      <c r="DU39" s="617"/>
      <c r="DV39" s="618"/>
      <c r="DW39" s="596"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341322</v>
      </c>
      <c r="BA40" s="592"/>
      <c r="BB40" s="592"/>
      <c r="BC40" s="592"/>
      <c r="BD40" s="617"/>
      <c r="BE40" s="617"/>
      <c r="BF40" s="648"/>
      <c r="BG40" s="674"/>
      <c r="BH40" s="675"/>
      <c r="BI40" s="675"/>
      <c r="BJ40" s="675"/>
      <c r="BK40" s="675"/>
      <c r="BL40" s="187"/>
      <c r="BM40" s="606" t="s">
        <v>325</v>
      </c>
      <c r="BN40" s="606"/>
      <c r="BO40" s="606"/>
      <c r="BP40" s="606"/>
      <c r="BQ40" s="606"/>
      <c r="BR40" s="606"/>
      <c r="BS40" s="606"/>
      <c r="BT40" s="606"/>
      <c r="BU40" s="607"/>
      <c r="BV40" s="591">
        <v>77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14500</v>
      </c>
      <c r="CS40" s="592"/>
      <c r="CT40" s="592"/>
      <c r="CU40" s="592"/>
      <c r="CV40" s="592"/>
      <c r="CW40" s="592"/>
      <c r="CX40" s="592"/>
      <c r="CY40" s="593"/>
      <c r="CZ40" s="625">
        <v>0.2</v>
      </c>
      <c r="DA40" s="626"/>
      <c r="DB40" s="626"/>
      <c r="DC40" s="627"/>
      <c r="DD40" s="600">
        <v>14500</v>
      </c>
      <c r="DE40" s="592"/>
      <c r="DF40" s="592"/>
      <c r="DG40" s="592"/>
      <c r="DH40" s="592"/>
      <c r="DI40" s="592"/>
      <c r="DJ40" s="592"/>
      <c r="DK40" s="593"/>
      <c r="DL40" s="600">
        <v>14500</v>
      </c>
      <c r="DM40" s="592"/>
      <c r="DN40" s="592"/>
      <c r="DO40" s="592"/>
      <c r="DP40" s="592"/>
      <c r="DQ40" s="592"/>
      <c r="DR40" s="592"/>
      <c r="DS40" s="592"/>
      <c r="DT40" s="592"/>
      <c r="DU40" s="592"/>
      <c r="DV40" s="593"/>
      <c r="DW40" s="596">
        <v>0.2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705904</v>
      </c>
      <c r="BA41" s="664"/>
      <c r="BB41" s="664"/>
      <c r="BC41" s="664"/>
      <c r="BD41" s="659"/>
      <c r="BE41" s="659"/>
      <c r="BF41" s="661"/>
      <c r="BG41" s="676"/>
      <c r="BH41" s="677"/>
      <c r="BI41" s="677"/>
      <c r="BJ41" s="677"/>
      <c r="BK41" s="677"/>
      <c r="BL41" s="189"/>
      <c r="BM41" s="612" t="s">
        <v>328</v>
      </c>
      <c r="BN41" s="612"/>
      <c r="BO41" s="612"/>
      <c r="BP41" s="612"/>
      <c r="BQ41" s="612"/>
      <c r="BR41" s="612"/>
      <c r="BS41" s="612"/>
      <c r="BT41" s="612"/>
      <c r="BU41" s="613"/>
      <c r="BV41" s="663">
        <v>263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7"/>
      <c r="CT41" s="617"/>
      <c r="CU41" s="617"/>
      <c r="CV41" s="617"/>
      <c r="CW41" s="617"/>
      <c r="CX41" s="617"/>
      <c r="CY41" s="618"/>
      <c r="CZ41" s="625" t="s">
        <v>330</v>
      </c>
      <c r="DA41" s="626"/>
      <c r="DB41" s="626"/>
      <c r="DC41" s="627"/>
      <c r="DD41" s="600" t="s">
        <v>330</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788788</v>
      </c>
      <c r="CS42" s="592"/>
      <c r="CT42" s="592"/>
      <c r="CU42" s="592"/>
      <c r="CV42" s="592"/>
      <c r="CW42" s="592"/>
      <c r="CX42" s="592"/>
      <c r="CY42" s="593"/>
      <c r="CZ42" s="625">
        <v>8.8000000000000007</v>
      </c>
      <c r="DA42" s="684"/>
      <c r="DB42" s="684"/>
      <c r="DC42" s="685"/>
      <c r="DD42" s="600">
        <v>193575</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5382</v>
      </c>
      <c r="CS43" s="617"/>
      <c r="CT43" s="617"/>
      <c r="CU43" s="617"/>
      <c r="CV43" s="617"/>
      <c r="CW43" s="617"/>
      <c r="CX43" s="617"/>
      <c r="CY43" s="618"/>
      <c r="CZ43" s="625">
        <v>0.1</v>
      </c>
      <c r="DA43" s="626"/>
      <c r="DB43" s="626"/>
      <c r="DC43" s="627"/>
      <c r="DD43" s="600">
        <v>5382</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788788</v>
      </c>
      <c r="CS44" s="592"/>
      <c r="CT44" s="592"/>
      <c r="CU44" s="592"/>
      <c r="CV44" s="592"/>
      <c r="CW44" s="592"/>
      <c r="CX44" s="592"/>
      <c r="CY44" s="593"/>
      <c r="CZ44" s="625">
        <v>8.8000000000000007</v>
      </c>
      <c r="DA44" s="684"/>
      <c r="DB44" s="684"/>
      <c r="DC44" s="685"/>
      <c r="DD44" s="600">
        <v>193575</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337</v>
      </c>
      <c r="CG45" s="589"/>
      <c r="CH45" s="589"/>
      <c r="CI45" s="589"/>
      <c r="CJ45" s="589"/>
      <c r="CK45" s="589"/>
      <c r="CL45" s="589"/>
      <c r="CM45" s="589"/>
      <c r="CN45" s="589"/>
      <c r="CO45" s="589"/>
      <c r="CP45" s="589"/>
      <c r="CQ45" s="590"/>
      <c r="CR45" s="591">
        <v>578112</v>
      </c>
      <c r="CS45" s="617"/>
      <c r="CT45" s="617"/>
      <c r="CU45" s="617"/>
      <c r="CV45" s="617"/>
      <c r="CW45" s="617"/>
      <c r="CX45" s="617"/>
      <c r="CY45" s="618"/>
      <c r="CZ45" s="625">
        <v>6.5</v>
      </c>
      <c r="DA45" s="626"/>
      <c r="DB45" s="626"/>
      <c r="DC45" s="627"/>
      <c r="DD45" s="600">
        <v>52514</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338</v>
      </c>
      <c r="CG46" s="589"/>
      <c r="CH46" s="589"/>
      <c r="CI46" s="589"/>
      <c r="CJ46" s="589"/>
      <c r="CK46" s="589"/>
      <c r="CL46" s="589"/>
      <c r="CM46" s="589"/>
      <c r="CN46" s="589"/>
      <c r="CO46" s="589"/>
      <c r="CP46" s="589"/>
      <c r="CQ46" s="590"/>
      <c r="CR46" s="591">
        <v>210104</v>
      </c>
      <c r="CS46" s="592"/>
      <c r="CT46" s="592"/>
      <c r="CU46" s="592"/>
      <c r="CV46" s="592"/>
      <c r="CW46" s="592"/>
      <c r="CX46" s="592"/>
      <c r="CY46" s="593"/>
      <c r="CZ46" s="625">
        <v>2.4</v>
      </c>
      <c r="DA46" s="684"/>
      <c r="DB46" s="684"/>
      <c r="DC46" s="685"/>
      <c r="DD46" s="600">
        <v>140489</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339</v>
      </c>
      <c r="CG47" s="589"/>
      <c r="CH47" s="589"/>
      <c r="CI47" s="589"/>
      <c r="CJ47" s="589"/>
      <c r="CK47" s="589"/>
      <c r="CL47" s="589"/>
      <c r="CM47" s="589"/>
      <c r="CN47" s="589"/>
      <c r="CO47" s="589"/>
      <c r="CP47" s="589"/>
      <c r="CQ47" s="590"/>
      <c r="CR47" s="591" t="s">
        <v>317</v>
      </c>
      <c r="CS47" s="617"/>
      <c r="CT47" s="617"/>
      <c r="CU47" s="617"/>
      <c r="CV47" s="617"/>
      <c r="CW47" s="617"/>
      <c r="CX47" s="617"/>
      <c r="CY47" s="618"/>
      <c r="CZ47" s="625" t="s">
        <v>317</v>
      </c>
      <c r="DA47" s="626"/>
      <c r="DB47" s="626"/>
      <c r="DC47" s="627"/>
      <c r="DD47" s="600" t="s">
        <v>317</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84"/>
      <c r="DB48" s="684"/>
      <c r="DC48" s="685"/>
      <c r="DD48" s="600" t="s">
        <v>317</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341</v>
      </c>
      <c r="CE49" s="635"/>
      <c r="CF49" s="635"/>
      <c r="CG49" s="635"/>
      <c r="CH49" s="635"/>
      <c r="CI49" s="635"/>
      <c r="CJ49" s="635"/>
      <c r="CK49" s="635"/>
      <c r="CL49" s="635"/>
      <c r="CM49" s="635"/>
      <c r="CN49" s="635"/>
      <c r="CO49" s="635"/>
      <c r="CP49" s="635"/>
      <c r="CQ49" s="636"/>
      <c r="CR49" s="663">
        <v>8931672</v>
      </c>
      <c r="CS49" s="659"/>
      <c r="CT49" s="659"/>
      <c r="CU49" s="659"/>
      <c r="CV49" s="659"/>
      <c r="CW49" s="659"/>
      <c r="CX49" s="659"/>
      <c r="CY49" s="686"/>
      <c r="CZ49" s="687">
        <v>100</v>
      </c>
      <c r="DA49" s="688"/>
      <c r="DB49" s="688"/>
      <c r="DC49" s="689"/>
      <c r="DD49" s="690">
        <v>6829955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BE8" sqref="BE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9392</v>
      </c>
      <c r="R7" s="721"/>
      <c r="S7" s="721"/>
      <c r="T7" s="721"/>
      <c r="U7" s="721"/>
      <c r="V7" s="721">
        <v>8932</v>
      </c>
      <c r="W7" s="721"/>
      <c r="X7" s="721"/>
      <c r="Y7" s="721"/>
      <c r="Z7" s="721"/>
      <c r="AA7" s="721">
        <v>460</v>
      </c>
      <c r="AB7" s="721"/>
      <c r="AC7" s="721"/>
      <c r="AD7" s="721"/>
      <c r="AE7" s="722"/>
      <c r="AF7" s="723">
        <v>414</v>
      </c>
      <c r="AG7" s="724"/>
      <c r="AH7" s="724"/>
      <c r="AI7" s="724"/>
      <c r="AJ7" s="725"/>
      <c r="AK7" s="760">
        <v>116</v>
      </c>
      <c r="AL7" s="761"/>
      <c r="AM7" s="761"/>
      <c r="AN7" s="761"/>
      <c r="AO7" s="761"/>
      <c r="AP7" s="761">
        <v>8679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0</v>
      </c>
      <c r="CI7" s="758"/>
      <c r="CJ7" s="758"/>
      <c r="CK7" s="758"/>
      <c r="CL7" s="759"/>
      <c r="CM7" s="757">
        <v>186</v>
      </c>
      <c r="CN7" s="758"/>
      <c r="CO7" s="758"/>
      <c r="CP7" s="758"/>
      <c r="CQ7" s="759"/>
      <c r="CR7" s="757">
        <v>5</v>
      </c>
      <c r="CS7" s="758"/>
      <c r="CT7" s="758"/>
      <c r="CU7" s="758"/>
      <c r="CV7" s="759"/>
      <c r="CW7" s="757">
        <v>0</v>
      </c>
      <c r="CX7" s="758"/>
      <c r="CY7" s="758"/>
      <c r="CZ7" s="758"/>
      <c r="DA7" s="759"/>
      <c r="DB7" s="757">
        <v>181</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1</v>
      </c>
      <c r="CI8" s="768"/>
      <c r="CJ8" s="768"/>
      <c r="CK8" s="768"/>
      <c r="CL8" s="769"/>
      <c r="CM8" s="767">
        <v>93</v>
      </c>
      <c r="CN8" s="768"/>
      <c r="CO8" s="768"/>
      <c r="CP8" s="768"/>
      <c r="CQ8" s="769"/>
      <c r="CR8" s="767">
        <v>5</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9392</v>
      </c>
      <c r="R23" s="780"/>
      <c r="S23" s="780"/>
      <c r="T23" s="780"/>
      <c r="U23" s="780"/>
      <c r="V23" s="780">
        <v>8932</v>
      </c>
      <c r="W23" s="780"/>
      <c r="X23" s="780"/>
      <c r="Y23" s="780"/>
      <c r="Z23" s="780"/>
      <c r="AA23" s="780">
        <v>460</v>
      </c>
      <c r="AB23" s="780"/>
      <c r="AC23" s="780"/>
      <c r="AD23" s="780"/>
      <c r="AE23" s="781"/>
      <c r="AF23" s="782">
        <v>414</v>
      </c>
      <c r="AG23" s="780"/>
      <c r="AH23" s="780"/>
      <c r="AI23" s="780"/>
      <c r="AJ23" s="783"/>
      <c r="AK23" s="784"/>
      <c r="AL23" s="785"/>
      <c r="AM23" s="785"/>
      <c r="AN23" s="785"/>
      <c r="AO23" s="785"/>
      <c r="AP23" s="780">
        <v>8679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4211</v>
      </c>
      <c r="R28" s="809"/>
      <c r="S28" s="809"/>
      <c r="T28" s="809"/>
      <c r="U28" s="809"/>
      <c r="V28" s="809">
        <v>4135</v>
      </c>
      <c r="W28" s="809"/>
      <c r="X28" s="809"/>
      <c r="Y28" s="809"/>
      <c r="Z28" s="809"/>
      <c r="AA28" s="809">
        <v>77</v>
      </c>
      <c r="AB28" s="809"/>
      <c r="AC28" s="809"/>
      <c r="AD28" s="809"/>
      <c r="AE28" s="810"/>
      <c r="AF28" s="811">
        <v>77</v>
      </c>
      <c r="AG28" s="809"/>
      <c r="AH28" s="809"/>
      <c r="AI28" s="809"/>
      <c r="AJ28" s="812"/>
      <c r="AK28" s="813">
        <v>341</v>
      </c>
      <c r="AL28" s="804"/>
      <c r="AM28" s="804"/>
      <c r="AN28" s="804"/>
      <c r="AO28" s="804"/>
      <c r="AP28" s="804" t="s">
        <v>531</v>
      </c>
      <c r="AQ28" s="804"/>
      <c r="AR28" s="804"/>
      <c r="AS28" s="804"/>
      <c r="AT28" s="804"/>
      <c r="AU28" s="804" t="s">
        <v>531</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2341</v>
      </c>
      <c r="R29" s="745"/>
      <c r="S29" s="745"/>
      <c r="T29" s="745"/>
      <c r="U29" s="745"/>
      <c r="V29" s="745">
        <v>2220</v>
      </c>
      <c r="W29" s="745"/>
      <c r="X29" s="745"/>
      <c r="Y29" s="745"/>
      <c r="Z29" s="745"/>
      <c r="AA29" s="745">
        <v>121</v>
      </c>
      <c r="AB29" s="745"/>
      <c r="AC29" s="745"/>
      <c r="AD29" s="745"/>
      <c r="AE29" s="746"/>
      <c r="AF29" s="747">
        <v>121</v>
      </c>
      <c r="AG29" s="748"/>
      <c r="AH29" s="748"/>
      <c r="AI29" s="748"/>
      <c r="AJ29" s="749"/>
      <c r="AK29" s="816">
        <v>388</v>
      </c>
      <c r="AL29" s="817"/>
      <c r="AM29" s="817"/>
      <c r="AN29" s="817"/>
      <c r="AO29" s="817"/>
      <c r="AP29" s="817" t="s">
        <v>532</v>
      </c>
      <c r="AQ29" s="817"/>
      <c r="AR29" s="817"/>
      <c r="AS29" s="817"/>
      <c r="AT29" s="817"/>
      <c r="AU29" s="817" t="s">
        <v>532</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353</v>
      </c>
      <c r="R30" s="745"/>
      <c r="S30" s="745"/>
      <c r="T30" s="745"/>
      <c r="U30" s="745"/>
      <c r="V30" s="745">
        <v>346</v>
      </c>
      <c r="W30" s="745"/>
      <c r="X30" s="745"/>
      <c r="Y30" s="745"/>
      <c r="Z30" s="745"/>
      <c r="AA30" s="745">
        <v>6</v>
      </c>
      <c r="AB30" s="745"/>
      <c r="AC30" s="745"/>
      <c r="AD30" s="745"/>
      <c r="AE30" s="746"/>
      <c r="AF30" s="747">
        <v>6</v>
      </c>
      <c r="AG30" s="748"/>
      <c r="AH30" s="748"/>
      <c r="AI30" s="748"/>
      <c r="AJ30" s="749"/>
      <c r="AK30" s="816">
        <v>76</v>
      </c>
      <c r="AL30" s="817"/>
      <c r="AM30" s="817"/>
      <c r="AN30" s="817"/>
      <c r="AO30" s="817"/>
      <c r="AP30" s="817" t="s">
        <v>531</v>
      </c>
      <c r="AQ30" s="817"/>
      <c r="AR30" s="817"/>
      <c r="AS30" s="817"/>
      <c r="AT30" s="817"/>
      <c r="AU30" s="817" t="s">
        <v>532</v>
      </c>
      <c r="AV30" s="817"/>
      <c r="AW30" s="817"/>
      <c r="AX30" s="817"/>
      <c r="AY30" s="817"/>
      <c r="AZ30" s="818" t="s">
        <v>531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791</v>
      </c>
      <c r="R31" s="745"/>
      <c r="S31" s="745"/>
      <c r="T31" s="745"/>
      <c r="U31" s="745"/>
      <c r="V31" s="745">
        <v>681</v>
      </c>
      <c r="W31" s="745"/>
      <c r="X31" s="745"/>
      <c r="Y31" s="745"/>
      <c r="Z31" s="745"/>
      <c r="AA31" s="745">
        <v>110</v>
      </c>
      <c r="AB31" s="745"/>
      <c r="AC31" s="745"/>
      <c r="AD31" s="745"/>
      <c r="AE31" s="746"/>
      <c r="AF31" s="747">
        <v>851</v>
      </c>
      <c r="AG31" s="748"/>
      <c r="AH31" s="748"/>
      <c r="AI31" s="748"/>
      <c r="AJ31" s="749"/>
      <c r="AK31" s="816" t="s">
        <v>532</v>
      </c>
      <c r="AL31" s="817"/>
      <c r="AM31" s="817"/>
      <c r="AN31" s="817"/>
      <c r="AO31" s="817"/>
      <c r="AP31" s="817">
        <v>1607</v>
      </c>
      <c r="AQ31" s="817"/>
      <c r="AR31" s="817"/>
      <c r="AS31" s="817"/>
      <c r="AT31" s="817"/>
      <c r="AU31" s="817" t="s">
        <v>531</v>
      </c>
      <c r="AV31" s="817"/>
      <c r="AW31" s="817"/>
      <c r="AX31" s="817"/>
      <c r="AY31" s="817"/>
      <c r="AZ31" s="818" t="s">
        <v>532</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911</v>
      </c>
      <c r="R32" s="745"/>
      <c r="S32" s="745"/>
      <c r="T32" s="745"/>
      <c r="U32" s="745"/>
      <c r="V32" s="745">
        <v>878</v>
      </c>
      <c r="W32" s="745"/>
      <c r="X32" s="745"/>
      <c r="Y32" s="745"/>
      <c r="Z32" s="745"/>
      <c r="AA32" s="745">
        <v>24</v>
      </c>
      <c r="AB32" s="745"/>
      <c r="AC32" s="745"/>
      <c r="AD32" s="745"/>
      <c r="AE32" s="746"/>
      <c r="AF32" s="747">
        <v>31</v>
      </c>
      <c r="AG32" s="748"/>
      <c r="AH32" s="748"/>
      <c r="AI32" s="748"/>
      <c r="AJ32" s="749"/>
      <c r="AK32" s="816">
        <v>530</v>
      </c>
      <c r="AL32" s="817"/>
      <c r="AM32" s="817"/>
      <c r="AN32" s="817"/>
      <c r="AO32" s="817"/>
      <c r="AP32" s="817">
        <v>6337</v>
      </c>
      <c r="AQ32" s="817"/>
      <c r="AR32" s="817"/>
      <c r="AS32" s="817"/>
      <c r="AT32" s="817"/>
      <c r="AU32" s="817">
        <v>5266</v>
      </c>
      <c r="AV32" s="817"/>
      <c r="AW32" s="817"/>
      <c r="AX32" s="817"/>
      <c r="AY32" s="817"/>
      <c r="AZ32" s="818" t="s">
        <v>532</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56</v>
      </c>
      <c r="R33" s="745"/>
      <c r="S33" s="745"/>
      <c r="T33" s="745"/>
      <c r="U33" s="745"/>
      <c r="V33" s="745">
        <v>51</v>
      </c>
      <c r="W33" s="745"/>
      <c r="X33" s="745"/>
      <c r="Y33" s="745"/>
      <c r="Z33" s="745"/>
      <c r="AA33" s="745">
        <v>6</v>
      </c>
      <c r="AB33" s="745"/>
      <c r="AC33" s="745"/>
      <c r="AD33" s="745"/>
      <c r="AE33" s="746"/>
      <c r="AF33" s="747">
        <v>6</v>
      </c>
      <c r="AG33" s="748"/>
      <c r="AH33" s="748"/>
      <c r="AI33" s="748"/>
      <c r="AJ33" s="749"/>
      <c r="AK33" s="816">
        <v>43</v>
      </c>
      <c r="AL33" s="817"/>
      <c r="AM33" s="817"/>
      <c r="AN33" s="817"/>
      <c r="AO33" s="817"/>
      <c r="AP33" s="817">
        <v>436</v>
      </c>
      <c r="AQ33" s="817"/>
      <c r="AR33" s="817"/>
      <c r="AS33" s="817"/>
      <c r="AT33" s="817"/>
      <c r="AU33" s="817">
        <v>436</v>
      </c>
      <c r="AV33" s="817"/>
      <c r="AW33" s="817"/>
      <c r="AX33" s="817"/>
      <c r="AY33" s="817"/>
      <c r="AZ33" s="818" t="s">
        <v>532</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1092</v>
      </c>
      <c r="AG63" s="828"/>
      <c r="AH63" s="828"/>
      <c r="AI63" s="828"/>
      <c r="AJ63" s="829"/>
      <c r="AK63" s="830"/>
      <c r="AL63" s="825"/>
      <c r="AM63" s="825"/>
      <c r="AN63" s="825"/>
      <c r="AO63" s="825"/>
      <c r="AP63" s="828">
        <v>8380</v>
      </c>
      <c r="AQ63" s="828"/>
      <c r="AR63" s="828"/>
      <c r="AS63" s="828"/>
      <c r="AT63" s="828"/>
      <c r="AU63" s="828">
        <v>5702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775</v>
      </c>
      <c r="R68" s="852"/>
      <c r="S68" s="852"/>
      <c r="T68" s="852"/>
      <c r="U68" s="852"/>
      <c r="V68" s="852">
        <v>3649</v>
      </c>
      <c r="W68" s="852"/>
      <c r="X68" s="852"/>
      <c r="Y68" s="852"/>
      <c r="Z68" s="852"/>
      <c r="AA68" s="852">
        <v>126</v>
      </c>
      <c r="AB68" s="852"/>
      <c r="AC68" s="852"/>
      <c r="AD68" s="852"/>
      <c r="AE68" s="852"/>
      <c r="AF68" s="852">
        <v>126</v>
      </c>
      <c r="AG68" s="852"/>
      <c r="AH68" s="852"/>
      <c r="AI68" s="852"/>
      <c r="AJ68" s="852"/>
      <c r="AK68" s="852">
        <v>0</v>
      </c>
      <c r="AL68" s="852"/>
      <c r="AM68" s="852"/>
      <c r="AN68" s="852"/>
      <c r="AO68" s="852"/>
      <c r="AP68" s="852">
        <v>824</v>
      </c>
      <c r="AQ68" s="852"/>
      <c r="AR68" s="852"/>
      <c r="AS68" s="852"/>
      <c r="AT68" s="852"/>
      <c r="AU68" s="852">
        <v>126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6332</v>
      </c>
      <c r="R69" s="817"/>
      <c r="S69" s="817"/>
      <c r="T69" s="817"/>
      <c r="U69" s="817"/>
      <c r="V69" s="817">
        <v>6053</v>
      </c>
      <c r="W69" s="817"/>
      <c r="X69" s="817"/>
      <c r="Y69" s="817"/>
      <c r="Z69" s="817"/>
      <c r="AA69" s="817">
        <v>279</v>
      </c>
      <c r="AB69" s="817"/>
      <c r="AC69" s="817"/>
      <c r="AD69" s="817"/>
      <c r="AE69" s="817"/>
      <c r="AF69" s="817">
        <v>176</v>
      </c>
      <c r="AG69" s="817"/>
      <c r="AH69" s="817"/>
      <c r="AI69" s="817"/>
      <c r="AJ69" s="817"/>
      <c r="AK69" s="817">
        <v>0</v>
      </c>
      <c r="AL69" s="817"/>
      <c r="AM69" s="817"/>
      <c r="AN69" s="817"/>
      <c r="AO69" s="817"/>
      <c r="AP69" s="817">
        <v>511</v>
      </c>
      <c r="AQ69" s="817"/>
      <c r="AR69" s="817"/>
      <c r="AS69" s="817"/>
      <c r="AT69" s="817"/>
      <c r="AU69" s="817">
        <v>87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1324</v>
      </c>
      <c r="R70" s="817"/>
      <c r="S70" s="817"/>
      <c r="T70" s="817"/>
      <c r="U70" s="817"/>
      <c r="V70" s="817">
        <v>1281</v>
      </c>
      <c r="W70" s="817"/>
      <c r="X70" s="817"/>
      <c r="Y70" s="817"/>
      <c r="Z70" s="817"/>
      <c r="AA70" s="817">
        <v>44</v>
      </c>
      <c r="AB70" s="817"/>
      <c r="AC70" s="817"/>
      <c r="AD70" s="817"/>
      <c r="AE70" s="817"/>
      <c r="AF70" s="817">
        <v>44</v>
      </c>
      <c r="AG70" s="817"/>
      <c r="AH70" s="817"/>
      <c r="AI70" s="817"/>
      <c r="AJ70" s="817"/>
      <c r="AK70" s="817" t="s">
        <v>531</v>
      </c>
      <c r="AL70" s="817"/>
      <c r="AM70" s="817"/>
      <c r="AN70" s="817"/>
      <c r="AO70" s="817"/>
      <c r="AP70" s="817" t="s">
        <v>531</v>
      </c>
      <c r="AQ70" s="817"/>
      <c r="AR70" s="817"/>
      <c r="AS70" s="817"/>
      <c r="AT70" s="817"/>
      <c r="AU70" s="817" t="s">
        <v>531</v>
      </c>
      <c r="AV70" s="817"/>
      <c r="AW70" s="817"/>
      <c r="AX70" s="817"/>
      <c r="AY70" s="817"/>
      <c r="AZ70" s="863" t="s">
        <v>538</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564001</v>
      </c>
      <c r="R71" s="817"/>
      <c r="S71" s="817"/>
      <c r="T71" s="817"/>
      <c r="U71" s="817"/>
      <c r="V71" s="817">
        <v>544673</v>
      </c>
      <c r="W71" s="817"/>
      <c r="X71" s="817"/>
      <c r="Y71" s="817"/>
      <c r="Z71" s="817"/>
      <c r="AA71" s="817">
        <v>19328</v>
      </c>
      <c r="AB71" s="817"/>
      <c r="AC71" s="817"/>
      <c r="AD71" s="817"/>
      <c r="AE71" s="817"/>
      <c r="AF71" s="817">
        <v>19328</v>
      </c>
      <c r="AG71" s="817"/>
      <c r="AH71" s="817"/>
      <c r="AI71" s="817"/>
      <c r="AJ71" s="817"/>
      <c r="AK71" s="817">
        <v>10124</v>
      </c>
      <c r="AL71" s="817"/>
      <c r="AM71" s="817"/>
      <c r="AN71" s="817"/>
      <c r="AO71" s="817"/>
      <c r="AP71" s="817" t="s">
        <v>532</v>
      </c>
      <c r="AQ71" s="817"/>
      <c r="AR71" s="817"/>
      <c r="AS71" s="817"/>
      <c r="AT71" s="817"/>
      <c r="AU71" s="817" t="s">
        <v>532</v>
      </c>
      <c r="AV71" s="817"/>
      <c r="AW71" s="817"/>
      <c r="AX71" s="817"/>
      <c r="AY71" s="817"/>
      <c r="AZ71" s="863" t="s">
        <v>539</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37035</v>
      </c>
      <c r="R72" s="817"/>
      <c r="S72" s="817"/>
      <c r="T72" s="817"/>
      <c r="U72" s="817"/>
      <c r="V72" s="817">
        <v>36721</v>
      </c>
      <c r="W72" s="817"/>
      <c r="X72" s="817"/>
      <c r="Y72" s="817"/>
      <c r="Z72" s="817"/>
      <c r="AA72" s="817">
        <v>313</v>
      </c>
      <c r="AB72" s="817"/>
      <c r="AC72" s="817"/>
      <c r="AD72" s="817"/>
      <c r="AE72" s="817"/>
      <c r="AF72" s="817">
        <v>313</v>
      </c>
      <c r="AG72" s="817"/>
      <c r="AH72" s="817"/>
      <c r="AI72" s="817"/>
      <c r="AJ72" s="817"/>
      <c r="AK72" s="817">
        <v>1316</v>
      </c>
      <c r="AL72" s="817"/>
      <c r="AM72" s="817"/>
      <c r="AN72" s="817"/>
      <c r="AO72" s="817"/>
      <c r="AP72" s="817" t="s">
        <v>531</v>
      </c>
      <c r="AQ72" s="817"/>
      <c r="AR72" s="817"/>
      <c r="AS72" s="817"/>
      <c r="AT72" s="817"/>
      <c r="AU72" s="817" t="s">
        <v>532</v>
      </c>
      <c r="AV72" s="817"/>
      <c r="AW72" s="817"/>
      <c r="AX72" s="817"/>
      <c r="AY72" s="817"/>
      <c r="AZ72" s="863" t="s">
        <v>538</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384</v>
      </c>
      <c r="R73" s="817"/>
      <c r="S73" s="817"/>
      <c r="T73" s="817"/>
      <c r="U73" s="817"/>
      <c r="V73" s="817">
        <v>183</v>
      </c>
      <c r="W73" s="817"/>
      <c r="X73" s="817"/>
      <c r="Y73" s="817"/>
      <c r="Z73" s="817"/>
      <c r="AA73" s="817">
        <v>201</v>
      </c>
      <c r="AB73" s="817"/>
      <c r="AC73" s="817"/>
      <c r="AD73" s="817"/>
      <c r="AE73" s="817"/>
      <c r="AF73" s="817">
        <v>201</v>
      </c>
      <c r="AG73" s="817"/>
      <c r="AH73" s="817"/>
      <c r="AI73" s="817"/>
      <c r="AJ73" s="817"/>
      <c r="AK73" s="817" t="s">
        <v>531</v>
      </c>
      <c r="AL73" s="817"/>
      <c r="AM73" s="817"/>
      <c r="AN73" s="817"/>
      <c r="AO73" s="817"/>
      <c r="AP73" s="817" t="s">
        <v>531</v>
      </c>
      <c r="AQ73" s="817"/>
      <c r="AR73" s="817"/>
      <c r="AS73" s="817"/>
      <c r="AT73" s="817"/>
      <c r="AU73" s="817" t="s">
        <v>531</v>
      </c>
      <c r="AV73" s="817"/>
      <c r="AW73" s="817"/>
      <c r="AX73" s="817"/>
      <c r="AY73" s="817"/>
      <c r="AZ73" s="863" t="s">
        <v>540</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386</v>
      </c>
      <c r="R74" s="817"/>
      <c r="S74" s="817"/>
      <c r="T74" s="817"/>
      <c r="U74" s="817"/>
      <c r="V74" s="817">
        <v>376</v>
      </c>
      <c r="W74" s="817"/>
      <c r="X74" s="817"/>
      <c r="Y74" s="817"/>
      <c r="Z74" s="817"/>
      <c r="AA74" s="817">
        <v>10</v>
      </c>
      <c r="AB74" s="817"/>
      <c r="AC74" s="817"/>
      <c r="AD74" s="817"/>
      <c r="AE74" s="817"/>
      <c r="AF74" s="817">
        <v>10</v>
      </c>
      <c r="AG74" s="817"/>
      <c r="AH74" s="817"/>
      <c r="AI74" s="817"/>
      <c r="AJ74" s="817"/>
      <c r="AK74" s="817">
        <v>92</v>
      </c>
      <c r="AL74" s="817"/>
      <c r="AM74" s="817"/>
      <c r="AN74" s="817"/>
      <c r="AO74" s="817"/>
      <c r="AP74" s="817" t="s">
        <v>532</v>
      </c>
      <c r="AQ74" s="817"/>
      <c r="AR74" s="817"/>
      <c r="AS74" s="817"/>
      <c r="AT74" s="817"/>
      <c r="AU74" s="817" t="s">
        <v>531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20198</v>
      </c>
      <c r="AG88" s="828"/>
      <c r="AH88" s="828"/>
      <c r="AI88" s="828"/>
      <c r="AJ88" s="828"/>
      <c r="AK88" s="825"/>
      <c r="AL88" s="825"/>
      <c r="AM88" s="825"/>
      <c r="AN88" s="825"/>
      <c r="AO88" s="825"/>
      <c r="AP88" s="828">
        <v>1335</v>
      </c>
      <c r="AQ88" s="828"/>
      <c r="AR88" s="828"/>
      <c r="AS88" s="828"/>
      <c r="AT88" s="828"/>
      <c r="AU88" s="828">
        <v>87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f>CR7+CR8</f>
        <v>10</v>
      </c>
      <c r="CS102" s="836"/>
      <c r="CT102" s="836"/>
      <c r="CU102" s="836"/>
      <c r="CV102" s="879"/>
      <c r="CW102" s="878"/>
      <c r="CX102" s="836"/>
      <c r="CY102" s="836"/>
      <c r="CZ102" s="836"/>
      <c r="DA102" s="879"/>
      <c r="DB102" s="878">
        <f>DB7</f>
        <v>181</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717498</v>
      </c>
      <c r="AB110" s="888"/>
      <c r="AC110" s="888"/>
      <c r="AD110" s="888"/>
      <c r="AE110" s="889"/>
      <c r="AF110" s="890">
        <v>691406</v>
      </c>
      <c r="AG110" s="888"/>
      <c r="AH110" s="888"/>
      <c r="AI110" s="888"/>
      <c r="AJ110" s="889"/>
      <c r="AK110" s="890">
        <v>688573</v>
      </c>
      <c r="AL110" s="888"/>
      <c r="AM110" s="888"/>
      <c r="AN110" s="888"/>
      <c r="AO110" s="889"/>
      <c r="AP110" s="891">
        <v>12.7</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8120284</v>
      </c>
      <c r="BR110" s="925"/>
      <c r="BS110" s="925"/>
      <c r="BT110" s="925"/>
      <c r="BU110" s="925"/>
      <c r="BV110" s="925">
        <v>8450758</v>
      </c>
      <c r="BW110" s="925"/>
      <c r="BX110" s="925"/>
      <c r="BY110" s="925"/>
      <c r="BZ110" s="925"/>
      <c r="CA110" s="925">
        <v>8678775</v>
      </c>
      <c r="CB110" s="925"/>
      <c r="CC110" s="925"/>
      <c r="CD110" s="925"/>
      <c r="CE110" s="925"/>
      <c r="CF110" s="939">
        <v>160.19999999999999</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6393988</v>
      </c>
      <c r="BR112" s="918"/>
      <c r="BS112" s="918"/>
      <c r="BT112" s="918"/>
      <c r="BU112" s="918"/>
      <c r="BV112" s="918">
        <v>6038366</v>
      </c>
      <c r="BW112" s="918"/>
      <c r="BX112" s="918"/>
      <c r="BY112" s="918"/>
      <c r="BZ112" s="918"/>
      <c r="CA112" s="918">
        <v>5701651</v>
      </c>
      <c r="CB112" s="918"/>
      <c r="CC112" s="918"/>
      <c r="CD112" s="918"/>
      <c r="CE112" s="918"/>
      <c r="CF112" s="912">
        <v>105.3</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539097</v>
      </c>
      <c r="AB113" s="932"/>
      <c r="AC113" s="932"/>
      <c r="AD113" s="932"/>
      <c r="AE113" s="933"/>
      <c r="AF113" s="934">
        <v>521412</v>
      </c>
      <c r="AG113" s="932"/>
      <c r="AH113" s="932"/>
      <c r="AI113" s="932"/>
      <c r="AJ113" s="933"/>
      <c r="AK113" s="934">
        <v>519720</v>
      </c>
      <c r="AL113" s="932"/>
      <c r="AM113" s="932"/>
      <c r="AN113" s="932"/>
      <c r="AO113" s="933"/>
      <c r="AP113" s="935">
        <v>9.6</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409252</v>
      </c>
      <c r="BR113" s="918"/>
      <c r="BS113" s="918"/>
      <c r="BT113" s="918"/>
      <c r="BU113" s="918"/>
      <c r="BV113" s="918">
        <v>317014</v>
      </c>
      <c r="BW113" s="918"/>
      <c r="BX113" s="918"/>
      <c r="BY113" s="918"/>
      <c r="BZ113" s="918"/>
      <c r="CA113" s="918">
        <v>213178</v>
      </c>
      <c r="CB113" s="918"/>
      <c r="CC113" s="918"/>
      <c r="CD113" s="918"/>
      <c r="CE113" s="918"/>
      <c r="CF113" s="912">
        <v>3.9</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95522</v>
      </c>
      <c r="AB114" s="957"/>
      <c r="AC114" s="957"/>
      <c r="AD114" s="957"/>
      <c r="AE114" s="958"/>
      <c r="AF114" s="959">
        <v>100032</v>
      </c>
      <c r="AG114" s="957"/>
      <c r="AH114" s="957"/>
      <c r="AI114" s="957"/>
      <c r="AJ114" s="958"/>
      <c r="AK114" s="959">
        <v>89165</v>
      </c>
      <c r="AL114" s="957"/>
      <c r="AM114" s="957"/>
      <c r="AN114" s="957"/>
      <c r="AO114" s="958"/>
      <c r="AP114" s="960">
        <v>1.6</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791139</v>
      </c>
      <c r="BR114" s="918"/>
      <c r="BS114" s="918"/>
      <c r="BT114" s="918"/>
      <c r="BU114" s="918"/>
      <c r="BV114" s="918">
        <v>853106</v>
      </c>
      <c r="BW114" s="918"/>
      <c r="BX114" s="918"/>
      <c r="BY114" s="918"/>
      <c r="BZ114" s="918"/>
      <c r="CA114" s="918">
        <v>69871</v>
      </c>
      <c r="CB114" s="918"/>
      <c r="CC114" s="918"/>
      <c r="CD114" s="918"/>
      <c r="CE114" s="918"/>
      <c r="CF114" s="912">
        <v>1.3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12</v>
      </c>
      <c r="AB115" s="932"/>
      <c r="AC115" s="932"/>
      <c r="AD115" s="932"/>
      <c r="AE115" s="933"/>
      <c r="AF115" s="934">
        <v>2</v>
      </c>
      <c r="AG115" s="932"/>
      <c r="AH115" s="932"/>
      <c r="AI115" s="932"/>
      <c r="AJ115" s="933"/>
      <c r="AK115" s="934">
        <v>18</v>
      </c>
      <c r="AL115" s="932"/>
      <c r="AM115" s="932"/>
      <c r="AN115" s="932"/>
      <c r="AO115" s="933"/>
      <c r="AP115" s="935">
        <v>0</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1352129</v>
      </c>
      <c r="AB117" s="964"/>
      <c r="AC117" s="964"/>
      <c r="AD117" s="964"/>
      <c r="AE117" s="965"/>
      <c r="AF117" s="963">
        <v>1312852</v>
      </c>
      <c r="AG117" s="964"/>
      <c r="AH117" s="964"/>
      <c r="AI117" s="964"/>
      <c r="AJ117" s="965"/>
      <c r="AK117" s="963">
        <v>1297476</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15714663</v>
      </c>
      <c r="BR118" s="984"/>
      <c r="BS118" s="984"/>
      <c r="BT118" s="984"/>
      <c r="BU118" s="984"/>
      <c r="BV118" s="984">
        <v>15659244</v>
      </c>
      <c r="BW118" s="984"/>
      <c r="BX118" s="984"/>
      <c r="BY118" s="984"/>
      <c r="BZ118" s="984"/>
      <c r="CA118" s="984">
        <v>14663475</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1535347</v>
      </c>
      <c r="BR119" s="925"/>
      <c r="BS119" s="925"/>
      <c r="BT119" s="925"/>
      <c r="BU119" s="925"/>
      <c r="BV119" s="925">
        <v>1535120</v>
      </c>
      <c r="BW119" s="925"/>
      <c r="BX119" s="925"/>
      <c r="BY119" s="925"/>
      <c r="BZ119" s="925"/>
      <c r="CA119" s="925">
        <v>1593951</v>
      </c>
      <c r="CB119" s="925"/>
      <c r="CC119" s="925"/>
      <c r="CD119" s="925"/>
      <c r="CE119" s="925"/>
      <c r="CF119" s="939">
        <v>29.4</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1491473</v>
      </c>
      <c r="BR120" s="918"/>
      <c r="BS120" s="918"/>
      <c r="BT120" s="918"/>
      <c r="BU120" s="918"/>
      <c r="BV120" s="918">
        <v>1342845</v>
      </c>
      <c r="BW120" s="918"/>
      <c r="BX120" s="918"/>
      <c r="BY120" s="918"/>
      <c r="BZ120" s="918"/>
      <c r="CA120" s="918">
        <v>1242290</v>
      </c>
      <c r="CB120" s="918"/>
      <c r="CC120" s="918"/>
      <c r="CD120" s="918"/>
      <c r="CE120" s="918"/>
      <c r="CF120" s="912">
        <v>22.9</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5919238</v>
      </c>
      <c r="DH120" s="925"/>
      <c r="DI120" s="925"/>
      <c r="DJ120" s="925"/>
      <c r="DK120" s="925"/>
      <c r="DL120" s="925">
        <v>5582859</v>
      </c>
      <c r="DM120" s="925"/>
      <c r="DN120" s="925"/>
      <c r="DO120" s="925"/>
      <c r="DP120" s="925"/>
      <c r="DQ120" s="925">
        <v>5265746</v>
      </c>
      <c r="DR120" s="925"/>
      <c r="DS120" s="925"/>
      <c r="DT120" s="925"/>
      <c r="DU120" s="925"/>
      <c r="DV120" s="926">
        <v>97.2</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9349480</v>
      </c>
      <c r="BR121" s="984"/>
      <c r="BS121" s="984"/>
      <c r="BT121" s="984"/>
      <c r="BU121" s="984"/>
      <c r="BV121" s="984">
        <v>9357641</v>
      </c>
      <c r="BW121" s="984"/>
      <c r="BX121" s="984"/>
      <c r="BY121" s="984"/>
      <c r="BZ121" s="984"/>
      <c r="CA121" s="984">
        <v>9492160</v>
      </c>
      <c r="CB121" s="984"/>
      <c r="CC121" s="984"/>
      <c r="CD121" s="984"/>
      <c r="CE121" s="984"/>
      <c r="CF121" s="1022">
        <v>175.2</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474750</v>
      </c>
      <c r="DH121" s="918"/>
      <c r="DI121" s="918"/>
      <c r="DJ121" s="918"/>
      <c r="DK121" s="918"/>
      <c r="DL121" s="918">
        <v>455507</v>
      </c>
      <c r="DM121" s="918"/>
      <c r="DN121" s="918"/>
      <c r="DO121" s="918"/>
      <c r="DP121" s="918"/>
      <c r="DQ121" s="918">
        <v>435905</v>
      </c>
      <c r="DR121" s="918"/>
      <c r="DS121" s="918"/>
      <c r="DT121" s="918"/>
      <c r="DU121" s="918"/>
      <c r="DV121" s="919">
        <v>8</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12376300</v>
      </c>
      <c r="BR122" s="1033"/>
      <c r="BS122" s="1033"/>
      <c r="BT122" s="1033"/>
      <c r="BU122" s="1033"/>
      <c r="BV122" s="1033">
        <v>12235606</v>
      </c>
      <c r="BW122" s="1033"/>
      <c r="BX122" s="1033"/>
      <c r="BY122" s="1033"/>
      <c r="BZ122" s="1033"/>
      <c r="CA122" s="1033">
        <v>12328401</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61.2</v>
      </c>
      <c r="BR123" s="1025"/>
      <c r="BS123" s="1025"/>
      <c r="BT123" s="1025"/>
      <c r="BU123" s="1025"/>
      <c r="BV123" s="1025">
        <v>63.6</v>
      </c>
      <c r="BW123" s="1025"/>
      <c r="BX123" s="1025"/>
      <c r="BY123" s="1025"/>
      <c r="BZ123" s="1025"/>
      <c r="CA123" s="1025">
        <v>43.1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12</v>
      </c>
      <c r="AB127" s="957"/>
      <c r="AC127" s="957"/>
      <c r="AD127" s="957"/>
      <c r="AE127" s="958"/>
      <c r="AF127" s="959">
        <v>2</v>
      </c>
      <c r="AG127" s="957"/>
      <c r="AH127" s="957"/>
      <c r="AI127" s="957"/>
      <c r="AJ127" s="958"/>
      <c r="AK127" s="959">
        <v>18</v>
      </c>
      <c r="AL127" s="957"/>
      <c r="AM127" s="957"/>
      <c r="AN127" s="957"/>
      <c r="AO127" s="958"/>
      <c r="AP127" s="960">
        <v>0</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14.32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125344</v>
      </c>
      <c r="AB128" s="1088"/>
      <c r="AC128" s="1088"/>
      <c r="AD128" s="1088"/>
      <c r="AE128" s="1089"/>
      <c r="AF128" s="1090">
        <v>105597</v>
      </c>
      <c r="AG128" s="1088"/>
      <c r="AH128" s="1088"/>
      <c r="AI128" s="1088"/>
      <c r="AJ128" s="1089"/>
      <c r="AK128" s="1090">
        <v>96992</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19.32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6281910</v>
      </c>
      <c r="AB129" s="957"/>
      <c r="AC129" s="957"/>
      <c r="AD129" s="957"/>
      <c r="AE129" s="958"/>
      <c r="AF129" s="959">
        <v>6229527</v>
      </c>
      <c r="AG129" s="957"/>
      <c r="AH129" s="957"/>
      <c r="AI129" s="957"/>
      <c r="AJ129" s="958"/>
      <c r="AK129" s="959">
        <v>6274007</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6.7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835060</v>
      </c>
      <c r="AB130" s="957"/>
      <c r="AC130" s="957"/>
      <c r="AD130" s="957"/>
      <c r="AE130" s="958"/>
      <c r="AF130" s="959">
        <v>848978</v>
      </c>
      <c r="AG130" s="957"/>
      <c r="AH130" s="957"/>
      <c r="AI130" s="957"/>
      <c r="AJ130" s="958"/>
      <c r="AK130" s="959">
        <v>857039</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43.1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5446850</v>
      </c>
      <c r="AB131" s="996"/>
      <c r="AC131" s="996"/>
      <c r="AD131" s="996"/>
      <c r="AE131" s="997"/>
      <c r="AF131" s="998">
        <v>5380549</v>
      </c>
      <c r="AG131" s="996"/>
      <c r="AH131" s="996"/>
      <c r="AI131" s="996"/>
      <c r="AJ131" s="997"/>
      <c r="AK131" s="998">
        <v>5416968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7.1917713909999996</v>
      </c>
      <c r="AB132" s="1102"/>
      <c r="AC132" s="1102"/>
      <c r="AD132" s="1102"/>
      <c r="AE132" s="1103"/>
      <c r="AF132" s="1104">
        <v>6.6587443029999998</v>
      </c>
      <c r="AG132" s="1102"/>
      <c r="AH132" s="1102"/>
      <c r="AI132" s="1102"/>
      <c r="AJ132" s="1103"/>
      <c r="AK132" s="1104">
        <v>6.3401703679999999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9.6999999999999993</v>
      </c>
      <c r="AB133" s="1109"/>
      <c r="AC133" s="1109"/>
      <c r="AD133" s="1109"/>
      <c r="AE133" s="1110"/>
      <c r="AF133" s="1108">
        <v>7.9</v>
      </c>
      <c r="AG133" s="1109"/>
      <c r="AH133" s="1109"/>
      <c r="AI133" s="1109"/>
      <c r="AJ133" s="1110"/>
      <c r="AK133" s="1108">
        <v>6.7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1" zoomScale="80" zoomScaleNormal="85" zoomScaleSheetLayoutView="80" workbookViewId="0">
      <selection activeCell="AP7" sqref="AY7:BM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election activeCell="AP7" sqref="AY7:BM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P7" sqref="AY7:BM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1598094</v>
      </c>
      <c r="L9" s="264">
        <v>48098</v>
      </c>
      <c r="M9" s="265">
        <v>58739</v>
      </c>
      <c r="N9" s="266">
        <v>-18.100000000000001</v>
      </c>
    </row>
    <row r="10" spans="1:16">
      <c r="A10" s="248"/>
      <c r="B10" s="244"/>
      <c r="C10" s="244"/>
      <c r="D10" s="244"/>
      <c r="E10" s="244"/>
      <c r="F10" s="244"/>
      <c r="G10" s="1117" t="s">
        <v>471</v>
      </c>
      <c r="H10" s="1118"/>
      <c r="I10" s="1118"/>
      <c r="J10" s="1119"/>
      <c r="K10" s="267">
        <v>92213</v>
      </c>
      <c r="L10" s="268">
        <v>2775</v>
      </c>
      <c r="M10" s="269">
        <v>5215</v>
      </c>
      <c r="N10" s="270">
        <v>-46.8</v>
      </c>
    </row>
    <row r="11" spans="1:16" ht="13.5" customHeight="1">
      <c r="A11" s="248"/>
      <c r="B11" s="244"/>
      <c r="C11" s="244"/>
      <c r="D11" s="244"/>
      <c r="E11" s="244"/>
      <c r="F11" s="244"/>
      <c r="G11" s="1117" t="s">
        <v>472</v>
      </c>
      <c r="H11" s="1118"/>
      <c r="I11" s="1118"/>
      <c r="J11" s="1119"/>
      <c r="K11" s="267">
        <v>494887</v>
      </c>
      <c r="L11" s="268">
        <v>14895</v>
      </c>
      <c r="M11" s="269">
        <v>7772</v>
      </c>
      <c r="N11" s="270">
        <v>91.6</v>
      </c>
    </row>
    <row r="12" spans="1:16" ht="13.5" customHeight="1">
      <c r="A12" s="248"/>
      <c r="B12" s="244"/>
      <c r="C12" s="244"/>
      <c r="D12" s="244"/>
      <c r="E12" s="244"/>
      <c r="F12" s="244"/>
      <c r="G12" s="1117" t="s">
        <v>473</v>
      </c>
      <c r="H12" s="1118"/>
      <c r="I12" s="1118"/>
      <c r="J12" s="1119"/>
      <c r="K12" s="267" t="s">
        <v>474</v>
      </c>
      <c r="L12" s="268" t="s">
        <v>474</v>
      </c>
      <c r="M12" s="269">
        <v>135</v>
      </c>
      <c r="N12" s="270" t="s">
        <v>474</v>
      </c>
    </row>
    <row r="13" spans="1:16" ht="13.5" customHeight="1">
      <c r="A13" s="248"/>
      <c r="B13" s="244"/>
      <c r="C13" s="244"/>
      <c r="D13" s="244"/>
      <c r="E13" s="244"/>
      <c r="F13" s="244"/>
      <c r="G13" s="1117" t="s">
        <v>475</v>
      </c>
      <c r="H13" s="1118"/>
      <c r="I13" s="1118"/>
      <c r="J13" s="1119"/>
      <c r="K13" s="267" t="s">
        <v>474</v>
      </c>
      <c r="L13" s="268" t="s">
        <v>474</v>
      </c>
      <c r="M13" s="269">
        <v>6</v>
      </c>
      <c r="N13" s="270" t="s">
        <v>474</v>
      </c>
    </row>
    <row r="14" spans="1:16" ht="13.5" customHeight="1">
      <c r="A14" s="248"/>
      <c r="B14" s="244"/>
      <c r="C14" s="244"/>
      <c r="D14" s="244"/>
      <c r="E14" s="244"/>
      <c r="F14" s="244"/>
      <c r="G14" s="1117" t="s">
        <v>476</v>
      </c>
      <c r="H14" s="1118"/>
      <c r="I14" s="1118"/>
      <c r="J14" s="1119"/>
      <c r="K14" s="267">
        <v>157279</v>
      </c>
      <c r="L14" s="268">
        <v>4734</v>
      </c>
      <c r="M14" s="269">
        <v>2905</v>
      </c>
      <c r="N14" s="270">
        <v>63</v>
      </c>
    </row>
    <row r="15" spans="1:16" ht="13.5" customHeight="1">
      <c r="A15" s="248"/>
      <c r="B15" s="244"/>
      <c r="C15" s="244"/>
      <c r="D15" s="244"/>
      <c r="E15" s="244"/>
      <c r="F15" s="244"/>
      <c r="G15" s="1117" t="s">
        <v>477</v>
      </c>
      <c r="H15" s="1118"/>
      <c r="I15" s="1118"/>
      <c r="J15" s="1119"/>
      <c r="K15" s="267">
        <v>5382</v>
      </c>
      <c r="L15" s="268">
        <v>162</v>
      </c>
      <c r="M15" s="269">
        <v>1221</v>
      </c>
      <c r="N15" s="270">
        <v>-86.7</v>
      </c>
    </row>
    <row r="16" spans="1:16">
      <c r="A16" s="248"/>
      <c r="B16" s="244"/>
      <c r="C16" s="244"/>
      <c r="D16" s="244"/>
      <c r="E16" s="244"/>
      <c r="F16" s="244"/>
      <c r="G16" s="1120" t="s">
        <v>478</v>
      </c>
      <c r="H16" s="1121"/>
      <c r="I16" s="1121"/>
      <c r="J16" s="1122"/>
      <c r="K16" s="268">
        <v>-201374</v>
      </c>
      <c r="L16" s="268">
        <v>-6061</v>
      </c>
      <c r="M16" s="269">
        <v>-6578</v>
      </c>
      <c r="N16" s="270">
        <v>-7.9</v>
      </c>
    </row>
    <row r="17" spans="1:16">
      <c r="A17" s="248"/>
      <c r="B17" s="244"/>
      <c r="C17" s="244"/>
      <c r="D17" s="244"/>
      <c r="E17" s="244"/>
      <c r="F17" s="244"/>
      <c r="G17" s="1120" t="s">
        <v>170</v>
      </c>
      <c r="H17" s="1121"/>
      <c r="I17" s="1121"/>
      <c r="J17" s="1122"/>
      <c r="K17" s="268">
        <v>2146481</v>
      </c>
      <c r="L17" s="268">
        <v>64602</v>
      </c>
      <c r="M17" s="269">
        <v>69416</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5.12</v>
      </c>
      <c r="L21" s="281">
        <v>6.74</v>
      </c>
      <c r="M21" s="282">
        <v>-1.62</v>
      </c>
      <c r="N21" s="249"/>
      <c r="O21" s="283"/>
      <c r="P21" s="279"/>
    </row>
    <row r="22" spans="1:16" s="284" customFormat="1">
      <c r="A22" s="279"/>
      <c r="B22" s="249"/>
      <c r="C22" s="249"/>
      <c r="D22" s="249"/>
      <c r="E22" s="249"/>
      <c r="F22" s="249"/>
      <c r="G22" s="1112" t="s">
        <v>484</v>
      </c>
      <c r="H22" s="1113"/>
      <c r="I22" s="1113"/>
      <c r="J22" s="1114"/>
      <c r="K22" s="285">
        <v>94.1</v>
      </c>
      <c r="L22" s="286">
        <v>96.7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688573</v>
      </c>
      <c r="L32" s="294">
        <v>20724</v>
      </c>
      <c r="M32" s="295">
        <v>33867</v>
      </c>
      <c r="N32" s="296">
        <v>-38.799999999999997</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5</v>
      </c>
      <c r="N34" s="296" t="s">
        <v>474</v>
      </c>
    </row>
    <row r="35" spans="1:16" ht="27" customHeight="1">
      <c r="A35" s="248"/>
      <c r="B35" s="244"/>
      <c r="C35" s="244"/>
      <c r="D35" s="244"/>
      <c r="E35" s="244"/>
      <c r="F35" s="244"/>
      <c r="G35" s="1128" t="s">
        <v>491</v>
      </c>
      <c r="H35" s="1129"/>
      <c r="I35" s="1129"/>
      <c r="J35" s="1130"/>
      <c r="K35" s="294">
        <v>519720</v>
      </c>
      <c r="L35" s="294">
        <v>15642</v>
      </c>
      <c r="M35" s="295">
        <v>10553</v>
      </c>
      <c r="N35" s="296">
        <v>48.2</v>
      </c>
    </row>
    <row r="36" spans="1:16" ht="27" customHeight="1">
      <c r="A36" s="248"/>
      <c r="B36" s="244"/>
      <c r="C36" s="244"/>
      <c r="D36" s="244"/>
      <c r="E36" s="244"/>
      <c r="F36" s="244"/>
      <c r="G36" s="1128" t="s">
        <v>492</v>
      </c>
      <c r="H36" s="1129"/>
      <c r="I36" s="1129"/>
      <c r="J36" s="1130"/>
      <c r="K36" s="294">
        <v>89165</v>
      </c>
      <c r="L36" s="294">
        <v>2684</v>
      </c>
      <c r="M36" s="295">
        <v>2741</v>
      </c>
      <c r="N36" s="296">
        <v>-2.1</v>
      </c>
    </row>
    <row r="37" spans="1:16" ht="13.5" customHeight="1">
      <c r="A37" s="248"/>
      <c r="B37" s="244"/>
      <c r="C37" s="244"/>
      <c r="D37" s="244"/>
      <c r="E37" s="244"/>
      <c r="F37" s="244"/>
      <c r="G37" s="1128" t="s">
        <v>493</v>
      </c>
      <c r="H37" s="1129"/>
      <c r="I37" s="1129"/>
      <c r="J37" s="1130"/>
      <c r="K37" s="294">
        <v>18</v>
      </c>
      <c r="L37" s="294">
        <v>1</v>
      </c>
      <c r="M37" s="295">
        <v>1442</v>
      </c>
      <c r="N37" s="296">
        <v>-99.9</v>
      </c>
    </row>
    <row r="38" spans="1:16" ht="27" customHeight="1">
      <c r="A38" s="248"/>
      <c r="B38" s="244"/>
      <c r="C38" s="244"/>
      <c r="D38" s="244"/>
      <c r="E38" s="244"/>
      <c r="F38" s="244"/>
      <c r="G38" s="1131" t="s">
        <v>494</v>
      </c>
      <c r="H38" s="1132"/>
      <c r="I38" s="1132"/>
      <c r="J38" s="1133"/>
      <c r="K38" s="297" t="s">
        <v>474</v>
      </c>
      <c r="L38" s="297" t="s">
        <v>474</v>
      </c>
      <c r="M38" s="298">
        <v>2</v>
      </c>
      <c r="N38" s="299" t="s">
        <v>474</v>
      </c>
      <c r="O38" s="293"/>
    </row>
    <row r="39" spans="1:16">
      <c r="A39" s="248"/>
      <c r="B39" s="244"/>
      <c r="C39" s="244"/>
      <c r="D39" s="244"/>
      <c r="E39" s="244"/>
      <c r="F39" s="244"/>
      <c r="G39" s="1131" t="s">
        <v>495</v>
      </c>
      <c r="H39" s="1132"/>
      <c r="I39" s="1132"/>
      <c r="J39" s="1133"/>
      <c r="K39" s="300">
        <v>-96992</v>
      </c>
      <c r="L39" s="300">
        <v>-2919</v>
      </c>
      <c r="M39" s="301">
        <v>-3178</v>
      </c>
      <c r="N39" s="302">
        <v>-8.1</v>
      </c>
      <c r="O39" s="293"/>
    </row>
    <row r="40" spans="1:16" ht="27" customHeight="1">
      <c r="A40" s="248"/>
      <c r="B40" s="244"/>
      <c r="C40" s="244"/>
      <c r="D40" s="244"/>
      <c r="E40" s="244"/>
      <c r="F40" s="244"/>
      <c r="G40" s="1128" t="s">
        <v>496</v>
      </c>
      <c r="H40" s="1129"/>
      <c r="I40" s="1129"/>
      <c r="J40" s="1130"/>
      <c r="K40" s="300">
        <v>-857039</v>
      </c>
      <c r="L40" s="300">
        <v>-25794</v>
      </c>
      <c r="M40" s="301">
        <v>-30469</v>
      </c>
      <c r="N40" s="302">
        <v>-15.3</v>
      </c>
      <c r="O40" s="293"/>
    </row>
    <row r="41" spans="1:16">
      <c r="A41" s="248"/>
      <c r="B41" s="244"/>
      <c r="C41" s="244"/>
      <c r="D41" s="244"/>
      <c r="E41" s="244"/>
      <c r="F41" s="244"/>
      <c r="G41" s="1134" t="s">
        <v>280</v>
      </c>
      <c r="H41" s="1135"/>
      <c r="I41" s="1135"/>
      <c r="J41" s="1136"/>
      <c r="K41" s="294">
        <v>343445</v>
      </c>
      <c r="L41" s="300">
        <v>10337</v>
      </c>
      <c r="M41" s="301">
        <v>14963</v>
      </c>
      <c r="N41" s="302">
        <v>-30.9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765449</v>
      </c>
      <c r="J51" s="320">
        <v>23151</v>
      </c>
      <c r="K51" s="321">
        <v>101.4</v>
      </c>
      <c r="L51" s="322">
        <v>47258</v>
      </c>
      <c r="M51" s="323">
        <v>34.5</v>
      </c>
      <c r="N51" s="324">
        <v>66.900000000000006</v>
      </c>
    </row>
    <row r="52" spans="1:14">
      <c r="A52" s="248"/>
      <c r="B52" s="244"/>
      <c r="C52" s="244"/>
      <c r="D52" s="244"/>
      <c r="E52" s="244"/>
      <c r="F52" s="244"/>
      <c r="G52" s="325"/>
      <c r="H52" s="326" t="s">
        <v>507</v>
      </c>
      <c r="I52" s="327">
        <v>314312</v>
      </c>
      <c r="J52" s="328">
        <v>9506</v>
      </c>
      <c r="K52" s="329">
        <v>25.9</v>
      </c>
      <c r="L52" s="330">
        <v>27842</v>
      </c>
      <c r="M52" s="331">
        <v>35.9</v>
      </c>
      <c r="N52" s="332">
        <v>-10</v>
      </c>
    </row>
    <row r="53" spans="1:14">
      <c r="A53" s="248"/>
      <c r="B53" s="244"/>
      <c r="C53" s="244"/>
      <c r="D53" s="244"/>
      <c r="E53" s="244"/>
      <c r="F53" s="244"/>
      <c r="G53" s="310" t="s">
        <v>508</v>
      </c>
      <c r="H53" s="311"/>
      <c r="I53" s="319">
        <v>873251</v>
      </c>
      <c r="J53" s="320">
        <v>26550</v>
      </c>
      <c r="K53" s="321">
        <v>14.7</v>
      </c>
      <c r="L53" s="322">
        <v>49426</v>
      </c>
      <c r="M53" s="323">
        <v>4.5999999999999996</v>
      </c>
      <c r="N53" s="324">
        <v>10.1</v>
      </c>
    </row>
    <row r="54" spans="1:14">
      <c r="A54" s="248"/>
      <c r="B54" s="244"/>
      <c r="C54" s="244"/>
      <c r="D54" s="244"/>
      <c r="E54" s="244"/>
      <c r="F54" s="244"/>
      <c r="G54" s="325"/>
      <c r="H54" s="326" t="s">
        <v>507</v>
      </c>
      <c r="I54" s="327">
        <v>451275</v>
      </c>
      <c r="J54" s="328">
        <v>13720</v>
      </c>
      <c r="K54" s="329">
        <v>44.3</v>
      </c>
      <c r="L54" s="330">
        <v>26568</v>
      </c>
      <c r="M54" s="331">
        <v>-4.5999999999999996</v>
      </c>
      <c r="N54" s="332">
        <v>48.9</v>
      </c>
    </row>
    <row r="55" spans="1:14">
      <c r="A55" s="248"/>
      <c r="B55" s="244"/>
      <c r="C55" s="244"/>
      <c r="D55" s="244"/>
      <c r="E55" s="244"/>
      <c r="F55" s="244"/>
      <c r="G55" s="310" t="s">
        <v>509</v>
      </c>
      <c r="H55" s="311"/>
      <c r="I55" s="319">
        <v>713724</v>
      </c>
      <c r="J55" s="320">
        <v>21775</v>
      </c>
      <c r="K55" s="321">
        <v>-18</v>
      </c>
      <c r="L55" s="322">
        <v>42839</v>
      </c>
      <c r="M55" s="323">
        <v>-13.3</v>
      </c>
      <c r="N55" s="324">
        <v>-4.7</v>
      </c>
    </row>
    <row r="56" spans="1:14">
      <c r="A56" s="248"/>
      <c r="B56" s="244"/>
      <c r="C56" s="244"/>
      <c r="D56" s="244"/>
      <c r="E56" s="244"/>
      <c r="F56" s="244"/>
      <c r="G56" s="325"/>
      <c r="H56" s="326" t="s">
        <v>507</v>
      </c>
      <c r="I56" s="327">
        <v>385976</v>
      </c>
      <c r="J56" s="328">
        <v>11776</v>
      </c>
      <c r="K56" s="329">
        <v>-14.2</v>
      </c>
      <c r="L56" s="330">
        <v>22027</v>
      </c>
      <c r="M56" s="331">
        <v>-17.100000000000001</v>
      </c>
      <c r="N56" s="332">
        <v>2.9</v>
      </c>
    </row>
    <row r="57" spans="1:14">
      <c r="A57" s="248"/>
      <c r="B57" s="244"/>
      <c r="C57" s="244"/>
      <c r="D57" s="244"/>
      <c r="E57" s="244"/>
      <c r="F57" s="244"/>
      <c r="G57" s="310" t="s">
        <v>510</v>
      </c>
      <c r="H57" s="311"/>
      <c r="I57" s="319">
        <v>873995</v>
      </c>
      <c r="J57" s="320">
        <v>26437</v>
      </c>
      <c r="K57" s="321">
        <v>21.4</v>
      </c>
      <c r="L57" s="322">
        <v>46819</v>
      </c>
      <c r="M57" s="323">
        <v>9.3000000000000007</v>
      </c>
      <c r="N57" s="324">
        <v>12.1</v>
      </c>
    </row>
    <row r="58" spans="1:14">
      <c r="A58" s="248"/>
      <c r="B58" s="244"/>
      <c r="C58" s="244"/>
      <c r="D58" s="244"/>
      <c r="E58" s="244"/>
      <c r="F58" s="244"/>
      <c r="G58" s="325"/>
      <c r="H58" s="326" t="s">
        <v>507</v>
      </c>
      <c r="I58" s="327">
        <v>270016</v>
      </c>
      <c r="J58" s="328">
        <v>8168</v>
      </c>
      <c r="K58" s="329">
        <v>-30.6</v>
      </c>
      <c r="L58" s="330">
        <v>24121</v>
      </c>
      <c r="M58" s="331">
        <v>9.5</v>
      </c>
      <c r="N58" s="332">
        <v>-40.1</v>
      </c>
    </row>
    <row r="59" spans="1:14">
      <c r="A59" s="248"/>
      <c r="B59" s="244"/>
      <c r="C59" s="244"/>
      <c r="D59" s="244"/>
      <c r="E59" s="244"/>
      <c r="F59" s="244"/>
      <c r="G59" s="310" t="s">
        <v>511</v>
      </c>
      <c r="H59" s="311"/>
      <c r="I59" s="319">
        <v>788788</v>
      </c>
      <c r="J59" s="320">
        <v>23740</v>
      </c>
      <c r="K59" s="321">
        <v>-10.199999999999999</v>
      </c>
      <c r="L59" s="322">
        <v>53270</v>
      </c>
      <c r="M59" s="323">
        <v>13.8</v>
      </c>
      <c r="N59" s="324">
        <v>-24</v>
      </c>
    </row>
    <row r="60" spans="1:14">
      <c r="A60" s="248"/>
      <c r="B60" s="244"/>
      <c r="C60" s="244"/>
      <c r="D60" s="244"/>
      <c r="E60" s="244"/>
      <c r="F60" s="244"/>
      <c r="G60" s="325"/>
      <c r="H60" s="326" t="s">
        <v>507</v>
      </c>
      <c r="I60" s="333">
        <v>210104</v>
      </c>
      <c r="J60" s="328">
        <v>6323</v>
      </c>
      <c r="K60" s="329">
        <v>-22.6</v>
      </c>
      <c r="L60" s="330">
        <v>24316</v>
      </c>
      <c r="M60" s="331">
        <v>0.8</v>
      </c>
      <c r="N60" s="332">
        <v>-23.4</v>
      </c>
    </row>
    <row r="61" spans="1:14">
      <c r="A61" s="248"/>
      <c r="B61" s="244"/>
      <c r="C61" s="244"/>
      <c r="D61" s="244"/>
      <c r="E61" s="244"/>
      <c r="F61" s="244"/>
      <c r="G61" s="310" t="s">
        <v>512</v>
      </c>
      <c r="H61" s="334"/>
      <c r="I61" s="335">
        <v>803041</v>
      </c>
      <c r="J61" s="336">
        <v>24331</v>
      </c>
      <c r="K61" s="337">
        <v>21.9</v>
      </c>
      <c r="L61" s="338">
        <v>47922</v>
      </c>
      <c r="M61" s="339">
        <v>9.8000000000000007</v>
      </c>
      <c r="N61" s="324">
        <v>12.1</v>
      </c>
    </row>
    <row r="62" spans="1:14">
      <c r="A62" s="248"/>
      <c r="B62" s="244"/>
      <c r="C62" s="244"/>
      <c r="D62" s="244"/>
      <c r="E62" s="244"/>
      <c r="F62" s="244"/>
      <c r="G62" s="325"/>
      <c r="H62" s="326" t="s">
        <v>507</v>
      </c>
      <c r="I62" s="327">
        <v>326337</v>
      </c>
      <c r="J62" s="328">
        <v>9899</v>
      </c>
      <c r="K62" s="329">
        <v>0.6</v>
      </c>
      <c r="L62" s="330">
        <v>24975</v>
      </c>
      <c r="M62" s="331">
        <v>4.9000000000000004</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P7" sqref="AY7:BM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14.23</v>
      </c>
      <c r="G47" s="12">
        <v>14.24</v>
      </c>
      <c r="H47" s="12">
        <v>16.239999999999998</v>
      </c>
      <c r="I47" s="12">
        <v>16.63</v>
      </c>
      <c r="J47" s="13">
        <v>16.600000000000001</v>
      </c>
    </row>
    <row r="48" spans="2:10" ht="57.75" customHeight="1">
      <c r="B48" s="14"/>
      <c r="C48" s="1139" t="s">
        <v>4</v>
      </c>
      <c r="D48" s="1139"/>
      <c r="E48" s="1140"/>
      <c r="F48" s="15">
        <v>5.36</v>
      </c>
      <c r="G48" s="16">
        <v>6.22</v>
      </c>
      <c r="H48" s="16">
        <v>4.7</v>
      </c>
      <c r="I48" s="16">
        <v>4.2699999999999996</v>
      </c>
      <c r="J48" s="17">
        <v>6.6</v>
      </c>
    </row>
    <row r="49" spans="2:10" ht="57.75" customHeight="1" thickBot="1">
      <c r="B49" s="18"/>
      <c r="C49" s="1141" t="s">
        <v>5</v>
      </c>
      <c r="D49" s="1141"/>
      <c r="E49" s="1142"/>
      <c r="F49" s="19" t="s">
        <v>519</v>
      </c>
      <c r="G49" s="20">
        <v>1.49</v>
      </c>
      <c r="H49" s="20">
        <v>0.44</v>
      </c>
      <c r="I49" s="20" t="s">
        <v>520</v>
      </c>
      <c r="J49" s="21">
        <v>2.44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1" zoomScale="80" zoomScaleNormal="80" zoomScaleSheetLayoutView="100" workbookViewId="0">
      <selection activeCell="AP7" sqref="AY7:BM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521</v>
      </c>
      <c r="D34" s="1149"/>
      <c r="E34" s="1150"/>
      <c r="F34" s="32">
        <v>10.09</v>
      </c>
      <c r="G34" s="33">
        <v>9.61</v>
      </c>
      <c r="H34" s="33">
        <v>10.25</v>
      </c>
      <c r="I34" s="33">
        <v>10.52</v>
      </c>
      <c r="J34" s="34">
        <v>13.57</v>
      </c>
      <c r="K34" s="22"/>
      <c r="L34" s="22"/>
      <c r="M34" s="22"/>
      <c r="N34" s="22"/>
      <c r="O34" s="22"/>
      <c r="P34" s="22"/>
    </row>
    <row r="35" spans="1:16" ht="39" customHeight="1">
      <c r="A35" s="22"/>
      <c r="B35" s="35"/>
      <c r="C35" s="1143" t="s">
        <v>522</v>
      </c>
      <c r="D35" s="1144"/>
      <c r="E35" s="1145"/>
      <c r="F35" s="36">
        <v>5.36</v>
      </c>
      <c r="G35" s="37">
        <v>6.22</v>
      </c>
      <c r="H35" s="37">
        <v>4.7</v>
      </c>
      <c r="I35" s="37">
        <v>4.2699999999999996</v>
      </c>
      <c r="J35" s="38">
        <v>6.6</v>
      </c>
      <c r="K35" s="22"/>
      <c r="L35" s="22"/>
      <c r="M35" s="22"/>
      <c r="N35" s="22"/>
      <c r="O35" s="22"/>
      <c r="P35" s="22"/>
    </row>
    <row r="36" spans="1:16" ht="39" customHeight="1">
      <c r="A36" s="22"/>
      <c r="B36" s="35"/>
      <c r="C36" s="1143" t="s">
        <v>523</v>
      </c>
      <c r="D36" s="1144"/>
      <c r="E36" s="1145"/>
      <c r="F36" s="36">
        <v>0.63</v>
      </c>
      <c r="G36" s="37" t="s">
        <v>524</v>
      </c>
      <c r="H36" s="37">
        <v>0.82</v>
      </c>
      <c r="I36" s="37">
        <v>1.61</v>
      </c>
      <c r="J36" s="38">
        <v>1.92</v>
      </c>
      <c r="K36" s="22"/>
      <c r="L36" s="22"/>
      <c r="M36" s="22"/>
      <c r="N36" s="22"/>
      <c r="O36" s="22"/>
      <c r="P36" s="22"/>
    </row>
    <row r="37" spans="1:16" ht="39" customHeight="1">
      <c r="A37" s="22"/>
      <c r="B37" s="35"/>
      <c r="C37" s="1143" t="s">
        <v>525</v>
      </c>
      <c r="D37" s="1144"/>
      <c r="E37" s="1145"/>
      <c r="F37" s="36">
        <v>2.06</v>
      </c>
      <c r="G37" s="37">
        <v>1.22</v>
      </c>
      <c r="H37" s="37">
        <v>1.68</v>
      </c>
      <c r="I37" s="37">
        <v>1.67</v>
      </c>
      <c r="J37" s="38">
        <v>1.22</v>
      </c>
      <c r="K37" s="22"/>
      <c r="L37" s="22"/>
      <c r="M37" s="22"/>
      <c r="N37" s="22"/>
      <c r="O37" s="22"/>
      <c r="P37" s="22"/>
    </row>
    <row r="38" spans="1:16" ht="39" customHeight="1">
      <c r="A38" s="22"/>
      <c r="B38" s="35"/>
      <c r="C38" s="1143" t="s">
        <v>526</v>
      </c>
      <c r="D38" s="1144"/>
      <c r="E38" s="1145"/>
      <c r="F38" s="36">
        <v>0.21</v>
      </c>
      <c r="G38" s="37">
        <v>0.26</v>
      </c>
      <c r="H38" s="37">
        <v>1.76</v>
      </c>
      <c r="I38" s="37">
        <v>0.28999999999999998</v>
      </c>
      <c r="J38" s="38">
        <v>0.49</v>
      </c>
      <c r="K38" s="22"/>
      <c r="L38" s="22"/>
      <c r="M38" s="22"/>
      <c r="N38" s="22"/>
      <c r="O38" s="22"/>
      <c r="P38" s="22"/>
    </row>
    <row r="39" spans="1:16" ht="39" customHeight="1">
      <c r="A39" s="22"/>
      <c r="B39" s="35"/>
      <c r="C39" s="1143" t="s">
        <v>527</v>
      </c>
      <c r="D39" s="1144"/>
      <c r="E39" s="1145"/>
      <c r="F39" s="36">
        <v>0.04</v>
      </c>
      <c r="G39" s="37">
        <v>7.0000000000000007E-2</v>
      </c>
      <c r="H39" s="37">
        <v>0.04</v>
      </c>
      <c r="I39" s="37">
        <v>0.03</v>
      </c>
      <c r="J39" s="38">
        <v>0.1</v>
      </c>
      <c r="K39" s="22"/>
      <c r="L39" s="22"/>
      <c r="M39" s="22"/>
      <c r="N39" s="22"/>
      <c r="O39" s="22"/>
      <c r="P39" s="22"/>
    </row>
    <row r="40" spans="1:16" ht="39" customHeight="1">
      <c r="A40" s="22"/>
      <c r="B40" s="35"/>
      <c r="C40" s="1143" t="s">
        <v>528</v>
      </c>
      <c r="D40" s="1144"/>
      <c r="E40" s="1145"/>
      <c r="F40" s="36">
        <v>7.0000000000000007E-2</v>
      </c>
      <c r="G40" s="37">
        <v>0.06</v>
      </c>
      <c r="H40" s="37">
        <v>0.09</v>
      </c>
      <c r="I40" s="37">
        <v>0.05</v>
      </c>
      <c r="J40" s="38">
        <v>0.09</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530</v>
      </c>
      <c r="D43" s="1147"/>
      <c r="E43" s="1148"/>
      <c r="F43" s="41">
        <v>0.01</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70" zoomScaleNormal="70" zoomScaleSheetLayoutView="55" workbookViewId="0">
      <selection activeCell="AP7" sqref="AY7:BM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804</v>
      </c>
      <c r="L45" s="60">
        <v>735</v>
      </c>
      <c r="M45" s="60">
        <v>717</v>
      </c>
      <c r="N45" s="60">
        <v>691</v>
      </c>
      <c r="O45" s="61">
        <v>689</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547</v>
      </c>
      <c r="L48" s="64">
        <v>538</v>
      </c>
      <c r="M48" s="64">
        <v>539</v>
      </c>
      <c r="N48" s="64">
        <v>521</v>
      </c>
      <c r="O48" s="65">
        <v>520</v>
      </c>
      <c r="P48" s="48"/>
      <c r="Q48" s="48"/>
      <c r="R48" s="48"/>
      <c r="S48" s="48"/>
      <c r="T48" s="48"/>
      <c r="U48" s="48"/>
    </row>
    <row r="49" spans="1:21" ht="30.75" customHeight="1">
      <c r="A49" s="48"/>
      <c r="B49" s="1161"/>
      <c r="C49" s="1162"/>
      <c r="D49" s="62"/>
      <c r="E49" s="1153" t="s">
        <v>16</v>
      </c>
      <c r="F49" s="1153"/>
      <c r="G49" s="1153"/>
      <c r="H49" s="1153"/>
      <c r="I49" s="1153"/>
      <c r="J49" s="1154"/>
      <c r="K49" s="63">
        <v>92</v>
      </c>
      <c r="L49" s="64">
        <v>84</v>
      </c>
      <c r="M49" s="64">
        <v>96</v>
      </c>
      <c r="N49" s="64">
        <v>100</v>
      </c>
      <c r="O49" s="65">
        <v>89</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795</v>
      </c>
      <c r="L52" s="64">
        <v>814</v>
      </c>
      <c r="M52" s="64">
        <v>961</v>
      </c>
      <c r="N52" s="64">
        <v>955</v>
      </c>
      <c r="O52" s="65">
        <v>953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648</v>
      </c>
      <c r="L53" s="69">
        <v>543</v>
      </c>
      <c r="M53" s="69">
        <v>391</v>
      </c>
      <c r="N53" s="69">
        <v>357</v>
      </c>
      <c r="O53" s="70">
        <v>345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2015-04-23T00:07:37Z</cp:lastPrinted>
  <dcterms:created xsi:type="dcterms:W3CDTF">2015-02-17T06:26:53Z</dcterms:created>
  <dcterms:modified xsi:type="dcterms:W3CDTF">2015-04-23T00:11:10Z</dcterms:modified>
</cp:coreProperties>
</file>