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CR102" i="11"/>
  <c r="AU88" i="11"/>
  <c r="AP88" i="11"/>
  <c r="AF88" i="1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<sst xmlns="http://schemas.openxmlformats.org/spreadsheetml/2006/main" count="990" uniqueCount="548">
  <si>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</si>
  <si>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</si>
  <si>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</si>
  <si>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</si>
  <si>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</si>
  <si>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</si>
  <si>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</si>
  <si>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</si>
  <si>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</si>
  <si>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</si>
  <si>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</si>
  <si>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</si>
  <si>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</si>
  <si>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</si>
  <si>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</si>
  <si>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</si>
  <si>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</si>
  <si>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</si>
  <si>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</si>
  <si>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</si>
  <si>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</si>
  <si>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</si>
  <si>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</si>
  <si>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</si>
  <si>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</si>
  <si>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</si>
  <si>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</si>
  <si>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</si>
  <si>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</si>
  <si>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</si>
  <si>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</si>
  <si>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</si>
  <si>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</si>
  <si>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</si>
  <si>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</si>
  <si>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</si>
  <si>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</si>
  <si>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</si>
  <si>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</si>
  <si>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</si>
  <si>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</si>
  <si>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</si>
  <si>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</si>
  <si>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</si>
  <si>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</si>
  <si>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</si>
  <si>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</si>
  <si>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</si>
  <si>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</si>
  <si>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</si>
  <si>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</si>
  <si>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</si>
  <si>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</si>
  <si>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</si>
  <si>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</si>
  <si>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</si>
  <si>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</si>
  <si>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</si>
  <si>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</si>
  <si>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</si>
  <si>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</si>
  <si>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</si>
  <si>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</si>
  <si>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</si>
  <si>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</si>
  <si>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</si>
  <si>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</si>
  <si>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</si>
  <si>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</si>
  <si>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</si>
  <si>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</si>
  <si>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</si>
  <si>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</si>
  <si>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</si>
  <si>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</si>
  <si>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</si>
  <si>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</si>
  <si>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</si>
  <si>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</si>
  <si>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</si>
  <si>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</si>
  <si>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</si>
  <si>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</si>
  <si>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</si>
  <si>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</si>
  <si>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</si>
  <si>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</si>
  <si>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</si>
  <si>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</si>
  <si>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</si>
  <si>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</si>
  <si>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</si>
  <si>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</si>
  <si>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</si>
  <si>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</si>
  <si>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</si>
  <si>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</si>
  <si>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</si>
  <si>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</si>
  <si>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</si>
  <si>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</si>
  <si>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</si>
  <si>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</si>
  <si>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</si>
  <si>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</si>
  <si>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</si>
  <si>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</si>
  <si>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</si>
  <si>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</si>
  <si>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</si>
  <si>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</si>
  <si>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</si>
  <si>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</si>
  <si>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</si>
  <si>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</si>
  <si>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</si>
  <si>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</si>
  <si>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</si>
  <si>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</si>
  <si>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</si>
  <si>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</si>
  <si>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</si>
  <si>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</si>
  <si>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</si>
  <si>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</si>
  <si>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</si>
  <si>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</si>
  <si>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</si>
  <si>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</si>
  <si>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</si>
  <si>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</si>
  <si>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</si>
  <si>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</si>
  <si>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</si>
  <si>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</si>
  <si>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</si>
  <si>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</si>
  <si>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</si>
  <si>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</si>
  <si>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</si>
  <si>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</si>
  <si>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</si>
  <si>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</si>
  <si>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</si>
  <si>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</si>
  <si>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</si>
  <si>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</si>
  <si>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</si>
  <si>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</si>
  <si>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</si>
  <si>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</si>
  <si>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</si>
  <si>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</si>
  <si>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</si>
  <si>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</si>
  <si>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</si>
  <si>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</si>
  <si>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</si>
  <si>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</si>
  <si>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</si>
  <si>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</si>
  <si>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</si>
  <si>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</si>
  <si>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</si>
  <si>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</si>
  <si>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</si>
  <si>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</si>
  <si>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</si>
  <si>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</si>
  <si>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</si>
  <si>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</si>
  <si>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</si>
  <si>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</si>
  <si>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</si>
  <si>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</si>
  <si>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</si>
  <si>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</si>
  <si>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</si>
  <si>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</si>
  <si>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</si>
  <si>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</si>
  <si>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</si>
  <si>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</si>
  <si>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</si>
  <si>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</si>
  <si>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</si>
  <si>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</si>
  <si>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</si>
  <si>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</si>
  <si>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</si>
  <si>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</si>
  <si>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</si>
  <si>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</si>
  <si>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</si>
  <si>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</si>
  <si>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</si>
  <si>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埼玉県吉川市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</si>
  <si>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</si>
  <si>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</si>
  <si>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</si>
  <si>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</si>
  <si>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</si>
  <si>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</si>
  <si>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</si>
  <si>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</si>
  <si>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</si>
  <si>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</si>
  <si>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</si>
  <si>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</si>
  <si>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</si>
  <si>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</si>
  <si>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</si>
  <si>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</si>
  <si>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</si>
  <si>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</si>
  <si>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</si>
  <si>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</si>
  <si>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</si>
  <si>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</si>
  <si>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</si>
  <si>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</si>
  <si>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</si>
  <si>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</si>
  <si>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</si>
  <si>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</si>
  <si>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</si>
  <si>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</si>
  <si>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</si>
  <si>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</si>
  <si>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</si>
  <si>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</si>
  <si>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</si>
  <si>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</si>
  <si>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</si>
  <si>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</si>
  <si>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</si>
  <si>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</si>
  <si>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</si>
  <si>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</si>
  <si>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</si>
  <si>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</si>
  <si>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</si>
  <si>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</si>
  <si>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</si>
  <si>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</si>
  <si>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</si>
  <si>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</si>
  <si>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</si>
  <si>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</si>
  <si>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</si>
  <si>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</si>
  <si>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</si>
  <si>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</si>
  <si>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</si>
  <si>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</si>
  <si>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</si>
  <si>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</si>
  <si>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</si>
  <si>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</si>
  <si>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</si>
  <si>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</si>
  <si>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</si>
  <si>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</si>
  <si>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</si>
  <si>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</si>
  <si>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</si>
  <si>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</si>
  <si>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</si>
  <si>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</si>
  <si>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</si>
  <si>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</si>
  <si>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</si>
  <si>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</si>
  <si>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</si>
  <si>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</si>
  <si>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</si>
  <si>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</si>
  <si>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</si>
  <si>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</si>
  <si>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</si>
  <si>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</si>
  <si>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</si>
  <si>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</si>
  <si>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</si>
  <si>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</si>
  <si>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</si>
  <si>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</si>
  <si>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</si>
  <si>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</si>
  <si>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</si>
  <si>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</si>
  <si>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</si>
  <si>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</si>
  <si>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</si>
  <si>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</si>
  <si>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</si>
  <si>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</si>
  <si>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</si>
  <si>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</si>
  <si>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</si>
  <si>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</si>
  <si>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</si>
  <si>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</si>
  <si>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</si>
  <si>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</si>
  <si>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</si>
  <si>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</si>
  <si>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</si>
  <si>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</si>
  <si>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</si>
  <si>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</si>
  <si>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</si>
  <si>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</si>
  <si>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</si>
  <si>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</si>
  <si>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</si>
  <si>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</si>
  <si>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</si>
  <si>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</si>
  <si>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</si>
  <si>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</si>
  <si>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</si>
  <si>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</si>
  <si>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</si>
  <si>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</si>
  <si>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</si>
  <si>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</si>
  <si>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</si>
  <si>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</si>
  <si>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</si>
  <si>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</si>
  <si>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</si>
  <si>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</si>
  <si>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</si>
  <si>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</si>
  <si>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</si>
  <si>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</si>
  <si>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</si>
  <si>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</si>
  <si>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</si>
  <si>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</si>
  <si>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</si>
  <si>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</si>
  <si>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</si>
  <si>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</si>
  <si>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</si>
  <si>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</si>
  <si>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</si>
  <si>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埼玉県吉川市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</si>
  <si>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</si>
  <si>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</si>
  <si>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</si>
  <si>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</si>
  <si>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</si>
  <si>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</si>
  <si>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</si>
  <si>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</si>
  <si>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</si>
  <si>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</si>
  <si>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</si>
  <si>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</si>
  <si>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</si>
  <si>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</si>
  <si>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</si>
  <si>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</si>
  <si>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</si>
  <si>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</si>
  <si>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</si>
  <si>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</si>
  <si>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</si>
  <si>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</si>
  <si>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</si>
  <si>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</si>
  <si>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</si>
  <si>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</si>
  <si>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</si>
  <si>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</si>
  <si>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</si>
  <si>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</si>
  <si>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</si>
  <si>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</si>
  <si>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</si>
  <si>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吉川市国民健康保険特別会計</t>
    <phoneticPr fontId="5"/>
  </si>
  <si>
    <t>吉川市介護保険特別会計</t>
    <phoneticPr fontId="5"/>
  </si>
  <si>
    <t>吉川市後期高齢者医療特別会計</t>
    <phoneticPr fontId="5"/>
  </si>
  <si>
    <t>吉川市水道事業会計</t>
    <phoneticPr fontId="5"/>
  </si>
  <si>
    <t>法適用企業</t>
    <phoneticPr fontId="5"/>
  </si>
  <si>
    <t>吉川市下水道事業特別会計</t>
    <phoneticPr fontId="5"/>
  </si>
  <si>
    <t>法非適用企業</t>
    <phoneticPr fontId="5"/>
  </si>
  <si>
    <t>吉川市農業集落排水特別会計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</si>
  <si>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</si>
  <si>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</si>
  <si>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</si>
  <si>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</si>
  <si>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</si>
  <si>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</si>
  <si>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</si>
  <si>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</si>
  <si>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</si>
  <si>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</si>
  <si>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</si>
  <si>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</si>
  <si>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</si>
  <si>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</si>
  <si>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</si>
  <si>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</si>
  <si>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</si>
  <si>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</si>
  <si>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</si>
  <si>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</si>
  <si>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</si>
  <si>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</si>
  <si>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</si>
  <si>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</si>
  <si>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</si>
  <si>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</si>
  <si>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</si>
  <si>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</si>
  <si>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</si>
  <si>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</si>
  <si>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</si>
  <si>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</si>
  <si>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</si>
  <si>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</si>
  <si>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</si>
  <si>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</si>
  <si>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</si>
  <si>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</si>
  <si>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</si>
  <si>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</si>
  <si>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</si>
  <si>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</si>
  <si>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</si>
  <si>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</si>
  <si>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</si>
  <si>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</si>
  <si>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</si>
  <si>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</si>
  <si>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</si>
  <si>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</si>
  <si>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</si>
  <si>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</si>
  <si>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</si>
  <si>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</si>
  <si>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</si>
  <si>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</si>
  <si>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</si>
  <si>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</si>
  <si>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</si>
  <si>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</si>
  <si>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</si>
  <si>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</si>
  <si>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</si>
  <si>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</si>
  <si>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</si>
  <si>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</si>
  <si>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</si>
  <si>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</si>
  <si>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</si>
  <si>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</si>
  <si>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</si>
  <si>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</si>
  <si>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</si>
  <si>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</si>
  <si>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</si>
  <si>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</si>
  <si>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</si>
  <si>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</si>
  <si>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</si>
  <si>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</si>
  <si>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</si>
  <si>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</si>
  <si>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</si>
  <si>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</si>
  <si>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</si>
  <si>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</si>
  <si>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</si>
  <si>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</si>
  <si>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</si>
  <si>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</si>
  <si>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</si>
  <si>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</si>
  <si>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</si>
  <si>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</si>
  <si>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</si>
  <si>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</si>
  <si>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</si>
  <si>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</si>
  <si>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</si>
  <si>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</si>
  <si>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</si>
  <si>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</si>
  <si>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</si>
  <si>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</si>
  <si>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</si>
  <si>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</si>
  <si>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</si>
  <si>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</si>
  <si>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</si>
  <si>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</si>
  <si>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</si>
  <si>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</si>
  <si>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</si>
  <si>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</si>
  <si>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</si>
  <si>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</si>
  <si>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</si>
  <si>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</si>
  <si>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</si>
  <si>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</si>
  <si>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</si>
  <si>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</si>
  <si>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</si>
  <si>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</si>
  <si>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</si>
  <si>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</si>
  <si>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</si>
  <si>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</si>
  <si>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</si>
  <si>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</si>
  <si>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</si>
  <si>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</si>
  <si>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</si>
  <si>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3.44</t>
  </si>
  <si>
    <t>吉川市水道事業会計</t>
  </si>
  <si>
    <t>吉川市国民健康保険特別会計</t>
  </si>
  <si>
    <t>一般会計</t>
  </si>
  <si>
    <t>吉川市介護保険特別会計</t>
  </si>
  <si>
    <t>吉川市下水道事業特別会計</t>
  </si>
  <si>
    <t>吉川市後期高齢者医療特別会計</t>
  </si>
  <si>
    <t>吉川市農業集落排水特別会計</t>
  </si>
  <si>
    <t>その他会計（赤字）</t>
  </si>
  <si>
    <t>その他会計（黒字）</t>
  </si>
  <si>
    <t>-</t>
    <phoneticPr fontId="2"/>
  </si>
  <si>
    <t>-</t>
    <phoneticPr fontId="2"/>
  </si>
  <si>
    <t>-</t>
    <phoneticPr fontId="2"/>
  </si>
  <si>
    <t>-</t>
    <phoneticPr fontId="2"/>
  </si>
  <si>
    <t>-</t>
    <phoneticPr fontId="2"/>
  </si>
  <si>
    <t>埼玉県後期高齢者医療広域連合</t>
  </si>
  <si>
    <t>埼玉県市町村総合事務組合</t>
  </si>
  <si>
    <t>彩の国さいたま人づくり広域連合</t>
  </si>
  <si>
    <t>東埼玉資源環境組合</t>
    <rPh sb="0" eb="1">
      <t>ヒガシ</t>
    </rPh>
    <rPh sb="1" eb="3">
      <t>サイタマ</t>
    </rPh>
    <rPh sb="3" eb="5">
      <t>シゲン</t>
    </rPh>
    <rPh sb="5" eb="7">
      <t>カンキョウ</t>
    </rPh>
    <rPh sb="7" eb="9">
      <t>クミアイ</t>
    </rPh>
    <phoneticPr fontId="24"/>
  </si>
  <si>
    <t>江戸川水防事務組合</t>
    <rPh sb="0" eb="3">
      <t>エドガワ</t>
    </rPh>
    <rPh sb="3" eb="5">
      <t>スイボウ</t>
    </rPh>
    <rPh sb="5" eb="7">
      <t>ジム</t>
    </rPh>
    <rPh sb="7" eb="9">
      <t>クミアイ</t>
    </rPh>
    <phoneticPr fontId="24"/>
  </si>
  <si>
    <t>吉川松伏消防組合</t>
    <rPh sb="0" eb="2">
      <t>ヨシカワ</t>
    </rPh>
    <rPh sb="2" eb="4">
      <t>マツブシ</t>
    </rPh>
    <rPh sb="4" eb="6">
      <t>ショウボウ</t>
    </rPh>
    <rPh sb="6" eb="8">
      <t>クミアイ</t>
    </rPh>
    <phoneticPr fontId="24"/>
  </si>
  <si>
    <t>特別会計</t>
  </si>
  <si>
    <t>交通災害特別会計</t>
  </si>
  <si>
    <t>吉川市土地開発公社</t>
    <rPh sb="0" eb="3">
      <t>ヨシカワシ</t>
    </rPh>
    <rPh sb="3" eb="5">
      <t>トチ</t>
    </rPh>
    <rPh sb="5" eb="7">
      <t>カイハツ</t>
    </rPh>
    <rPh sb="7" eb="9">
      <t>コウシャ</t>
    </rPh>
    <phoneticPr fontId="24"/>
  </si>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</sst>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52266</c:v>
                </c:pt>
                <c:pt idx="1">
                  <c:v>66814</c:v>
                </c:pt>
                <c:pt idx="2">
                  <c:v>63605</c:v>
                </c:pt>
                <c:pt idx="3">
                  <c:v>56791</c:v>
                </c:pt>
                <c:pt idx="4">
                  <c:v>21464</c:v>
                </c:pt>
              </c:numCache>
            </c:numRef>
          </c:val>
          <c:smooth val="0"/>
        </c:ser>
        <c:dLbls>
          <c:showLegendKey val="0"/>
          <c:showVal val="0"/>
          <c:showCatName val="0"/>
          <c:showSerName val="0"/>
          <c:showPercent val="0"/>
          <c:showBubbleSize val="0"/>
        </c:dLbls>
        <c:marker val="1"/>
        <c:smooth val="0"/>
        <c:axId val="100282368"/>
        <c:axId val="100284288"/>
      </c:lineChart>
      <c:catAx>
        <c:axId val="100282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84288"/>
        <c:crosses val="autoZero"/>
        <c:auto val="1"/>
        <c:lblAlgn val="ctr"/>
        <c:lblOffset val="100"/>
        <c:tickLblSkip val="1"/>
        <c:tickMarkSkip val="1"/>
        <c:noMultiLvlLbl val="0"/>
      </c:catAx>
      <c:valAx>
        <c:axId val="1002842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8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7.48</c:v>
                </c:pt>
                <c:pt idx="1">
                  <c:v>7.79</c:v>
                </c:pt>
                <c:pt idx="2">
                  <c:v>9.67</c:v>
                </c:pt>
                <c:pt idx="3">
                  <c:v>6.35</c:v>
                </c:pt>
                <c:pt idx="4">
                  <c:v>5.25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7.88</c:v>
                </c:pt>
                <c:pt idx="1">
                  <c:v>12.01</c:v>
                </c:pt>
                <c:pt idx="2">
                  <c:v>13.09</c:v>
                </c:pt>
                <c:pt idx="3">
                  <c:v>12.69</c:v>
                </c:pt>
                <c:pt idx="4">
                  <c:v>16.239999999999998</c:v>
                </c:pt>
              </c:numCache>
            </c:numRef>
          </c:val>
        </c:ser>
        <c:dLbls>
          <c:showLegendKey val="0"/>
          <c:showVal val="0"/>
          <c:showCatName val="0"/>
          <c:showSerName val="0"/>
          <c:showPercent val="0"/>
          <c:showBubbleSize val="0"/>
        </c:dLbls>
        <c:gapWidth val="250"/>
        <c:overlap val="100"/>
        <c:axId val="103303808"/>
        <c:axId val="10331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0.44</c:v>
                </c:pt>
                <c:pt idx="1">
                  <c:v>4.8600000000000003</c:v>
                </c:pt>
                <c:pt idx="2">
                  <c:v>3.17</c:v>
                </c:pt>
                <c:pt idx="3">
                  <c:v>-3.44</c:v>
                </c:pt>
                <c:pt idx="4">
                  <c:v>2.94</c:v>
                </c:pt>
              </c:numCache>
            </c:numRef>
          </c:val>
          <c:smooth val="0"/>
        </c:ser>
        <c:dLbls>
          <c:showLegendKey val="0"/>
          <c:showVal val="0"/>
          <c:showCatName val="0"/>
          <c:showSerName val="0"/>
          <c:showPercent val="0"/>
          <c:showBubbleSize val="0"/>
        </c:dLbls>
        <c:marker val="1"/>
        <c:smooth val="0"/>
        <c:axId val="103303808"/>
        <c:axId val="103310080"/>
      </c:lineChart>
      <c:catAx>
        <c:axId val="1033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310080"/>
        <c:crosses val="autoZero"/>
        <c:auto val="1"/>
        <c:lblAlgn val="ctr"/>
        <c:lblOffset val="100"/>
        <c:tickLblSkip val="1"/>
        <c:tickMarkSkip val="1"/>
        <c:noMultiLvlLbl val="0"/>
      </c:catAx>
      <c:valAx>
        <c:axId val="10331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0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吉川市農業集落排水特別会計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ser>
        <c:ser>
          <c:idx val="4"/>
          <c:order val="4"/>
          <c:tx>
            <c:strRef>
              <c:f>データシート!$A$31</c:f>
              <c:strCache>
                <c:ptCount val="1"/>
                <c:pt idx="0">
                  <c:v>吉川市後期高齢者医療特別会計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0.09</c:v>
                </c:pt>
                <c:pt idx="8">
                  <c:v>#N/A</c:v>
                </c:pt>
                <c:pt idx="9">
                  <c:v>0.02</c:v>
                </c:pt>
              </c:numCache>
            </c:numRef>
          </c:val>
        </c:ser>
        <c:ser>
          <c:idx val="5"/>
          <c:order val="5"/>
          <c:tx>
            <c:strRef>
              <c:f>データシート!$A$32</c:f>
              <c:strCache>
                <c:ptCount val="1"/>
                <c:pt idx="0">
                  <c:v>吉川市下水道事業特別会計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0.42</c:v>
                </c:pt>
                <c:pt idx="2">
                  <c:v>#N/A</c:v>
                </c:pt>
                <c:pt idx="3">
                  <c:v>1.1299999999999999</c:v>
                </c:pt>
                <c:pt idx="4">
                  <c:v>#N/A</c:v>
                </c:pt>
                <c:pt idx="5">
                  <c:v>0.44</c:v>
                </c:pt>
                <c:pt idx="6">
                  <c:v>#N/A</c:v>
                </c:pt>
                <c:pt idx="7">
                  <c:v>0.32</c:v>
                </c:pt>
                <c:pt idx="8">
                  <c:v>#N/A</c:v>
                </c:pt>
                <c:pt idx="9">
                  <c:v>0.24</c:v>
                </c:pt>
              </c:numCache>
            </c:numRef>
          </c:val>
        </c:ser>
        <c:ser>
          <c:idx val="6"/>
          <c:order val="6"/>
          <c:tx>
            <c:strRef>
              <c:f>データシート!$A$33</c:f>
              <c:strCache>
                <c:ptCount val="1"/>
                <c:pt idx="0">
                  <c:v>吉川市介護保険特別会計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1.43</c:v>
                </c:pt>
                <c:pt idx="2">
                  <c:v>#N/A</c:v>
                </c:pt>
                <c:pt idx="3">
                  <c:v>1.03</c:v>
                </c:pt>
                <c:pt idx="4">
                  <c:v>#N/A</c:v>
                </c:pt>
                <c:pt idx="5">
                  <c:v>0.4</c:v>
                </c:pt>
                <c:pt idx="6">
                  <c:v>#N/A</c:v>
                </c:pt>
                <c:pt idx="7">
                  <c:v>1.34</c:v>
                </c:pt>
                <c:pt idx="8">
                  <c:v>#N/A</c:v>
                </c:pt>
                <c:pt idx="9">
                  <c:v>0.71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7.48</c:v>
                </c:pt>
                <c:pt idx="2">
                  <c:v>#N/A</c:v>
                </c:pt>
                <c:pt idx="3">
                  <c:v>7.79</c:v>
                </c:pt>
                <c:pt idx="4">
                  <c:v>#N/A</c:v>
                </c:pt>
                <c:pt idx="5">
                  <c:v>9.67</c:v>
                </c:pt>
                <c:pt idx="6">
                  <c:v>#N/A</c:v>
                </c:pt>
                <c:pt idx="7">
                  <c:v>6.35</c:v>
                </c:pt>
                <c:pt idx="8">
                  <c:v>#N/A</c:v>
                </c:pt>
                <c:pt idx="9">
                  <c:v>5.25</c:v>
                </c:pt>
              </c:numCache>
            </c:numRef>
          </c:val>
        </c:ser>
        <c:ser>
          <c:idx val="8"/>
          <c:order val="8"/>
          <c:tx>
            <c:strRef>
              <c:f>データシート!$A$35</c:f>
              <c:strCache>
                <c:ptCount val="1"/>
                <c:pt idx="0">
                  <c:v>吉川市国民健康保険特別会計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4.53</c:v>
                </c:pt>
                <c:pt idx="2">
                  <c:v>#N/A</c:v>
                </c:pt>
                <c:pt idx="3">
                  <c:v>5.85</c:v>
                </c:pt>
                <c:pt idx="4">
                  <c:v>#N/A</c:v>
                </c:pt>
                <c:pt idx="5">
                  <c:v>6.87</c:v>
                </c:pt>
                <c:pt idx="6">
                  <c:v>#N/A</c:v>
                </c:pt>
                <c:pt idx="7">
                  <c:v>6.61</c:v>
                </c:pt>
                <c:pt idx="8">
                  <c:v>#N/A</c:v>
                </c:pt>
                <c:pt idx="9">
                  <c:v>6.05</c:v>
                </c:pt>
              </c:numCache>
            </c:numRef>
          </c:val>
        </c:ser>
        <c:ser>
          <c:idx val="9"/>
          <c:order val="9"/>
          <c:tx>
            <c:strRef>
              <c:f>データシート!$A$36</c:f>
              <c:strCache>
                <c:ptCount val="1"/>
                <c:pt idx="0">
                  <c:v>吉川市水道事業会計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14.22</c:v>
                </c:pt>
                <c:pt idx="2">
                  <c:v>#N/A</c:v>
                </c:pt>
                <c:pt idx="3">
                  <c:v>17.47</c:v>
                </c:pt>
                <c:pt idx="4">
                  <c:v>#N/A</c:v>
                </c:pt>
                <c:pt idx="5">
                  <c:v>19.260000000000002</c:v>
                </c:pt>
                <c:pt idx="6">
                  <c:v>#N/A</c:v>
                </c:pt>
                <c:pt idx="7">
                  <c:v>20.37</c:v>
                </c:pt>
                <c:pt idx="8">
                  <c:v>#N/A</c:v>
                </c:pt>
                <c:pt idx="9">
                  <c:v>22.3</c:v>
                </c:pt>
              </c:numCache>
            </c:numRef>
          </c:val>
        </c:ser>
        <c:dLbls>
          <c:showLegendKey val="0"/>
          <c:showVal val="0"/>
          <c:showCatName val="0"/>
          <c:showSerName val="0"/>
          <c:showPercent val="0"/>
          <c:showBubbleSize val="0"/>
        </c:dLbls>
        <c:gapWidth val="150"/>
        <c:overlap val="100"/>
        <c:axId val="88265856"/>
        <c:axId val="88267392"/>
      </c:barChart>
      <c:catAx>
        <c:axId val="8826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267392"/>
        <c:crosses val="autoZero"/>
        <c:auto val="1"/>
        <c:lblAlgn val="ctr"/>
        <c:lblOffset val="100"/>
        <c:tickLblSkip val="1"/>
        <c:tickMarkSkip val="1"/>
        <c:noMultiLvlLbl val="0"/>
      </c:catAx>
      <c:valAx>
        <c:axId val="8826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65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1308</c:v>
                </c:pt>
                <c:pt idx="5">
                  <c:v>1230</c:v>
                </c:pt>
                <c:pt idx="8">
                  <c:v>1256</c:v>
                </c:pt>
                <c:pt idx="11">
                  <c:v>1320</c:v>
                </c:pt>
                <c:pt idx="14">
                  <c:v>1416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107</c:v>
                </c:pt>
                <c:pt idx="3">
                  <c:v>100</c:v>
                </c:pt>
                <c:pt idx="6">
                  <c:v>94</c:v>
                </c:pt>
                <c:pt idx="9">
                  <c:v>64</c:v>
                </c:pt>
                <c:pt idx="12">
                  <c:v>98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171</c:v>
                </c:pt>
                <c:pt idx="3">
                  <c:v>106</c:v>
                </c:pt>
                <c:pt idx="6">
                  <c:v>95</c:v>
                </c:pt>
                <c:pt idx="9">
                  <c:v>118</c:v>
                </c:pt>
                <c:pt idx="12">
                  <c:v>137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330</c:v>
                </c:pt>
                <c:pt idx="3">
                  <c:v>344</c:v>
                </c:pt>
                <c:pt idx="6">
                  <c:v>250</c:v>
                </c:pt>
                <c:pt idx="9">
                  <c:v>286</c:v>
                </c:pt>
                <c:pt idx="12">
                  <c:v>251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1143</c:v>
                </c:pt>
                <c:pt idx="3">
                  <c:v>1217</c:v>
                </c:pt>
                <c:pt idx="6">
                  <c:v>1356</c:v>
                </c:pt>
                <c:pt idx="9">
                  <c:v>1512</c:v>
                </c:pt>
                <c:pt idx="12">
                  <c:v>1418</c:v>
                </c:pt>
              </c:numCache>
            </c:numRef>
          </c:val>
        </c:ser>
        <c:dLbls>
          <c:showLegendKey val="0"/>
          <c:showVal val="0"/>
          <c:showCatName val="0"/>
          <c:showSerName val="0"/>
          <c:showPercent val="0"/>
          <c:showBubbleSize val="0"/>
        </c:dLbls>
        <c:gapWidth val="100"/>
        <c:overlap val="100"/>
        <c:axId val="104694528"/>
        <c:axId val="10469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443</c:v>
                </c:pt>
                <c:pt idx="2">
                  <c:v>#N/A</c:v>
                </c:pt>
                <c:pt idx="3">
                  <c:v>#N/A</c:v>
                </c:pt>
                <c:pt idx="4">
                  <c:v>537</c:v>
                </c:pt>
                <c:pt idx="5">
                  <c:v>#N/A</c:v>
                </c:pt>
                <c:pt idx="6">
                  <c:v>#N/A</c:v>
                </c:pt>
                <c:pt idx="7">
                  <c:v>539</c:v>
                </c:pt>
                <c:pt idx="8">
                  <c:v>#N/A</c:v>
                </c:pt>
                <c:pt idx="9">
                  <c:v>#N/A</c:v>
                </c:pt>
                <c:pt idx="10">
                  <c:v>660</c:v>
                </c:pt>
                <c:pt idx="11">
                  <c:v>#N/A</c:v>
                </c:pt>
                <c:pt idx="12">
                  <c:v>#N/A</c:v>
                </c:pt>
                <c:pt idx="13">
                  <c:v>488</c:v>
                </c:pt>
                <c:pt idx="14">
                  <c:v>#N/A</c:v>
                </c:pt>
              </c:numCache>
            </c:numRef>
          </c:val>
          <c:smooth val="0"/>
        </c:ser>
        <c:dLbls>
          <c:showLegendKey val="0"/>
          <c:showVal val="0"/>
          <c:showCatName val="0"/>
          <c:showSerName val="0"/>
          <c:showPercent val="0"/>
          <c:showBubbleSize val="0"/>
        </c:dLbls>
        <c:marker val="1"/>
        <c:smooth val="0"/>
        <c:axId val="104694528"/>
        <c:axId val="104696448"/>
      </c:lineChart>
      <c:catAx>
        <c:axId val="10469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96448"/>
        <c:crosses val="autoZero"/>
        <c:auto val="1"/>
        <c:lblAlgn val="ctr"/>
        <c:lblOffset val="100"/>
        <c:tickLblSkip val="1"/>
        <c:tickMarkSkip val="1"/>
        <c:noMultiLvlLbl val="0"/>
      </c:catAx>
      <c:valAx>
        <c:axId val="10469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9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12131</c:v>
                </c:pt>
                <c:pt idx="5">
                  <c:v>13273</c:v>
                </c:pt>
                <c:pt idx="8">
                  <c:v>13277</c:v>
                </c:pt>
                <c:pt idx="11">
                  <c:v>13881</c:v>
                </c:pt>
                <c:pt idx="14">
                  <c:v>14217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1869</c:v>
                </c:pt>
                <c:pt idx="5">
                  <c:v>1944</c:v>
                </c:pt>
                <c:pt idx="8">
                  <c:v>1996</c:v>
                </c:pt>
                <c:pt idx="11">
                  <c:v>1871</c:v>
                </c:pt>
                <c:pt idx="14">
                  <c:v>2137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1972</c:v>
                </c:pt>
                <c:pt idx="5">
                  <c:v>2473</c:v>
                </c:pt>
                <c:pt idx="8">
                  <c:v>2734</c:v>
                </c:pt>
                <c:pt idx="11">
                  <c:v>3029</c:v>
                </c:pt>
                <c:pt idx="14">
                  <c:v>3873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c:v>
                </c:pt>
                <c:pt idx="3">
                  <c:v>3</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2398</c:v>
                </c:pt>
                <c:pt idx="3">
                  <c:v>2373</c:v>
                </c:pt>
                <c:pt idx="6">
                  <c:v>2106</c:v>
                </c:pt>
                <c:pt idx="9">
                  <c:v>1800</c:v>
                </c:pt>
                <c:pt idx="12">
                  <c:v>1731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726</c:v>
                </c:pt>
                <c:pt idx="3">
                  <c:v>697</c:v>
                </c:pt>
                <c:pt idx="6">
                  <c:v>756</c:v>
                </c:pt>
                <c:pt idx="9">
                  <c:v>705</c:v>
                </c:pt>
                <c:pt idx="12">
                  <c:v>780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3495</c:v>
                </c:pt>
                <c:pt idx="3">
                  <c:v>3746</c:v>
                </c:pt>
                <c:pt idx="6">
                  <c:v>3883</c:v>
                </c:pt>
                <c:pt idx="9">
                  <c:v>3537</c:v>
                </c:pt>
                <c:pt idx="12">
                  <c:v>2974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2258</c:v>
                </c:pt>
                <c:pt idx="3">
                  <c:v>2126</c:v>
                </c:pt>
                <c:pt idx="6">
                  <c:v>2033</c:v>
                </c:pt>
                <c:pt idx="9">
                  <c:v>3125</c:v>
                </c:pt>
                <c:pt idx="12">
                  <c:v>6001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11723</c:v>
                </c:pt>
                <c:pt idx="3">
                  <c:v>13291</c:v>
                </c:pt>
                <c:pt idx="6">
                  <c:v>13809</c:v>
                </c:pt>
                <c:pt idx="9">
                  <c:v>14576</c:v>
                </c:pt>
                <c:pt idx="12">
                  <c:v>14988</c:v>
                </c:pt>
              </c:numCache>
            </c:numRef>
          </c:val>
        </c:ser>
        <c:dLbls>
          <c:showLegendKey val="0"/>
          <c:showVal val="0"/>
          <c:showCatName val="0"/>
          <c:showSerName val="0"/>
          <c:showPercent val="0"/>
          <c:showBubbleSize val="0"/>
        </c:dLbls>
        <c:gapWidth val="100"/>
        <c:overlap val="100"/>
        <c:axId val="103369728"/>
        <c:axId val="10337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4636</c:v>
                </c:pt>
                <c:pt idx="2">
                  <c:v>#N/A</c:v>
                </c:pt>
                <c:pt idx="3">
                  <c:v>#N/A</c:v>
                </c:pt>
                <c:pt idx="4">
                  <c:v>4547</c:v>
                </c:pt>
                <c:pt idx="5">
                  <c:v>#N/A</c:v>
                </c:pt>
                <c:pt idx="6">
                  <c:v>#N/A</c:v>
                </c:pt>
                <c:pt idx="7">
                  <c:v>4582</c:v>
                </c:pt>
                <c:pt idx="8">
                  <c:v>#N/A</c:v>
                </c:pt>
                <c:pt idx="9">
                  <c:v>#N/A</c:v>
                </c:pt>
                <c:pt idx="10">
                  <c:v>4963</c:v>
                </c:pt>
                <c:pt idx="11">
                  <c:v>#N/A</c:v>
                </c:pt>
                <c:pt idx="12">
                  <c:v>#N/A</c:v>
                </c:pt>
                <c:pt idx="13">
                  <c:v>6246</c:v>
                </c:pt>
                <c:pt idx="14">
                  <c:v>#N/A</c:v>
                </c:pt>
              </c:numCache>
            </c:numRef>
          </c:val>
          <c:smooth val="0"/>
        </c:ser>
        <c:dLbls>
          <c:showLegendKey val="0"/>
          <c:showVal val="0"/>
          <c:showCatName val="0"/>
          <c:showSerName val="0"/>
          <c:showPercent val="0"/>
          <c:showBubbleSize val="0"/>
        </c:dLbls>
        <c:marker val="1"/>
        <c:smooth val="0"/>
        <c:axId val="103369728"/>
        <c:axId val="103376000"/>
      </c:lineChart>
      <c:catAx>
        <c:axId val="1033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376000"/>
        <c:crosses val="autoZero"/>
        <c:auto val="1"/>
        <c:lblAlgn val="ctr"/>
        <c:lblOffset val="100"/>
        <c:tickLblSkip val="1"/>
        <c:tickMarkSkip val="1"/>
        <c:noMultiLvlLbl val="0"/>
      </c:catAx>
      <c:valAx>
        <c:axId val="10337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6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68,639
67,595
31.62
19,218,464
18,587,279
622,038
11,854,105
14,988,333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首都圏近郊という立地条件</a:t>
          </a:r>
          <a:r>
            <a:rPr lang="ja-JP" altLang="en-US" sz="1100" b="0" i="0" baseline="0">
              <a:solidFill>
                <a:schemeClr val="dk1"/>
              </a:solidFill>
              <a:effectLst/>
              <a:latin typeface="+mn-lt"/>
              <a:ea typeface="+mn-ea"/>
              <a:cs typeface="+mn-cs"/>
            </a:rPr>
            <a:t>や新駅の開通などに伴い、人口が増加傾向にあることから</a:t>
          </a:r>
          <a:r>
            <a:rPr lang="ja-JP" altLang="ja-JP" sz="1100" b="0" i="0" baseline="0">
              <a:solidFill>
                <a:schemeClr val="dk1"/>
              </a:solidFill>
              <a:effectLst/>
              <a:latin typeface="+mn-lt"/>
              <a:ea typeface="+mn-ea"/>
              <a:cs typeface="+mn-cs"/>
            </a:rPr>
            <a:t>類似団体の平均を上回る税収があるため、０．８を超える状況となっている。しかしながら、主要な測定単位である国勢調査人口が平成２２年調査の数値に更新され増加したことや政権交代に伴う地方歳出の見直しなどにより、平成２２年度以降基準財政需要額が増加したため、指数が減少に転じている。今後も、引き続き収納率の向上など、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8" name="直線コネクタ 67"/>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118533</xdr:rowOff>
    </xdr:from>
    <xdr:to>
      <xdr:col>6</xdr:col>
      <xdr:colOff>0</xdr:colOff>
      <xdr:row>37</xdr:row>
      <xdr:rowOff>158750</xdr:rowOff>
    </xdr:to>
    <xdr:cxnSp macro="">
      <xdr:nvCxnSpPr>
        <xdr:cNvPr id="71" name="直線コネクタ 70"/>
        <xdr:cNvCxnSpPr/>
      </xdr:nvCxnSpPr>
      <xdr:spPr>
        <a:xfrm>
          <a:off x="3225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98425</xdr:rowOff>
    </xdr:from>
    <xdr:to>
      <xdr:col>4</xdr:col>
      <xdr:colOff>482600</xdr:colOff>
      <xdr:row>37</xdr:row>
      <xdr:rowOff>118533</xdr:rowOff>
    </xdr:to>
    <xdr:cxnSp macro="">
      <xdr:nvCxnSpPr>
        <xdr:cNvPr id="74" name="直線コネクタ 73"/>
        <xdr:cNvCxnSpPr/>
      </xdr:nvCxnSpPr>
      <xdr:spPr>
        <a:xfrm>
          <a:off x="2336800" y="64420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37</xdr:row>
      <xdr:rowOff>98425</xdr:rowOff>
    </xdr:to>
    <xdr:cxnSp macro="">
      <xdr:nvCxnSpPr>
        <xdr:cNvPr id="77" name="直線コネクタ 76"/>
        <xdr:cNvCxnSpPr/>
      </xdr:nvCxnSpPr>
      <xdr:spPr>
        <a:xfrm>
          <a:off x="1447800" y="642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7" name="円/楕円 86"/>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8"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9" name="円/楕円 88"/>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90" name="テキスト ボックス 89"/>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67733</xdr:rowOff>
    </xdr:from>
    <xdr:to>
      <xdr:col>4</xdr:col>
      <xdr:colOff>533400</xdr:colOff>
      <xdr:row>37</xdr:row>
      <xdr:rowOff>169334</xdr:rowOff>
    </xdr:to>
    <xdr:sp macro="" textlink="">
      <xdr:nvSpPr>
        <xdr:cNvPr id="91" name="円/楕円 90"/>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8060</xdr:rowOff>
    </xdr:from>
    <xdr:ext cx="762000" cy="259045"/>
    <xdr:sp macro="" textlink="">
      <xdr:nvSpPr>
        <xdr:cNvPr id="92" name="テキスト ボックス 91"/>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47625</xdr:rowOff>
    </xdr:from>
    <xdr:to>
      <xdr:col>3</xdr:col>
      <xdr:colOff>330200</xdr:colOff>
      <xdr:row>37</xdr:row>
      <xdr:rowOff>149225</xdr:rowOff>
    </xdr:to>
    <xdr:sp macro="" textlink="">
      <xdr:nvSpPr>
        <xdr:cNvPr id="93" name="円/楕円 92"/>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159402</xdr:rowOff>
    </xdr:from>
    <xdr:ext cx="762000" cy="259045"/>
    <xdr:sp macro="" textlink="">
      <xdr:nvSpPr>
        <xdr:cNvPr id="94" name="テキスト ボックス 93"/>
        <xdr:cNvSpPr txBox="1"/>
      </xdr:nvSpPr>
      <xdr:spPr>
        <a:xfrm>
          <a:off x="1955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95" name="円/楕円 94"/>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96" name="テキスト ボックス 95"/>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平成１７年度以降の行財政改革による人件費の抑制や市債活用事業の厳選による公債費の抑制などにより類似団体にくらべて良好な数値を確保している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年度は、前年度に比べ公債費が</a:t>
          </a:r>
          <a:r>
            <a:rPr lang="ja-JP" altLang="en-US" sz="1100" b="0" i="0" baseline="0">
              <a:solidFill>
                <a:schemeClr val="dk1"/>
              </a:solidFill>
              <a:effectLst/>
              <a:latin typeface="+mn-lt"/>
              <a:ea typeface="+mn-ea"/>
              <a:cs typeface="+mn-cs"/>
            </a:rPr>
            <a:t>大規模事業債の償還終了などに伴い、約９，３００万円減少したことなどにより０．９ポイント上昇した</a:t>
          </a:r>
          <a:r>
            <a:rPr lang="ja-JP" altLang="ja-JP" sz="1100" b="0" i="0" baseline="0">
              <a:solidFill>
                <a:schemeClr val="dk1"/>
              </a:solidFill>
              <a:effectLst/>
              <a:latin typeface="+mn-lt"/>
              <a:ea typeface="+mn-ea"/>
              <a:cs typeface="+mn-cs"/>
            </a:rPr>
            <a:t>。今後も、大規模建設事業に係る市債の償還が始まり公債費が増加することから、引き続き行財政改革に積極的に取り組み、効率的な行政運営に努める。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96731</xdr:rowOff>
    </xdr:from>
    <xdr:to>
      <xdr:col>7</xdr:col>
      <xdr:colOff>152400</xdr:colOff>
      <xdr:row>62</xdr:row>
      <xdr:rowOff>132927</xdr:rowOff>
    </xdr:to>
    <xdr:cxnSp macro="">
      <xdr:nvCxnSpPr>
        <xdr:cNvPr id="131" name="直線コネクタ 130"/>
        <xdr:cNvCxnSpPr/>
      </xdr:nvCxnSpPr>
      <xdr:spPr>
        <a:xfrm flipV="1">
          <a:off x="4114800" y="10726631"/>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28363</xdr:rowOff>
    </xdr:from>
    <xdr:to>
      <xdr:col>6</xdr:col>
      <xdr:colOff>0</xdr:colOff>
      <xdr:row>62</xdr:row>
      <xdr:rowOff>132927</xdr:rowOff>
    </xdr:to>
    <xdr:cxnSp macro="">
      <xdr:nvCxnSpPr>
        <xdr:cNvPr id="134" name="直線コネクタ 133"/>
        <xdr:cNvCxnSpPr/>
      </xdr:nvCxnSpPr>
      <xdr:spPr>
        <a:xfrm>
          <a:off x="3225800" y="106582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101812</xdr:rowOff>
    </xdr:from>
    <xdr:to>
      <xdr:col>4</xdr:col>
      <xdr:colOff>482600</xdr:colOff>
      <xdr:row>62</xdr:row>
      <xdr:rowOff>28363</xdr:rowOff>
    </xdr:to>
    <xdr:cxnSp macro="">
      <xdr:nvCxnSpPr>
        <xdr:cNvPr id="137" name="直線コネクタ 136"/>
        <xdr:cNvCxnSpPr/>
      </xdr:nvCxnSpPr>
      <xdr:spPr>
        <a:xfrm>
          <a:off x="2336800" y="10388812"/>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101812</xdr:rowOff>
    </xdr:from>
    <xdr:to>
      <xdr:col>3</xdr:col>
      <xdr:colOff>279400</xdr:colOff>
      <xdr:row>61</xdr:row>
      <xdr:rowOff>103294</xdr:rowOff>
    </xdr:to>
    <xdr:cxnSp macro="">
      <xdr:nvCxnSpPr>
        <xdr:cNvPr id="140" name="直線コネクタ 139"/>
        <xdr:cNvCxnSpPr/>
      </xdr:nvCxnSpPr>
      <xdr:spPr>
        <a:xfrm flipV="1">
          <a:off x="1447800" y="10388812"/>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45931</xdr:rowOff>
    </xdr:from>
    <xdr:to>
      <xdr:col>7</xdr:col>
      <xdr:colOff>203200</xdr:colOff>
      <xdr:row>62</xdr:row>
      <xdr:rowOff>147531</xdr:rowOff>
    </xdr:to>
    <xdr:sp macro="" textlink="">
      <xdr:nvSpPr>
        <xdr:cNvPr id="150" name="円/楕円 149"/>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62458</xdr:rowOff>
    </xdr:from>
    <xdr:ext cx="762000" cy="259045"/>
    <xdr:sp macro="" textlink="">
      <xdr:nvSpPr>
        <xdr:cNvPr id="151"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2" name="円/楕円 151"/>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53" name="テキスト ボックス 152"/>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149013</xdr:rowOff>
    </xdr:from>
    <xdr:to>
      <xdr:col>4</xdr:col>
      <xdr:colOff>533400</xdr:colOff>
      <xdr:row>62</xdr:row>
      <xdr:rowOff>79163</xdr:rowOff>
    </xdr:to>
    <xdr:sp macro="" textlink="">
      <xdr:nvSpPr>
        <xdr:cNvPr id="154" name="円/楕円 153"/>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89340</xdr:rowOff>
    </xdr:from>
    <xdr:ext cx="762000" cy="259045"/>
    <xdr:sp macro="" textlink="">
      <xdr:nvSpPr>
        <xdr:cNvPr id="155" name="テキスト ボックス 154"/>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51012</xdr:rowOff>
    </xdr:from>
    <xdr:to>
      <xdr:col>3</xdr:col>
      <xdr:colOff>330200</xdr:colOff>
      <xdr:row>60</xdr:row>
      <xdr:rowOff>152612</xdr:rowOff>
    </xdr:to>
    <xdr:sp macro="" textlink="">
      <xdr:nvSpPr>
        <xdr:cNvPr id="156" name="円/楕円 155"/>
        <xdr:cNvSpPr/>
      </xdr:nvSpPr>
      <xdr:spPr>
        <a:xfrm>
          <a:off x="2286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162789</xdr:rowOff>
    </xdr:from>
    <xdr:ext cx="762000" cy="259045"/>
    <xdr:sp macro="" textlink="">
      <xdr:nvSpPr>
        <xdr:cNvPr id="157" name="テキスト ボックス 156"/>
        <xdr:cNvSpPr txBox="1"/>
      </xdr:nvSpPr>
      <xdr:spPr>
        <a:xfrm>
          <a:off x="1955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52494</xdr:rowOff>
    </xdr:from>
    <xdr:to>
      <xdr:col>2</xdr:col>
      <xdr:colOff>127000</xdr:colOff>
      <xdr:row>61</xdr:row>
      <xdr:rowOff>154094</xdr:rowOff>
    </xdr:to>
    <xdr:sp macro="" textlink="">
      <xdr:nvSpPr>
        <xdr:cNvPr id="158" name="円/楕円 157"/>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164271</xdr:rowOff>
    </xdr:from>
    <xdr:ext cx="762000" cy="259045"/>
    <xdr:sp macro="" textlink="">
      <xdr:nvSpPr>
        <xdr:cNvPr id="159" name="テキスト ボックス 158"/>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において、大規模事業の委託料の約２，８００万円増額となったが、人件費において、給与特例減額に伴い職員給が約６，１００万円減額となったことなどから人口一人当たりの人件費・物件費等が減額となっている。しかしながら、可燃ごみ処理業務や消防業務を一部事務組合で行っていることから、一部事務組合における人件費・物件費等も勘案すれば現在の数値よりも増加することを踏まえ、一部事務組合とともに引き続き、経費の抑制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1353</xdr:rowOff>
    </xdr:from>
    <xdr:to>
      <xdr:col>7</xdr:col>
      <xdr:colOff>152400</xdr:colOff>
      <xdr:row>81</xdr:row>
      <xdr:rowOff>4240</xdr:rowOff>
    </xdr:to>
    <xdr:cxnSp macro="">
      <xdr:nvCxnSpPr>
        <xdr:cNvPr id="195" name="直線コネクタ 194"/>
        <xdr:cNvCxnSpPr/>
      </xdr:nvCxnSpPr>
      <xdr:spPr>
        <a:xfrm flipV="1">
          <a:off x="4114800" y="13888803"/>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157579</xdr:rowOff>
    </xdr:from>
    <xdr:ext cx="762000" cy="259045"/>
    <xdr:sp macro="" textlink="">
      <xdr:nvSpPr>
        <xdr:cNvPr id="196" name="人件費・物件費等の状況平均値テキスト"/>
        <xdr:cNvSpPr txBox="1"/>
      </xdr:nvSpPr>
      <xdr:spPr>
        <a:xfrm>
          <a:off x="5041900" y="13873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4240</xdr:rowOff>
    </xdr:from>
    <xdr:to>
      <xdr:col>6</xdr:col>
      <xdr:colOff>0</xdr:colOff>
      <xdr:row>81</xdr:row>
      <xdr:rowOff>7806</xdr:rowOff>
    </xdr:to>
    <xdr:cxnSp macro="">
      <xdr:nvCxnSpPr>
        <xdr:cNvPr id="198" name="直線コネクタ 197"/>
        <xdr:cNvCxnSpPr/>
      </xdr:nvCxnSpPr>
      <xdr:spPr>
        <a:xfrm flipV="1">
          <a:off x="3225800" y="13891690"/>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171117</xdr:rowOff>
    </xdr:from>
    <xdr:to>
      <xdr:col>4</xdr:col>
      <xdr:colOff>482600</xdr:colOff>
      <xdr:row>81</xdr:row>
      <xdr:rowOff>7806</xdr:rowOff>
    </xdr:to>
    <xdr:cxnSp macro="">
      <xdr:nvCxnSpPr>
        <xdr:cNvPr id="201" name="直線コネクタ 200"/>
        <xdr:cNvCxnSpPr/>
      </xdr:nvCxnSpPr>
      <xdr:spPr>
        <a:xfrm>
          <a:off x="2336800" y="13887117"/>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171062</xdr:rowOff>
    </xdr:from>
    <xdr:to>
      <xdr:col>3</xdr:col>
      <xdr:colOff>279400</xdr:colOff>
      <xdr:row>80</xdr:row>
      <xdr:rowOff>171117</xdr:rowOff>
    </xdr:to>
    <xdr:cxnSp macro="">
      <xdr:nvCxnSpPr>
        <xdr:cNvPr id="204" name="直線コネクタ 203"/>
        <xdr:cNvCxnSpPr/>
      </xdr:nvCxnSpPr>
      <xdr:spPr>
        <a:xfrm>
          <a:off x="1447800" y="13887062"/>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122003</xdr:rowOff>
    </xdr:from>
    <xdr:to>
      <xdr:col>7</xdr:col>
      <xdr:colOff>203200</xdr:colOff>
      <xdr:row>81</xdr:row>
      <xdr:rowOff>52153</xdr:rowOff>
    </xdr:to>
    <xdr:sp macro="" textlink="">
      <xdr:nvSpPr>
        <xdr:cNvPr id="214" name="円/楕円 213"/>
        <xdr:cNvSpPr/>
      </xdr:nvSpPr>
      <xdr:spPr>
        <a:xfrm>
          <a:off x="4902200" y="138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43280</xdr:rowOff>
    </xdr:from>
    <xdr:ext cx="762000" cy="259045"/>
    <xdr:sp macro="" textlink="">
      <xdr:nvSpPr>
        <xdr:cNvPr id="215" name="人件費・物件費等の状況該当値テキスト"/>
        <xdr:cNvSpPr txBox="1"/>
      </xdr:nvSpPr>
      <xdr:spPr>
        <a:xfrm>
          <a:off x="5041900" y="1375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124890</xdr:rowOff>
    </xdr:from>
    <xdr:to>
      <xdr:col>6</xdr:col>
      <xdr:colOff>50800</xdr:colOff>
      <xdr:row>81</xdr:row>
      <xdr:rowOff>55040</xdr:rowOff>
    </xdr:to>
    <xdr:sp macro="" textlink="">
      <xdr:nvSpPr>
        <xdr:cNvPr id="216" name="円/楕円 215"/>
        <xdr:cNvSpPr/>
      </xdr:nvSpPr>
      <xdr:spPr>
        <a:xfrm>
          <a:off x="4064000" y="138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65217</xdr:rowOff>
    </xdr:from>
    <xdr:ext cx="736600" cy="259045"/>
    <xdr:sp macro="" textlink="">
      <xdr:nvSpPr>
        <xdr:cNvPr id="217" name="テキスト ボックス 216"/>
        <xdr:cNvSpPr txBox="1"/>
      </xdr:nvSpPr>
      <xdr:spPr>
        <a:xfrm>
          <a:off x="3733800" y="13609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128456</xdr:rowOff>
    </xdr:from>
    <xdr:to>
      <xdr:col>4</xdr:col>
      <xdr:colOff>533400</xdr:colOff>
      <xdr:row>81</xdr:row>
      <xdr:rowOff>58606</xdr:rowOff>
    </xdr:to>
    <xdr:sp macro="" textlink="">
      <xdr:nvSpPr>
        <xdr:cNvPr id="218" name="円/楕円 217"/>
        <xdr:cNvSpPr/>
      </xdr:nvSpPr>
      <xdr:spPr>
        <a:xfrm>
          <a:off x="3175000" y="138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68783</xdr:rowOff>
    </xdr:from>
    <xdr:ext cx="762000" cy="259045"/>
    <xdr:sp macro="" textlink="">
      <xdr:nvSpPr>
        <xdr:cNvPr id="219" name="テキスト ボックス 218"/>
        <xdr:cNvSpPr txBox="1"/>
      </xdr:nvSpPr>
      <xdr:spPr>
        <a:xfrm>
          <a:off x="2844800" y="136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88,213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120317</xdr:rowOff>
    </xdr:from>
    <xdr:to>
      <xdr:col>3</xdr:col>
      <xdr:colOff>330200</xdr:colOff>
      <xdr:row>81</xdr:row>
      <xdr:rowOff>50467</xdr:rowOff>
    </xdr:to>
    <xdr:sp macro="" textlink="">
      <xdr:nvSpPr>
        <xdr:cNvPr id="220" name="円/楕円 219"/>
        <xdr:cNvSpPr/>
      </xdr:nvSpPr>
      <xdr:spPr>
        <a:xfrm>
          <a:off x="2286000" y="138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60644</xdr:rowOff>
    </xdr:from>
    <xdr:ext cx="762000" cy="259045"/>
    <xdr:sp macro="" textlink="">
      <xdr:nvSpPr>
        <xdr:cNvPr id="221" name="テキスト ボックス 220"/>
        <xdr:cNvSpPr txBox="1"/>
      </xdr:nvSpPr>
      <xdr:spPr>
        <a:xfrm>
          <a:off x="1955800" y="1360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120262</xdr:rowOff>
    </xdr:from>
    <xdr:to>
      <xdr:col>2</xdr:col>
      <xdr:colOff>127000</xdr:colOff>
      <xdr:row>81</xdr:row>
      <xdr:rowOff>50412</xdr:rowOff>
    </xdr:to>
    <xdr:sp macro="" textlink="">
      <xdr:nvSpPr>
        <xdr:cNvPr id="222" name="円/楕円 221"/>
        <xdr:cNvSpPr/>
      </xdr:nvSpPr>
      <xdr:spPr>
        <a:xfrm>
          <a:off x="1397000" y="138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60589</xdr:rowOff>
    </xdr:from>
    <xdr:ext cx="762000" cy="259045"/>
    <xdr:sp macro="" textlink="">
      <xdr:nvSpPr>
        <xdr:cNvPr id="223" name="テキスト ボックス 222"/>
        <xdr:cNvSpPr txBox="1"/>
      </xdr:nvSpPr>
      <xdr:spPr>
        <a:xfrm>
          <a:off x="1066800" y="1360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年齢構成が、新規職員の採用見送りなどにより不揃いになっていることや、国が実施している昇給抑制の未実施などにより、類似団体平均を上回っている状況である。今後も査定昇給等により適正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87</xdr:row>
      <xdr:rowOff>159386</xdr:rowOff>
    </xdr:to>
    <xdr:cxnSp macro="">
      <xdr:nvCxnSpPr>
        <xdr:cNvPr id="253" name="直線コネクタ 252"/>
        <xdr:cNvCxnSpPr/>
      </xdr:nvCxnSpPr>
      <xdr:spPr>
        <a:xfrm flipV="1">
          <a:off x="16179800" y="14623098"/>
          <a:ext cx="838200" cy="4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159386</xdr:rowOff>
    </xdr:from>
    <xdr:to>
      <xdr:col>23</xdr:col>
      <xdr:colOff>406400</xdr:colOff>
      <xdr:row>88</xdr:row>
      <xdr:rowOff>18098</xdr:rowOff>
    </xdr:to>
    <xdr:cxnSp macro="">
      <xdr:nvCxnSpPr>
        <xdr:cNvPr id="256" name="直線コネクタ 255"/>
        <xdr:cNvCxnSpPr/>
      </xdr:nvCxnSpPr>
      <xdr:spPr>
        <a:xfrm flipV="1">
          <a:off x="15290800" y="1507553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43814</xdr:rowOff>
    </xdr:from>
    <xdr:to>
      <xdr:col>22</xdr:col>
      <xdr:colOff>203200</xdr:colOff>
      <xdr:row>88</xdr:row>
      <xdr:rowOff>18098</xdr:rowOff>
    </xdr:to>
    <xdr:cxnSp macro="">
      <xdr:nvCxnSpPr>
        <xdr:cNvPr id="259" name="直線コネクタ 258"/>
        <xdr:cNvCxnSpPr/>
      </xdr:nvCxnSpPr>
      <xdr:spPr>
        <a:xfrm>
          <a:off x="14401800" y="14617064"/>
          <a:ext cx="889000" cy="48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43814</xdr:rowOff>
    </xdr:from>
    <xdr:to>
      <xdr:col>21</xdr:col>
      <xdr:colOff>0</xdr:colOff>
      <xdr:row>85</xdr:row>
      <xdr:rowOff>67945</xdr:rowOff>
    </xdr:to>
    <xdr:cxnSp macro="">
      <xdr:nvCxnSpPr>
        <xdr:cNvPr id="262" name="直線コネクタ 261"/>
        <xdr:cNvCxnSpPr/>
      </xdr:nvCxnSpPr>
      <xdr:spPr>
        <a:xfrm flipV="1">
          <a:off x="13512800" y="1461706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72" name="円/楕円 271"/>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3"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108586</xdr:rowOff>
    </xdr:from>
    <xdr:to>
      <xdr:col>23</xdr:col>
      <xdr:colOff>457200</xdr:colOff>
      <xdr:row>88</xdr:row>
      <xdr:rowOff>38736</xdr:rowOff>
    </xdr:to>
    <xdr:sp macro="" textlink="">
      <xdr:nvSpPr>
        <xdr:cNvPr id="274" name="円/楕円 273"/>
        <xdr:cNvSpPr/>
      </xdr:nvSpPr>
      <xdr:spPr>
        <a:xfrm>
          <a:off x="16129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23513</xdr:rowOff>
    </xdr:from>
    <xdr:ext cx="736600" cy="259045"/>
    <xdr:sp macro="" textlink="">
      <xdr:nvSpPr>
        <xdr:cNvPr id="275" name="テキスト ボックス 274"/>
        <xdr:cNvSpPr txBox="1"/>
      </xdr:nvSpPr>
      <xdr:spPr>
        <a:xfrm>
          <a:off x="15798800" y="1511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138748</xdr:rowOff>
    </xdr:from>
    <xdr:to>
      <xdr:col>22</xdr:col>
      <xdr:colOff>254000</xdr:colOff>
      <xdr:row>88</xdr:row>
      <xdr:rowOff>68898</xdr:rowOff>
    </xdr:to>
    <xdr:sp macro="" textlink="">
      <xdr:nvSpPr>
        <xdr:cNvPr id="276" name="円/楕円 275"/>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53675</xdr:rowOff>
    </xdr:from>
    <xdr:ext cx="762000" cy="259045"/>
    <xdr:sp macro="" textlink="">
      <xdr:nvSpPr>
        <xdr:cNvPr id="277" name="テキスト ボックス 276"/>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164464</xdr:rowOff>
    </xdr:from>
    <xdr:to>
      <xdr:col>21</xdr:col>
      <xdr:colOff>50800</xdr:colOff>
      <xdr:row>85</xdr:row>
      <xdr:rowOff>94614</xdr:rowOff>
    </xdr:to>
    <xdr:sp macro="" textlink="">
      <xdr:nvSpPr>
        <xdr:cNvPr id="278" name="円/楕円 277"/>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79391</xdr:rowOff>
    </xdr:from>
    <xdr:ext cx="762000" cy="259045"/>
    <xdr:sp macro="" textlink="">
      <xdr:nvSpPr>
        <xdr:cNvPr id="279" name="テキスト ボックス 278"/>
        <xdr:cNvSpPr txBox="1"/>
      </xdr:nvSpPr>
      <xdr:spPr>
        <a:xfrm>
          <a:off x="14020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17145</xdr:rowOff>
    </xdr:from>
    <xdr:to>
      <xdr:col>19</xdr:col>
      <xdr:colOff>533400</xdr:colOff>
      <xdr:row>85</xdr:row>
      <xdr:rowOff>118745</xdr:rowOff>
    </xdr:to>
    <xdr:sp macro="" textlink="">
      <xdr:nvSpPr>
        <xdr:cNvPr id="280" name="円/楕円 279"/>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103522</xdr:rowOff>
    </xdr:from>
    <xdr:ext cx="762000" cy="259045"/>
    <xdr:sp macro="" textlink="">
      <xdr:nvSpPr>
        <xdr:cNvPr id="281" name="テキスト ボックス 280"/>
        <xdr:cNvSpPr txBox="1"/>
      </xdr:nvSpPr>
      <xdr:spPr>
        <a:xfrm>
          <a:off x="131318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前から、定員の適正化を厳格に行ってきたことによって、類似団体平均を大きく下回っている。職員数は、平成２１年度からの５年間で、１４人の削減を行っており、引き続き、職員定数の管理適正化を図っ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54368</xdr:rowOff>
    </xdr:from>
    <xdr:to>
      <xdr:col>24</xdr:col>
      <xdr:colOff>558800</xdr:colOff>
      <xdr:row>59</xdr:row>
      <xdr:rowOff>61262</xdr:rowOff>
    </xdr:to>
    <xdr:cxnSp macro="">
      <xdr:nvCxnSpPr>
        <xdr:cNvPr id="318" name="直線コネクタ 317"/>
        <xdr:cNvCxnSpPr/>
      </xdr:nvCxnSpPr>
      <xdr:spPr>
        <a:xfrm flipV="1">
          <a:off x="16179800" y="1016991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61262</xdr:rowOff>
    </xdr:from>
    <xdr:to>
      <xdr:col>23</xdr:col>
      <xdr:colOff>406400</xdr:colOff>
      <xdr:row>59</xdr:row>
      <xdr:rowOff>75051</xdr:rowOff>
    </xdr:to>
    <xdr:cxnSp macro="">
      <xdr:nvCxnSpPr>
        <xdr:cNvPr id="321" name="直線コネクタ 320"/>
        <xdr:cNvCxnSpPr/>
      </xdr:nvCxnSpPr>
      <xdr:spPr>
        <a:xfrm flipV="1">
          <a:off x="15290800" y="1017681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75051</xdr:rowOff>
    </xdr:from>
    <xdr:to>
      <xdr:col>22</xdr:col>
      <xdr:colOff>203200</xdr:colOff>
      <xdr:row>59</xdr:row>
      <xdr:rowOff>83094</xdr:rowOff>
    </xdr:to>
    <xdr:cxnSp macro="">
      <xdr:nvCxnSpPr>
        <xdr:cNvPr id="324" name="直線コネクタ 323"/>
        <xdr:cNvCxnSpPr/>
      </xdr:nvCxnSpPr>
      <xdr:spPr>
        <a:xfrm flipV="1">
          <a:off x="14401800" y="101906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83094</xdr:rowOff>
    </xdr:from>
    <xdr:to>
      <xdr:col>21</xdr:col>
      <xdr:colOff>0</xdr:colOff>
      <xdr:row>59</xdr:row>
      <xdr:rowOff>85392</xdr:rowOff>
    </xdr:to>
    <xdr:cxnSp macro="">
      <xdr:nvCxnSpPr>
        <xdr:cNvPr id="327" name="直線コネクタ 326"/>
        <xdr:cNvCxnSpPr/>
      </xdr:nvCxnSpPr>
      <xdr:spPr>
        <a:xfrm flipV="1">
          <a:off x="13512800" y="1019864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29" name="テキスト ボックス 328"/>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1" name="テキスト ボックス 330"/>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3568</xdr:rowOff>
    </xdr:from>
    <xdr:to>
      <xdr:col>24</xdr:col>
      <xdr:colOff>609600</xdr:colOff>
      <xdr:row>59</xdr:row>
      <xdr:rowOff>105168</xdr:rowOff>
    </xdr:to>
    <xdr:sp macro="" textlink="">
      <xdr:nvSpPr>
        <xdr:cNvPr id="337" name="円/楕円 336"/>
        <xdr:cNvSpPr/>
      </xdr:nvSpPr>
      <xdr:spPr>
        <a:xfrm>
          <a:off x="16967200" y="10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20095</xdr:rowOff>
    </xdr:from>
    <xdr:ext cx="762000" cy="259045"/>
    <xdr:sp macro="" textlink="">
      <xdr:nvSpPr>
        <xdr:cNvPr id="338" name="定員管理の状況該当値テキスト"/>
        <xdr:cNvSpPr txBox="1"/>
      </xdr:nvSpPr>
      <xdr:spPr>
        <a:xfrm>
          <a:off x="17106900" y="996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10462</xdr:rowOff>
    </xdr:from>
    <xdr:to>
      <xdr:col>23</xdr:col>
      <xdr:colOff>457200</xdr:colOff>
      <xdr:row>59</xdr:row>
      <xdr:rowOff>112062</xdr:rowOff>
    </xdr:to>
    <xdr:sp macro="" textlink="">
      <xdr:nvSpPr>
        <xdr:cNvPr id="339" name="円/楕円 338"/>
        <xdr:cNvSpPr/>
      </xdr:nvSpPr>
      <xdr:spPr>
        <a:xfrm>
          <a:off x="16129000" y="101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122239</xdr:rowOff>
    </xdr:from>
    <xdr:ext cx="736600" cy="259045"/>
    <xdr:sp macro="" textlink="">
      <xdr:nvSpPr>
        <xdr:cNvPr id="340" name="テキスト ボックス 339"/>
        <xdr:cNvSpPr txBox="1"/>
      </xdr:nvSpPr>
      <xdr:spPr>
        <a:xfrm>
          <a:off x="15798800" y="989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24251</xdr:rowOff>
    </xdr:from>
    <xdr:to>
      <xdr:col>22</xdr:col>
      <xdr:colOff>254000</xdr:colOff>
      <xdr:row>59</xdr:row>
      <xdr:rowOff>125851</xdr:rowOff>
    </xdr:to>
    <xdr:sp macro="" textlink="">
      <xdr:nvSpPr>
        <xdr:cNvPr id="341" name="円/楕円 340"/>
        <xdr:cNvSpPr/>
      </xdr:nvSpPr>
      <xdr:spPr>
        <a:xfrm>
          <a:off x="15240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136028</xdr:rowOff>
    </xdr:from>
    <xdr:ext cx="762000" cy="259045"/>
    <xdr:sp macro="" textlink="">
      <xdr:nvSpPr>
        <xdr:cNvPr id="342" name="テキスト ボックス 341"/>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32294</xdr:rowOff>
    </xdr:from>
    <xdr:to>
      <xdr:col>21</xdr:col>
      <xdr:colOff>50800</xdr:colOff>
      <xdr:row>59</xdr:row>
      <xdr:rowOff>133894</xdr:rowOff>
    </xdr:to>
    <xdr:sp macro="" textlink="">
      <xdr:nvSpPr>
        <xdr:cNvPr id="343" name="円/楕円 342"/>
        <xdr:cNvSpPr/>
      </xdr:nvSpPr>
      <xdr:spPr>
        <a:xfrm>
          <a:off x="14351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144071</xdr:rowOff>
    </xdr:from>
    <xdr:ext cx="762000" cy="259045"/>
    <xdr:sp macro="" textlink="">
      <xdr:nvSpPr>
        <xdr:cNvPr id="344" name="テキスト ボックス 343"/>
        <xdr:cNvSpPr txBox="1"/>
      </xdr:nvSpPr>
      <xdr:spPr>
        <a:xfrm>
          <a:off x="14020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34592</xdr:rowOff>
    </xdr:from>
    <xdr:to>
      <xdr:col>19</xdr:col>
      <xdr:colOff>533400</xdr:colOff>
      <xdr:row>59</xdr:row>
      <xdr:rowOff>136192</xdr:rowOff>
    </xdr:to>
    <xdr:sp macro="" textlink="">
      <xdr:nvSpPr>
        <xdr:cNvPr id="345" name="円/楕円 344"/>
        <xdr:cNvSpPr/>
      </xdr:nvSpPr>
      <xdr:spPr>
        <a:xfrm>
          <a:off x="13462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146369</xdr:rowOff>
    </xdr:from>
    <xdr:ext cx="762000" cy="259045"/>
    <xdr:sp macro="" textlink="">
      <xdr:nvSpPr>
        <xdr:cNvPr id="346" name="テキスト ボックス 345"/>
        <xdr:cNvSpPr txBox="1"/>
      </xdr:nvSpPr>
      <xdr:spPr>
        <a:xfrm>
          <a:off x="13131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１年度に公債費充当財源である都市計画税を導入したことから、直近３年間の平均を用いる実質公債費費比率は平成２３年度に最も低い数値となった。平成２５年度は、複合施設建設に係る大規模事業債の償還終了等に伴い、単年度では１．７ポイント低下したことにより、結果として０．２ポイント低下した。</a:t>
          </a:r>
        </a:p>
        <a:p>
          <a:r>
            <a:rPr kumimoji="1" lang="ja-JP" altLang="en-US" sz="1300">
              <a:latin typeface="ＭＳ Ｐゴシック"/>
            </a:rPr>
            <a:t>　今後は複数の大規模建設事業に係る市債の償還が予定されているため、より低利の借入や基金の活用などを行い、公債費の抑制に努める。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14922</xdr:rowOff>
    </xdr:from>
    <xdr:to>
      <xdr:col>24</xdr:col>
      <xdr:colOff>558800</xdr:colOff>
      <xdr:row>39</xdr:row>
      <xdr:rowOff>26988</xdr:rowOff>
    </xdr:to>
    <xdr:cxnSp macro="">
      <xdr:nvCxnSpPr>
        <xdr:cNvPr id="376" name="直線コネクタ 375"/>
        <xdr:cNvCxnSpPr/>
      </xdr:nvCxnSpPr>
      <xdr:spPr>
        <a:xfrm flipV="1">
          <a:off x="16179800" y="670147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26988</xdr:rowOff>
    </xdr:to>
    <xdr:cxnSp macro="">
      <xdr:nvCxnSpPr>
        <xdr:cNvPr id="379" name="直線コネクタ 378"/>
        <xdr:cNvCxnSpPr/>
      </xdr:nvCxnSpPr>
      <xdr:spPr>
        <a:xfrm>
          <a:off x="15290800" y="66773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39</xdr:row>
      <xdr:rowOff>51118</xdr:rowOff>
    </xdr:to>
    <xdr:cxnSp macro="">
      <xdr:nvCxnSpPr>
        <xdr:cNvPr id="382" name="直線コネクタ 381"/>
        <xdr:cNvCxnSpPr/>
      </xdr:nvCxnSpPr>
      <xdr:spPr>
        <a:xfrm flipV="1">
          <a:off x="14401800" y="66773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51118</xdr:rowOff>
    </xdr:from>
    <xdr:to>
      <xdr:col>21</xdr:col>
      <xdr:colOff>0</xdr:colOff>
      <xdr:row>40</xdr:row>
      <xdr:rowOff>36513</xdr:rowOff>
    </xdr:to>
    <xdr:cxnSp macro="">
      <xdr:nvCxnSpPr>
        <xdr:cNvPr id="385" name="直線コネクタ 384"/>
        <xdr:cNvCxnSpPr/>
      </xdr:nvCxnSpPr>
      <xdr:spPr>
        <a:xfrm flipV="1">
          <a:off x="13512800" y="673766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87" name="テキスト ボックス 386"/>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89" name="テキスト ボックス 388"/>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95" name="円/楕円 394"/>
        <xdr:cNvSpPr/>
      </xdr:nvSpPr>
      <xdr:spPr>
        <a:xfrm>
          <a:off x="169672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152099</xdr:rowOff>
    </xdr:from>
    <xdr:ext cx="762000" cy="259045"/>
    <xdr:sp macro="" textlink="">
      <xdr:nvSpPr>
        <xdr:cNvPr id="396" name="公債費負担の状況該当値テキスト"/>
        <xdr:cNvSpPr txBox="1"/>
      </xdr:nvSpPr>
      <xdr:spPr>
        <a:xfrm>
          <a:off x="171069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397" name="円/楕円 396"/>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398" name="テキスト ボックス 397"/>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399" name="円/楕円 398"/>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400" name="テキスト ボックス 399"/>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318</xdr:rowOff>
    </xdr:from>
    <xdr:to>
      <xdr:col>21</xdr:col>
      <xdr:colOff>50800</xdr:colOff>
      <xdr:row>39</xdr:row>
      <xdr:rowOff>101918</xdr:rowOff>
    </xdr:to>
    <xdr:sp macro="" textlink="">
      <xdr:nvSpPr>
        <xdr:cNvPr id="401" name="円/楕円 400"/>
        <xdr:cNvSpPr/>
      </xdr:nvSpPr>
      <xdr:spPr>
        <a:xfrm>
          <a:off x="14351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112095</xdr:rowOff>
    </xdr:from>
    <xdr:ext cx="762000" cy="259045"/>
    <xdr:sp macro="" textlink="">
      <xdr:nvSpPr>
        <xdr:cNvPr id="402" name="テキスト ボックス 401"/>
        <xdr:cNvSpPr txBox="1"/>
      </xdr:nvSpPr>
      <xdr:spPr>
        <a:xfrm>
          <a:off x="14020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403" name="円/楕円 402"/>
        <xdr:cNvSpPr/>
      </xdr:nvSpPr>
      <xdr:spPr>
        <a:xfrm>
          <a:off x="13462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404" name="テキスト ボックス 403"/>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学校給食センター整備にかかる費用として約２４億９，１００万円増加したことなどに伴い、債務負担行為に基づく支出予定額が２８億７，５００万円増加したことなどにより、１０．７ポイント上昇した。今後も、大規模建設事業に係る市債の償還などにより将来負担額の増加が見込まれることから、引き続き地方債を活用する事業を厳選するなど、将来負担に配慮した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113284</xdr:rowOff>
    </xdr:from>
    <xdr:to>
      <xdr:col>24</xdr:col>
      <xdr:colOff>558800</xdr:colOff>
      <xdr:row>17</xdr:row>
      <xdr:rowOff>6382</xdr:rowOff>
    </xdr:to>
    <xdr:cxnSp macro="">
      <xdr:nvCxnSpPr>
        <xdr:cNvPr id="434" name="直線コネクタ 433"/>
        <xdr:cNvCxnSpPr/>
      </xdr:nvCxnSpPr>
      <xdr:spPr>
        <a:xfrm>
          <a:off x="16179800" y="2856484"/>
          <a:ext cx="8382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5"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93980</xdr:rowOff>
    </xdr:from>
    <xdr:to>
      <xdr:col>23</xdr:col>
      <xdr:colOff>406400</xdr:colOff>
      <xdr:row>16</xdr:row>
      <xdr:rowOff>113284</xdr:rowOff>
    </xdr:to>
    <xdr:cxnSp macro="">
      <xdr:nvCxnSpPr>
        <xdr:cNvPr id="437" name="直線コネクタ 436"/>
        <xdr:cNvCxnSpPr/>
      </xdr:nvCxnSpPr>
      <xdr:spPr>
        <a:xfrm>
          <a:off x="15290800" y="28371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93980</xdr:rowOff>
    </xdr:from>
    <xdr:to>
      <xdr:col>22</xdr:col>
      <xdr:colOff>203200</xdr:colOff>
      <xdr:row>16</xdr:row>
      <xdr:rowOff>95186</xdr:rowOff>
    </xdr:to>
    <xdr:cxnSp macro="">
      <xdr:nvCxnSpPr>
        <xdr:cNvPr id="440" name="直線コネクタ 439"/>
        <xdr:cNvCxnSpPr/>
      </xdr:nvCxnSpPr>
      <xdr:spPr>
        <a:xfrm flipV="1">
          <a:off x="14401800" y="283718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95186</xdr:rowOff>
    </xdr:from>
    <xdr:to>
      <xdr:col>21</xdr:col>
      <xdr:colOff>0</xdr:colOff>
      <xdr:row>16</xdr:row>
      <xdr:rowOff>109664</xdr:rowOff>
    </xdr:to>
    <xdr:cxnSp macro="">
      <xdr:nvCxnSpPr>
        <xdr:cNvPr id="443" name="直線コネクタ 442"/>
        <xdr:cNvCxnSpPr/>
      </xdr:nvCxnSpPr>
      <xdr:spPr>
        <a:xfrm flipV="1">
          <a:off x="13512800" y="2838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4" name="フローチャート : 判断 443"/>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5" name="テキスト ボックス 444"/>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6" name="フローチャート : 判断 445"/>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7" name="テキスト ボックス 446"/>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127032</xdr:rowOff>
    </xdr:from>
    <xdr:to>
      <xdr:col>24</xdr:col>
      <xdr:colOff>609600</xdr:colOff>
      <xdr:row>17</xdr:row>
      <xdr:rowOff>57182</xdr:rowOff>
    </xdr:to>
    <xdr:sp macro="" textlink="">
      <xdr:nvSpPr>
        <xdr:cNvPr id="453" name="円/楕円 452"/>
        <xdr:cNvSpPr/>
      </xdr:nvSpPr>
      <xdr:spPr>
        <a:xfrm>
          <a:off x="16967200" y="28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99109</xdr:rowOff>
    </xdr:from>
    <xdr:ext cx="762000" cy="259045"/>
    <xdr:sp macro="" textlink="">
      <xdr:nvSpPr>
        <xdr:cNvPr id="454" name="将来負担の状況該当値テキスト"/>
        <xdr:cNvSpPr txBox="1"/>
      </xdr:nvSpPr>
      <xdr:spPr>
        <a:xfrm>
          <a:off x="17106900" y="28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62484</xdr:rowOff>
    </xdr:from>
    <xdr:to>
      <xdr:col>23</xdr:col>
      <xdr:colOff>457200</xdr:colOff>
      <xdr:row>16</xdr:row>
      <xdr:rowOff>164084</xdr:rowOff>
    </xdr:to>
    <xdr:sp macro="" textlink="">
      <xdr:nvSpPr>
        <xdr:cNvPr id="455" name="円/楕円 454"/>
        <xdr:cNvSpPr/>
      </xdr:nvSpPr>
      <xdr:spPr>
        <a:xfrm>
          <a:off x="16129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2811</xdr:rowOff>
    </xdr:from>
    <xdr:ext cx="736600" cy="259045"/>
    <xdr:sp macro="" textlink="">
      <xdr:nvSpPr>
        <xdr:cNvPr id="456" name="テキスト ボックス 455"/>
        <xdr:cNvSpPr txBox="1"/>
      </xdr:nvSpPr>
      <xdr:spPr>
        <a:xfrm>
          <a:off x="15798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43180</xdr:rowOff>
    </xdr:from>
    <xdr:to>
      <xdr:col>22</xdr:col>
      <xdr:colOff>254000</xdr:colOff>
      <xdr:row>16</xdr:row>
      <xdr:rowOff>144780</xdr:rowOff>
    </xdr:to>
    <xdr:sp macro="" textlink="">
      <xdr:nvSpPr>
        <xdr:cNvPr id="457" name="円/楕円 456"/>
        <xdr:cNvSpPr/>
      </xdr:nvSpPr>
      <xdr:spPr>
        <a:xfrm>
          <a:off x="15240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154957</xdr:rowOff>
    </xdr:from>
    <xdr:ext cx="762000" cy="259045"/>
    <xdr:sp macro="" textlink="">
      <xdr:nvSpPr>
        <xdr:cNvPr id="458" name="テキスト ボックス 457"/>
        <xdr:cNvSpPr txBox="1"/>
      </xdr:nvSpPr>
      <xdr:spPr>
        <a:xfrm>
          <a:off x="14909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44386</xdr:rowOff>
    </xdr:from>
    <xdr:to>
      <xdr:col>21</xdr:col>
      <xdr:colOff>50800</xdr:colOff>
      <xdr:row>16</xdr:row>
      <xdr:rowOff>145986</xdr:rowOff>
    </xdr:to>
    <xdr:sp macro="" textlink="">
      <xdr:nvSpPr>
        <xdr:cNvPr id="459" name="円/楕円 458"/>
        <xdr:cNvSpPr/>
      </xdr:nvSpPr>
      <xdr:spPr>
        <a:xfrm>
          <a:off x="14351000" y="27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156163</xdr:rowOff>
    </xdr:from>
    <xdr:ext cx="762000" cy="259045"/>
    <xdr:sp macro="" textlink="">
      <xdr:nvSpPr>
        <xdr:cNvPr id="460" name="テキスト ボックス 459"/>
        <xdr:cNvSpPr txBox="1"/>
      </xdr:nvSpPr>
      <xdr:spPr>
        <a:xfrm>
          <a:off x="14020800" y="255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58864</xdr:rowOff>
    </xdr:from>
    <xdr:to>
      <xdr:col>19</xdr:col>
      <xdr:colOff>533400</xdr:colOff>
      <xdr:row>16</xdr:row>
      <xdr:rowOff>160464</xdr:rowOff>
    </xdr:to>
    <xdr:sp macro="" textlink="">
      <xdr:nvSpPr>
        <xdr:cNvPr id="461" name="円/楕円 460"/>
        <xdr:cNvSpPr/>
      </xdr:nvSpPr>
      <xdr:spPr>
        <a:xfrm>
          <a:off x="13462000" y="28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170641</xdr:rowOff>
    </xdr:from>
    <xdr:ext cx="762000" cy="259045"/>
    <xdr:sp macro="" textlink="">
      <xdr:nvSpPr>
        <xdr:cNvPr id="462" name="テキスト ボックス 461"/>
        <xdr:cNvSpPr txBox="1"/>
      </xdr:nvSpPr>
      <xdr:spPr>
        <a:xfrm>
          <a:off x="13131800" y="257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68,639
67,595
31.62
19,218,464
18,587,279
622,038
11,854,105
14,988,333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よしかわ行財政改革推進プランなど取り組みにより、職員数の減や地域手当の見直し、更には市民交流センターおあしすの指定管理者制度導入などを行ってきた結果、人件費に係る経常収支比率が類似団体に比べ低い数値で推移している。平成２５年度は、給与特例減額などに伴い人件費が約７，９００万円減額となったが、今後も、事務のアウトソーシングなどの行財政改革の取組みと併せて、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24130</xdr:rowOff>
    </xdr:to>
    <xdr:cxnSp macro="">
      <xdr:nvCxnSpPr>
        <xdr:cNvPr id="65" name="直線コネクタ 64"/>
        <xdr:cNvCxnSpPr/>
      </xdr:nvCxnSpPr>
      <xdr:spPr>
        <a:xfrm flipV="1">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92710</xdr:rowOff>
    </xdr:to>
    <xdr:cxnSp macro="">
      <xdr:nvCxnSpPr>
        <xdr:cNvPr id="68" name="直線コネクタ 67"/>
        <xdr:cNvCxnSpPr/>
      </xdr:nvCxnSpPr>
      <xdr:spPr>
        <a:xfrm flipV="1">
          <a:off x="3098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92710</xdr:rowOff>
    </xdr:to>
    <xdr:cxnSp macro="">
      <xdr:nvCxnSpPr>
        <xdr:cNvPr id="71" name="直線コネクタ 70"/>
        <xdr:cNvCxnSpPr/>
      </xdr:nvCxnSpPr>
      <xdr:spPr>
        <a:xfrm>
          <a:off x="2209800" y="633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38</xdr:row>
      <xdr:rowOff>43180</xdr:rowOff>
    </xdr:to>
    <xdr:cxnSp macro="">
      <xdr:nvCxnSpPr>
        <xdr:cNvPr id="74" name="直線コネクタ 73"/>
        <xdr:cNvCxnSpPr/>
      </xdr:nvCxnSpPr>
      <xdr:spPr>
        <a:xfrm flipV="1">
          <a:off x="1320800" y="63373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4" name="円/楕円 83"/>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5"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6" name="円/楕円 85"/>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7" name="テキスト ボックス 86"/>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8" name="円/楕円 87"/>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89" name="テキスト ボックス 88"/>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0" name="円/楕円 89"/>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1" name="テキスト ボックス 90"/>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2" name="円/楕円 91"/>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104157</xdr:rowOff>
    </xdr:from>
    <xdr:ext cx="762000" cy="259045"/>
    <xdr:sp macro="" textlink="">
      <xdr:nvSpPr>
        <xdr:cNvPr id="93" name="テキスト ボックス 92"/>
        <xdr:cNvSpPr txBox="1"/>
      </xdr:nvSpPr>
      <xdr:spPr>
        <a:xfrm>
          <a:off x="939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老人福祉センターや市民交流センターおあしすの管理運営について指定管理者制度を導入したことや平成２３年度に窓口電算システムの更新を行ったことなどにより、類似団体を上回る状況で推移している。平成２５年度は、大規模事業にかかる委託料の増加に伴い、決算額で前年度比０．７％増となった。</a:t>
          </a:r>
          <a:endParaRPr kumimoji="1" lang="en-US" altLang="ja-JP" sz="1300">
            <a:latin typeface="ＭＳ Ｐゴシック"/>
          </a:endParaRPr>
        </a:p>
        <a:p>
          <a:r>
            <a:rPr kumimoji="1" lang="ja-JP" altLang="en-US" sz="1300">
              <a:latin typeface="ＭＳ Ｐゴシック"/>
            </a:rPr>
            <a:t>　指定管理者制度などのアウトソーシングに積極的に取り組んだ結果、物件費が上昇している部分も多いが、今後も引き続き、行財政改革の取り組みにより事務経費の節減に努める。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73660</xdr:rowOff>
    </xdr:to>
    <xdr:cxnSp macro="">
      <xdr:nvCxnSpPr>
        <xdr:cNvPr id="126" name="直線コネクタ 125"/>
        <xdr:cNvCxnSpPr/>
      </xdr:nvCxnSpPr>
      <xdr:spPr>
        <a:xfrm>
          <a:off x="15671800" y="3075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27940</xdr:rowOff>
    </xdr:to>
    <xdr:cxnSp macro="">
      <xdr:nvCxnSpPr>
        <xdr:cNvPr id="129" name="直線コネクタ 128"/>
        <xdr:cNvCxnSpPr/>
      </xdr:nvCxnSpPr>
      <xdr:spPr>
        <a:xfrm flipV="1">
          <a:off x="14782800" y="3075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18</xdr:row>
      <xdr:rowOff>27940</xdr:rowOff>
    </xdr:to>
    <xdr:cxnSp macro="">
      <xdr:nvCxnSpPr>
        <xdr:cNvPr id="132" name="直線コネクタ 131"/>
        <xdr:cNvCxnSpPr/>
      </xdr:nvCxnSpPr>
      <xdr:spPr>
        <a:xfrm>
          <a:off x="13893800" y="2992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77470</xdr:rowOff>
    </xdr:to>
    <xdr:cxnSp macro="">
      <xdr:nvCxnSpPr>
        <xdr:cNvPr id="135" name="直線コネクタ 134"/>
        <xdr:cNvCxnSpPr/>
      </xdr:nvCxnSpPr>
      <xdr:spPr>
        <a:xfrm>
          <a:off x="13004800" y="291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5" name="円/楕円 144"/>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166387</xdr:rowOff>
    </xdr:from>
    <xdr:ext cx="762000" cy="259045"/>
    <xdr:sp macro="" textlink="">
      <xdr:nvSpPr>
        <xdr:cNvPr id="146"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7" name="円/楕円 146"/>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8" name="テキスト ボックス 147"/>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49" name="円/楕円 148"/>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50" name="テキスト ボックス 149"/>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1" name="円/楕円 150"/>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2" name="テキスト ボックス 151"/>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3" name="円/楕円 152"/>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4" name="テキスト ボックス 153"/>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受給者の急増などにより、平成２１年度から類似団体平均を上回って推移している。平成２５年度は、生活保護費に加え、障がい者に係る介護訓練等給付費が増加したことにより、前年度の決算額とくらべて約７，０００万円増加した。今後も人口増に伴い増加する見込みであることから、引き続き適正な制度運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56</xdr:row>
      <xdr:rowOff>131572</xdr:rowOff>
    </xdr:to>
    <xdr:cxnSp macro="">
      <xdr:nvCxnSpPr>
        <xdr:cNvPr id="185" name="直線コネクタ 184"/>
        <xdr:cNvCxnSpPr/>
      </xdr:nvCxnSpPr>
      <xdr:spPr>
        <a:xfrm>
          <a:off x="3987800" y="9705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129286</xdr:rowOff>
    </xdr:from>
    <xdr:to>
      <xdr:col>5</xdr:col>
      <xdr:colOff>549275</xdr:colOff>
      <xdr:row>56</xdr:row>
      <xdr:rowOff>104140</xdr:rowOff>
    </xdr:to>
    <xdr:cxnSp macro="">
      <xdr:nvCxnSpPr>
        <xdr:cNvPr id="188" name="直線コネクタ 187"/>
        <xdr:cNvCxnSpPr/>
      </xdr:nvCxnSpPr>
      <xdr:spPr>
        <a:xfrm>
          <a:off x="3098800" y="95590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120142</xdr:rowOff>
    </xdr:from>
    <xdr:to>
      <xdr:col>4</xdr:col>
      <xdr:colOff>346075</xdr:colOff>
      <xdr:row>55</xdr:row>
      <xdr:rowOff>129286</xdr:rowOff>
    </xdr:to>
    <xdr:cxnSp macro="">
      <xdr:nvCxnSpPr>
        <xdr:cNvPr id="191" name="直線コネクタ 190"/>
        <xdr:cNvCxnSpPr/>
      </xdr:nvCxnSpPr>
      <xdr:spPr>
        <a:xfrm>
          <a:off x="2209800" y="9549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28702</xdr:rowOff>
    </xdr:from>
    <xdr:to>
      <xdr:col>3</xdr:col>
      <xdr:colOff>142875</xdr:colOff>
      <xdr:row>55</xdr:row>
      <xdr:rowOff>120142</xdr:rowOff>
    </xdr:to>
    <xdr:cxnSp macro="">
      <xdr:nvCxnSpPr>
        <xdr:cNvPr id="194" name="直線コネクタ 193"/>
        <xdr:cNvCxnSpPr/>
      </xdr:nvCxnSpPr>
      <xdr:spPr>
        <a:xfrm>
          <a:off x="1320800" y="94584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80772</xdr:rowOff>
    </xdr:from>
    <xdr:to>
      <xdr:col>7</xdr:col>
      <xdr:colOff>66675</xdr:colOff>
      <xdr:row>57</xdr:row>
      <xdr:rowOff>10922</xdr:rowOff>
    </xdr:to>
    <xdr:sp macro="" textlink="">
      <xdr:nvSpPr>
        <xdr:cNvPr id="204" name="円/楕円 203"/>
        <xdr:cNvSpPr/>
      </xdr:nvSpPr>
      <xdr:spPr>
        <a:xfrm>
          <a:off x="4775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52849</xdr:rowOff>
    </xdr:from>
    <xdr:ext cx="762000" cy="259045"/>
    <xdr:sp macro="" textlink="">
      <xdr:nvSpPr>
        <xdr:cNvPr id="205" name="扶助費該当値テキスト"/>
        <xdr:cNvSpPr txBox="1"/>
      </xdr:nvSpPr>
      <xdr:spPr>
        <a:xfrm>
          <a:off x="4914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6" name="円/楕円 205"/>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207" name="テキスト ボックス 206"/>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78486</xdr:rowOff>
    </xdr:from>
    <xdr:to>
      <xdr:col>4</xdr:col>
      <xdr:colOff>396875</xdr:colOff>
      <xdr:row>56</xdr:row>
      <xdr:rowOff>8636</xdr:rowOff>
    </xdr:to>
    <xdr:sp macro="" textlink="">
      <xdr:nvSpPr>
        <xdr:cNvPr id="208" name="円/楕円 207"/>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164863</xdr:rowOff>
    </xdr:from>
    <xdr:ext cx="762000" cy="259045"/>
    <xdr:sp macro="" textlink="">
      <xdr:nvSpPr>
        <xdr:cNvPr id="209" name="テキスト ボックス 208"/>
        <xdr:cNvSpPr txBox="1"/>
      </xdr:nvSpPr>
      <xdr:spPr>
        <a:xfrm>
          <a:off x="2717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69342</xdr:rowOff>
    </xdr:from>
    <xdr:to>
      <xdr:col>3</xdr:col>
      <xdr:colOff>193675</xdr:colOff>
      <xdr:row>55</xdr:row>
      <xdr:rowOff>170942</xdr:rowOff>
    </xdr:to>
    <xdr:sp macro="" textlink="">
      <xdr:nvSpPr>
        <xdr:cNvPr id="210" name="円/楕円 209"/>
        <xdr:cNvSpPr/>
      </xdr:nvSpPr>
      <xdr:spPr>
        <a:xfrm>
          <a:off x="2159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155719</xdr:rowOff>
    </xdr:from>
    <xdr:ext cx="762000" cy="259045"/>
    <xdr:sp macro="" textlink="">
      <xdr:nvSpPr>
        <xdr:cNvPr id="211" name="テキスト ボックス 210"/>
        <xdr:cNvSpPr txBox="1"/>
      </xdr:nvSpPr>
      <xdr:spPr>
        <a:xfrm>
          <a:off x="18288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149352</xdr:rowOff>
    </xdr:from>
    <xdr:to>
      <xdr:col>1</xdr:col>
      <xdr:colOff>676275</xdr:colOff>
      <xdr:row>55</xdr:row>
      <xdr:rowOff>79502</xdr:rowOff>
    </xdr:to>
    <xdr:sp macro="" textlink="">
      <xdr:nvSpPr>
        <xdr:cNvPr id="212" name="円/楕円 211"/>
        <xdr:cNvSpPr/>
      </xdr:nvSpPr>
      <xdr:spPr>
        <a:xfrm>
          <a:off x="1270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64279</xdr:rowOff>
    </xdr:from>
    <xdr:ext cx="762000" cy="259045"/>
    <xdr:sp macro="" textlink="">
      <xdr:nvSpPr>
        <xdr:cNvPr id="213" name="テキスト ボックス 212"/>
        <xdr:cNvSpPr txBox="1"/>
      </xdr:nvSpPr>
      <xdr:spPr>
        <a:xfrm>
          <a:off x="939800" y="94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多くを占める繰出金について、高齢者人口が比較的低いことから、介護保険事業及び後期高齢者医療保険事業への繰出金が抑えられていることなどから類似団体平均よりも下回って推移している。平成２５年度においては、下水道事業特別会計繰出金が約９，０００万円減額になっとことなどにより、０．７ポイント減少した。</a:t>
          </a:r>
        </a:p>
        <a:p>
          <a:r>
            <a:rPr kumimoji="1" lang="ja-JP" altLang="en-US" sz="1300">
              <a:latin typeface="ＭＳ Ｐゴシック"/>
            </a:rPr>
            <a:t>　今後は、高齢化の進行による繰出金の増加や施設の老朽化に伴う維持補修費の増加が見込まれるため、適正な制度運営や事務経費の削減に努める。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100330</xdr:rowOff>
    </xdr:to>
    <xdr:cxnSp macro="">
      <xdr:nvCxnSpPr>
        <xdr:cNvPr id="246" name="直線コネクタ 245"/>
        <xdr:cNvCxnSpPr/>
      </xdr:nvCxnSpPr>
      <xdr:spPr>
        <a:xfrm flipV="1">
          <a:off x="15671800" y="9476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100330</xdr:rowOff>
    </xdr:to>
    <xdr:cxnSp macro="">
      <xdr:nvCxnSpPr>
        <xdr:cNvPr id="249" name="直線コネクタ 248"/>
        <xdr:cNvCxnSpPr/>
      </xdr:nvCxnSpPr>
      <xdr:spPr>
        <a:xfrm>
          <a:off x="14782800" y="946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39370</xdr:rowOff>
    </xdr:to>
    <xdr:cxnSp macro="">
      <xdr:nvCxnSpPr>
        <xdr:cNvPr id="252" name="直線コネクタ 251"/>
        <xdr:cNvCxnSpPr/>
      </xdr:nvCxnSpPr>
      <xdr:spPr>
        <a:xfrm>
          <a:off x="13893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55</xdr:row>
      <xdr:rowOff>8890</xdr:rowOff>
    </xdr:to>
    <xdr:cxnSp macro="">
      <xdr:nvCxnSpPr>
        <xdr:cNvPr id="255" name="直線コネクタ 254"/>
        <xdr:cNvCxnSpPr/>
      </xdr:nvCxnSpPr>
      <xdr:spPr>
        <a:xfrm flipV="1">
          <a:off x="13004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5" name="円/楕円 264"/>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6"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7" name="円/楕円 266"/>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68" name="テキスト ボックス 267"/>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69" name="円/楕円 268"/>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0" name="テキスト ボックス 269"/>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1" name="円/楕円 270"/>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2" name="テキスト ボックス 271"/>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3" name="円/楕円 272"/>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4" name="テキスト ボックス 273"/>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可燃ごみ処理業務や消防業務を一部事務組合で行っていることから、負担金が多く、類似団体を上回って推移している。平成２５年度は、市税還付金が約１億円減額となったことなどにより０．１ポイント減少した。今後も一部事務組合とともに経費の削減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24130</xdr:rowOff>
    </xdr:to>
    <xdr:cxnSp macro="">
      <xdr:nvCxnSpPr>
        <xdr:cNvPr id="304" name="直線コネクタ 303"/>
        <xdr:cNvCxnSpPr/>
      </xdr:nvCxnSpPr>
      <xdr:spPr>
        <a:xfrm flipV="1">
          <a:off x="15671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24130</xdr:rowOff>
    </xdr:to>
    <xdr:cxnSp macro="">
      <xdr:nvCxnSpPr>
        <xdr:cNvPr id="307" name="直線コネクタ 306"/>
        <xdr:cNvCxnSpPr/>
      </xdr:nvCxnSpPr>
      <xdr:spPr>
        <a:xfrm>
          <a:off x="14782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168148</xdr:rowOff>
    </xdr:to>
    <xdr:cxnSp macro="">
      <xdr:nvCxnSpPr>
        <xdr:cNvPr id="310" name="直線コネクタ 309"/>
        <xdr:cNvCxnSpPr/>
      </xdr:nvCxnSpPr>
      <xdr:spPr>
        <a:xfrm>
          <a:off x="13893800" y="6258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37</xdr:row>
      <xdr:rowOff>60706</xdr:rowOff>
    </xdr:to>
    <xdr:cxnSp macro="">
      <xdr:nvCxnSpPr>
        <xdr:cNvPr id="313" name="直線コネクタ 312"/>
        <xdr:cNvCxnSpPr/>
      </xdr:nvCxnSpPr>
      <xdr:spPr>
        <a:xfrm flipV="1">
          <a:off x="13004800" y="6258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3" name="円/楕円 322"/>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4"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5" name="円/楕円 324"/>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6" name="テキスト ボックス 32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7" name="円/楕円 326"/>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8" name="テキスト ボックス 327"/>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9" name="円/楕円 328"/>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0" name="テキスト ボックス 329"/>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1" name="円/楕円 330"/>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2" name="テキスト ボックス 331"/>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については、活用する事業を厳選しているため、現在のところ類似団体の平均を大きく下回る状況で推移しており、平成２５年度は、複合施設建設に伴う大規模事業債の償還終了などにより、公債費全体で約９，３００万円減額とったことで、０．９ポイント減少した。今後も、複数の大規模建設事業に係る償還が始まることから、より低利の借入や基金の活用などを行い、公債費の抑制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136144</xdr:rowOff>
    </xdr:to>
    <xdr:cxnSp macro="">
      <xdr:nvCxnSpPr>
        <xdr:cNvPr id="362" name="直線コネクタ 361"/>
        <xdr:cNvCxnSpPr/>
      </xdr:nvCxnSpPr>
      <xdr:spPr>
        <a:xfrm flipV="1">
          <a:off x="3987800" y="13125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136144</xdr:rowOff>
    </xdr:to>
    <xdr:cxnSp macro="">
      <xdr:nvCxnSpPr>
        <xdr:cNvPr id="365" name="直線コネクタ 364"/>
        <xdr:cNvCxnSpPr/>
      </xdr:nvCxnSpPr>
      <xdr:spPr>
        <a:xfrm>
          <a:off x="3098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90424</xdr:rowOff>
    </xdr:to>
    <xdr:cxnSp macro="">
      <xdr:nvCxnSpPr>
        <xdr:cNvPr id="368" name="直線コネクタ 367"/>
        <xdr:cNvCxnSpPr/>
      </xdr:nvCxnSpPr>
      <xdr:spPr>
        <a:xfrm>
          <a:off x="2209800" y="130657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35561</xdr:rowOff>
    </xdr:to>
    <xdr:cxnSp macro="">
      <xdr:nvCxnSpPr>
        <xdr:cNvPr id="371" name="直線コネクタ 370"/>
        <xdr:cNvCxnSpPr/>
      </xdr:nvCxnSpPr>
      <xdr:spPr>
        <a:xfrm>
          <a:off x="1320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81" name="円/楕円 380"/>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82"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3" name="円/楕円 382"/>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4" name="テキスト ボックス 383"/>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85" name="円/楕円 384"/>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86" name="テキスト ボックス 385"/>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7" name="円/楕円 386"/>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8" name="テキスト ボックス 387"/>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89" name="円/楕円 388"/>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0" name="テキスト ボックス 389"/>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低く抑えられている結果、公債費以外の率が類似団体を上回っている。今後は、大規模建設事業に係る市債の償還が始まることから、公債費の増加が避けられない状況となっているため、公債費以外における経費削減に積極的に取り組む必要が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146050</xdr:rowOff>
    </xdr:from>
    <xdr:to>
      <xdr:col>24</xdr:col>
      <xdr:colOff>31750</xdr:colOff>
      <xdr:row>78</xdr:row>
      <xdr:rowOff>146050</xdr:rowOff>
    </xdr:to>
    <xdr:cxnSp macro="">
      <xdr:nvCxnSpPr>
        <xdr:cNvPr id="423" name="直線コネクタ 422"/>
        <xdr:cNvCxnSpPr/>
      </xdr:nvCxnSpPr>
      <xdr:spPr>
        <a:xfrm>
          <a:off x="15671800" y="13519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85089</xdr:rowOff>
    </xdr:from>
    <xdr:to>
      <xdr:col>22</xdr:col>
      <xdr:colOff>565150</xdr:colOff>
      <xdr:row>78</xdr:row>
      <xdr:rowOff>146050</xdr:rowOff>
    </xdr:to>
    <xdr:cxnSp macro="">
      <xdr:nvCxnSpPr>
        <xdr:cNvPr id="426" name="直線コネクタ 425"/>
        <xdr:cNvCxnSpPr/>
      </xdr:nvCxnSpPr>
      <xdr:spPr>
        <a:xfrm>
          <a:off x="14782800" y="134581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78</xdr:row>
      <xdr:rowOff>85089</xdr:rowOff>
    </xdr:to>
    <xdr:cxnSp macro="">
      <xdr:nvCxnSpPr>
        <xdr:cNvPr id="429" name="直線コネクタ 428"/>
        <xdr:cNvCxnSpPr/>
      </xdr:nvCxnSpPr>
      <xdr:spPr>
        <a:xfrm>
          <a:off x="13893800" y="13248639"/>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78</xdr:row>
      <xdr:rowOff>43180</xdr:rowOff>
    </xdr:to>
    <xdr:cxnSp macro="">
      <xdr:nvCxnSpPr>
        <xdr:cNvPr id="432" name="直線コネクタ 431"/>
        <xdr:cNvCxnSpPr/>
      </xdr:nvCxnSpPr>
      <xdr:spPr>
        <a:xfrm flipV="1">
          <a:off x="13004800" y="132486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42" name="円/楕円 441"/>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43"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44" name="円/楕円 443"/>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45" name="テキスト ボックス 444"/>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46" name="円/楕円 445"/>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47" name="テキスト ボックス 446"/>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48" name="円/楕円 447"/>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9" name="テキスト ボックス 44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163830</xdr:rowOff>
    </xdr:from>
    <xdr:to>
      <xdr:col>19</xdr:col>
      <xdr:colOff>6350</xdr:colOff>
      <xdr:row>78</xdr:row>
      <xdr:rowOff>93980</xdr:rowOff>
    </xdr:to>
    <xdr:sp macro="" textlink="">
      <xdr:nvSpPr>
        <xdr:cNvPr id="450" name="円/楕円 449"/>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78757</xdr:rowOff>
    </xdr:from>
    <xdr:ext cx="762000" cy="259045"/>
    <xdr:sp macro="" textlink="">
      <xdr:nvSpPr>
        <xdr:cNvPr id="451" name="テキスト ボックス 450"/>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埼玉県吉川市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67431</xdr:rowOff>
    </xdr:from>
    <xdr:to>
      <xdr:col>4</xdr:col>
      <xdr:colOff>1117600</xdr:colOff>
      <xdr:row>18</xdr:row>
      <xdr:rowOff>96882</xdr:rowOff>
    </xdr:to>
    <xdr:cxnSp macro="">
      <xdr:nvCxnSpPr>
        <xdr:cNvPr id="50" name="直線コネクタ 49"/>
        <xdr:cNvCxnSpPr/>
      </xdr:nvCxnSpPr>
      <xdr:spPr bwMode="auto">
        <a:xfrm>
          <a:off x="5003800" y="3201156"/>
          <a:ext cx="647700" cy="2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23939</xdr:rowOff>
    </xdr:from>
    <xdr:to>
      <xdr:col>4</xdr:col>
      <xdr:colOff>469900</xdr:colOff>
      <xdr:row>18</xdr:row>
      <xdr:rowOff>67431</xdr:rowOff>
    </xdr:to>
    <xdr:cxnSp macro="">
      <xdr:nvCxnSpPr>
        <xdr:cNvPr id="53" name="直線コネクタ 52"/>
        <xdr:cNvCxnSpPr/>
      </xdr:nvCxnSpPr>
      <xdr:spPr bwMode="auto">
        <a:xfrm>
          <a:off x="4305300" y="3157664"/>
          <a:ext cx="698500" cy="4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23939</xdr:rowOff>
    </xdr:from>
    <xdr:to>
      <xdr:col>3</xdr:col>
      <xdr:colOff>904875</xdr:colOff>
      <xdr:row>18</xdr:row>
      <xdr:rowOff>28931</xdr:rowOff>
    </xdr:to>
    <xdr:cxnSp macro="">
      <xdr:nvCxnSpPr>
        <xdr:cNvPr id="56" name="直線コネクタ 55"/>
        <xdr:cNvCxnSpPr/>
      </xdr:nvCxnSpPr>
      <xdr:spPr bwMode="auto">
        <a:xfrm flipV="1">
          <a:off x="3606800" y="3157664"/>
          <a:ext cx="698500" cy="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149631</xdr:rowOff>
    </xdr:from>
    <xdr:to>
      <xdr:col>3</xdr:col>
      <xdr:colOff>206375</xdr:colOff>
      <xdr:row>18</xdr:row>
      <xdr:rowOff>28931</xdr:rowOff>
    </xdr:to>
    <xdr:cxnSp macro="">
      <xdr:nvCxnSpPr>
        <xdr:cNvPr id="59" name="直線コネクタ 58"/>
        <xdr:cNvCxnSpPr/>
      </xdr:nvCxnSpPr>
      <xdr:spPr bwMode="auto">
        <a:xfrm>
          <a:off x="2908300" y="3111906"/>
          <a:ext cx="698500" cy="5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46082</xdr:rowOff>
    </xdr:from>
    <xdr:to>
      <xdr:col>5</xdr:col>
      <xdr:colOff>34925</xdr:colOff>
      <xdr:row>18</xdr:row>
      <xdr:rowOff>147682</xdr:rowOff>
    </xdr:to>
    <xdr:sp macro="" textlink="">
      <xdr:nvSpPr>
        <xdr:cNvPr id="69" name="円/楕円 68"/>
        <xdr:cNvSpPr/>
      </xdr:nvSpPr>
      <xdr:spPr bwMode="auto">
        <a:xfrm>
          <a:off x="5600700" y="3179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18159</xdr:rowOff>
    </xdr:from>
    <xdr:ext cx="762000" cy="259045"/>
    <xdr:sp macro="" textlink="">
      <xdr:nvSpPr>
        <xdr:cNvPr id="70" name="人口1人当たり決算額の推移該当値テキスト130"/>
        <xdr:cNvSpPr txBox="1"/>
      </xdr:nvSpPr>
      <xdr:spPr>
        <a:xfrm>
          <a:off x="5740400" y="315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57,081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16631</xdr:rowOff>
    </xdr:from>
    <xdr:to>
      <xdr:col>4</xdr:col>
      <xdr:colOff>520700</xdr:colOff>
      <xdr:row>18</xdr:row>
      <xdr:rowOff>118231</xdr:rowOff>
    </xdr:to>
    <xdr:sp macro="" textlink="">
      <xdr:nvSpPr>
        <xdr:cNvPr id="71" name="円/楕円 70"/>
        <xdr:cNvSpPr/>
      </xdr:nvSpPr>
      <xdr:spPr bwMode="auto">
        <a:xfrm>
          <a:off x="4953000" y="315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103008</xdr:rowOff>
    </xdr:from>
    <xdr:ext cx="736600" cy="259045"/>
    <xdr:sp macro="" textlink="">
      <xdr:nvSpPr>
        <xdr:cNvPr id="72" name="テキスト ボックス 71"/>
        <xdr:cNvSpPr txBox="1"/>
      </xdr:nvSpPr>
      <xdr:spPr>
        <a:xfrm>
          <a:off x="4622800" y="323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144589</xdr:rowOff>
    </xdr:from>
    <xdr:to>
      <xdr:col>3</xdr:col>
      <xdr:colOff>955675</xdr:colOff>
      <xdr:row>18</xdr:row>
      <xdr:rowOff>74739</xdr:rowOff>
    </xdr:to>
    <xdr:sp macro="" textlink="">
      <xdr:nvSpPr>
        <xdr:cNvPr id="73" name="円/楕円 72"/>
        <xdr:cNvSpPr/>
      </xdr:nvSpPr>
      <xdr:spPr bwMode="auto">
        <a:xfrm>
          <a:off x="4254500" y="3106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59517</xdr:rowOff>
    </xdr:from>
    <xdr:ext cx="762000" cy="259045"/>
    <xdr:sp macro="" textlink="">
      <xdr:nvSpPr>
        <xdr:cNvPr id="74" name="テキスト ボックス 73"/>
        <xdr:cNvSpPr txBox="1"/>
      </xdr:nvSpPr>
      <xdr:spPr>
        <a:xfrm>
          <a:off x="3924300" y="31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149581</xdr:rowOff>
    </xdr:from>
    <xdr:to>
      <xdr:col>3</xdr:col>
      <xdr:colOff>257175</xdr:colOff>
      <xdr:row>18</xdr:row>
      <xdr:rowOff>79731</xdr:rowOff>
    </xdr:to>
    <xdr:sp macro="" textlink="">
      <xdr:nvSpPr>
        <xdr:cNvPr id="75" name="円/楕円 74"/>
        <xdr:cNvSpPr/>
      </xdr:nvSpPr>
      <xdr:spPr bwMode="auto">
        <a:xfrm>
          <a:off x="3556000" y="311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64508</xdr:rowOff>
    </xdr:from>
    <xdr:ext cx="762000" cy="259045"/>
    <xdr:sp macro="" textlink="">
      <xdr:nvSpPr>
        <xdr:cNvPr id="76" name="テキスト ボックス 75"/>
        <xdr:cNvSpPr txBox="1"/>
      </xdr:nvSpPr>
      <xdr:spPr>
        <a:xfrm>
          <a:off x="3225800" y="31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98831</xdr:rowOff>
    </xdr:from>
    <xdr:to>
      <xdr:col>2</xdr:col>
      <xdr:colOff>692150</xdr:colOff>
      <xdr:row>18</xdr:row>
      <xdr:rowOff>28981</xdr:rowOff>
    </xdr:to>
    <xdr:sp macro="" textlink="">
      <xdr:nvSpPr>
        <xdr:cNvPr id="77" name="円/楕円 76"/>
        <xdr:cNvSpPr/>
      </xdr:nvSpPr>
      <xdr:spPr bwMode="auto">
        <a:xfrm>
          <a:off x="2857500" y="306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13758</xdr:rowOff>
    </xdr:from>
    <xdr:ext cx="762000" cy="259045"/>
    <xdr:sp macro="" textlink="">
      <xdr:nvSpPr>
        <xdr:cNvPr id="78" name="テキスト ボックス 77"/>
        <xdr:cNvSpPr txBox="1"/>
      </xdr:nvSpPr>
      <xdr:spPr>
        <a:xfrm>
          <a:off x="2527300" y="314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134430</xdr:rowOff>
    </xdr:from>
    <xdr:to>
      <xdr:col>4</xdr:col>
      <xdr:colOff>1117600</xdr:colOff>
      <xdr:row>37</xdr:row>
      <xdr:rowOff>193157</xdr:rowOff>
    </xdr:to>
    <xdr:cxnSp macro="">
      <xdr:nvCxnSpPr>
        <xdr:cNvPr id="110" name="直線コネクタ 109"/>
        <xdr:cNvCxnSpPr/>
      </xdr:nvCxnSpPr>
      <xdr:spPr bwMode="auto">
        <a:xfrm>
          <a:off x="5003800" y="7259130"/>
          <a:ext cx="647700" cy="5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134430</xdr:rowOff>
    </xdr:from>
    <xdr:to>
      <xdr:col>4</xdr:col>
      <xdr:colOff>469900</xdr:colOff>
      <xdr:row>37</xdr:row>
      <xdr:rowOff>171006</xdr:rowOff>
    </xdr:to>
    <xdr:cxnSp macro="">
      <xdr:nvCxnSpPr>
        <xdr:cNvPr id="113" name="直線コネクタ 112"/>
        <xdr:cNvCxnSpPr/>
      </xdr:nvCxnSpPr>
      <xdr:spPr bwMode="auto">
        <a:xfrm flipV="1">
          <a:off x="4305300" y="7259130"/>
          <a:ext cx="6985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169359</xdr:rowOff>
    </xdr:from>
    <xdr:to>
      <xdr:col>3</xdr:col>
      <xdr:colOff>904875</xdr:colOff>
      <xdr:row>37</xdr:row>
      <xdr:rowOff>171006</xdr:rowOff>
    </xdr:to>
    <xdr:cxnSp macro="">
      <xdr:nvCxnSpPr>
        <xdr:cNvPr id="116" name="直線コネクタ 115"/>
        <xdr:cNvCxnSpPr/>
      </xdr:nvCxnSpPr>
      <xdr:spPr bwMode="auto">
        <a:xfrm>
          <a:off x="3606800" y="7294059"/>
          <a:ext cx="698500" cy="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169359</xdr:rowOff>
    </xdr:from>
    <xdr:to>
      <xdr:col>3</xdr:col>
      <xdr:colOff>206375</xdr:colOff>
      <xdr:row>37</xdr:row>
      <xdr:rowOff>200586</xdr:rowOff>
    </xdr:to>
    <xdr:cxnSp macro="">
      <xdr:nvCxnSpPr>
        <xdr:cNvPr id="119" name="直線コネクタ 118"/>
        <xdr:cNvCxnSpPr/>
      </xdr:nvCxnSpPr>
      <xdr:spPr bwMode="auto">
        <a:xfrm flipV="1">
          <a:off x="2908300" y="7294059"/>
          <a:ext cx="698500" cy="3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142357</xdr:rowOff>
    </xdr:from>
    <xdr:to>
      <xdr:col>5</xdr:col>
      <xdr:colOff>34925</xdr:colOff>
      <xdr:row>37</xdr:row>
      <xdr:rowOff>243957</xdr:rowOff>
    </xdr:to>
    <xdr:sp macro="" textlink="">
      <xdr:nvSpPr>
        <xdr:cNvPr id="129" name="円/楕円 128"/>
        <xdr:cNvSpPr/>
      </xdr:nvSpPr>
      <xdr:spPr bwMode="auto">
        <a:xfrm>
          <a:off x="5600700" y="726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114434</xdr:rowOff>
    </xdr:from>
    <xdr:ext cx="762000" cy="259045"/>
    <xdr:sp macro="" textlink="">
      <xdr:nvSpPr>
        <xdr:cNvPr id="130" name="人口1人当たり決算額の推移該当値テキスト445"/>
        <xdr:cNvSpPr txBox="1"/>
      </xdr:nvSpPr>
      <xdr:spPr>
        <a:xfrm>
          <a:off x="5740400" y="723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83630</xdr:rowOff>
    </xdr:from>
    <xdr:to>
      <xdr:col>4</xdr:col>
      <xdr:colOff>520700</xdr:colOff>
      <xdr:row>37</xdr:row>
      <xdr:rowOff>185230</xdr:rowOff>
    </xdr:to>
    <xdr:sp macro="" textlink="">
      <xdr:nvSpPr>
        <xdr:cNvPr id="131" name="円/楕円 130"/>
        <xdr:cNvSpPr/>
      </xdr:nvSpPr>
      <xdr:spPr bwMode="auto">
        <a:xfrm>
          <a:off x="4953000" y="720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170007</xdr:rowOff>
    </xdr:from>
    <xdr:ext cx="736600" cy="259045"/>
    <xdr:sp macro="" textlink="">
      <xdr:nvSpPr>
        <xdr:cNvPr id="132" name="テキスト ボックス 131"/>
        <xdr:cNvSpPr txBox="1"/>
      </xdr:nvSpPr>
      <xdr:spPr>
        <a:xfrm>
          <a:off x="4622800" y="72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120206</xdr:rowOff>
    </xdr:from>
    <xdr:to>
      <xdr:col>3</xdr:col>
      <xdr:colOff>955675</xdr:colOff>
      <xdr:row>37</xdr:row>
      <xdr:rowOff>221806</xdr:rowOff>
    </xdr:to>
    <xdr:sp macro="" textlink="">
      <xdr:nvSpPr>
        <xdr:cNvPr id="133" name="円/楕円 132"/>
        <xdr:cNvSpPr/>
      </xdr:nvSpPr>
      <xdr:spPr bwMode="auto">
        <a:xfrm>
          <a:off x="4254500" y="724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206583</xdr:rowOff>
    </xdr:from>
    <xdr:ext cx="762000" cy="259045"/>
    <xdr:sp macro="" textlink="">
      <xdr:nvSpPr>
        <xdr:cNvPr id="134" name="テキスト ボックス 133"/>
        <xdr:cNvSpPr txBox="1"/>
      </xdr:nvSpPr>
      <xdr:spPr>
        <a:xfrm>
          <a:off x="3924300" y="733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118559</xdr:rowOff>
    </xdr:from>
    <xdr:to>
      <xdr:col>3</xdr:col>
      <xdr:colOff>257175</xdr:colOff>
      <xdr:row>37</xdr:row>
      <xdr:rowOff>220159</xdr:rowOff>
    </xdr:to>
    <xdr:sp macro="" textlink="">
      <xdr:nvSpPr>
        <xdr:cNvPr id="135" name="円/楕円 134"/>
        <xdr:cNvSpPr/>
      </xdr:nvSpPr>
      <xdr:spPr bwMode="auto">
        <a:xfrm>
          <a:off x="3556000" y="724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204936</xdr:rowOff>
    </xdr:from>
    <xdr:ext cx="762000" cy="259045"/>
    <xdr:sp macro="" textlink="">
      <xdr:nvSpPr>
        <xdr:cNvPr id="136" name="テキスト ボックス 135"/>
        <xdr:cNvSpPr txBox="1"/>
      </xdr:nvSpPr>
      <xdr:spPr>
        <a:xfrm>
          <a:off x="3225800" y="732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149786</xdr:rowOff>
    </xdr:from>
    <xdr:to>
      <xdr:col>2</xdr:col>
      <xdr:colOff>692150</xdr:colOff>
      <xdr:row>37</xdr:row>
      <xdr:rowOff>251386</xdr:rowOff>
    </xdr:to>
    <xdr:sp macro="" textlink="">
      <xdr:nvSpPr>
        <xdr:cNvPr id="137" name="円/楕円 136"/>
        <xdr:cNvSpPr/>
      </xdr:nvSpPr>
      <xdr:spPr bwMode="auto">
        <a:xfrm>
          <a:off x="2857500" y="727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236163</xdr:rowOff>
    </xdr:from>
    <xdr:ext cx="762000" cy="259045"/>
    <xdr:sp macro="" textlink="">
      <xdr:nvSpPr>
        <xdr:cNvPr id="138" name="テキスト ボックス 137"/>
        <xdr:cNvSpPr txBox="1"/>
      </xdr:nvSpPr>
      <xdr:spPr>
        <a:xfrm>
          <a:off x="2527300" y="73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が続いており、比較的健全な状態を維持できている。平成２５年度は、実質単年度収支額が減少したものの、計画的に財政調整基金を積み増しできたことにより健全性が維持できた。しかしながら、大規模建設事業に伴う公債費の増や少子高齢化に伴う扶助費の増により今後も義務的経費が増加することから、適切な予算見積りと将来負担を見据えた慎重な財政運営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水道事業会計の黒字額が約２億９，０００万円増加になったことで、特別会計を含む黒字額総額は約４，５００万円増額となったが、標準財政規模が約３億円増額になったことにより、黒字率は前年度と比べ</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ポイント減少した。介護保険及び後期高齢者医療について、今後は高齢化に伴う事業費の増加が見込まれるため、慎重な運営が必要である。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複合施設建設に係る大規模事業債の償還終了等に伴い、元利償還金が約９，４００万円減少した結果、単年度の実質公債費比率が前年度と比べ１．５ポイント減少した。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今後は、開発に伴う都市計画税の増収も見込まれるところではあるが、複数の大規模建設事業に伴う市債の償還が予定されているため、より低利の借入や基金の活用を行い、公債費の抑制に努める。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に充当可能特定歳入である都市計画税を導入したことによって大幅に減少した。近年、積み増しを行っている庁舎建設基金が充当可能基金としてみなされることから分子の額としては増加を抑える要因となっていたが、学校給食センター整備にかかる費用として約２４億９，１００万円増加したことなどにより、将来負担比率が上昇する結果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今後も新庁舎の整備など大規模な将来負担を伴う事業が予定されているため、効率的かつ計画的な財政運営に努める。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19218464</v>
      </c>
      <c r="BO4" s="349"/>
      <c r="BP4" s="349"/>
      <c r="BQ4" s="349"/>
      <c r="BR4" s="349"/>
      <c r="BS4" s="349"/>
      <c r="BT4" s="349"/>
      <c r="BU4" s="350"/>
      <c r="BV4" s="348">
        <v>21968158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18587279</v>
      </c>
      <c r="BO5" s="386"/>
      <c r="BP5" s="386"/>
      <c r="BQ5" s="386"/>
      <c r="BR5" s="386"/>
      <c r="BS5" s="386"/>
      <c r="BT5" s="386"/>
      <c r="BU5" s="387"/>
      <c r="BV5" s="385">
        <v>21208846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88.3</v>
      </c>
      <c r="CU5" s="383"/>
      <c r="CV5" s="383"/>
      <c r="CW5" s="383"/>
      <c r="CX5" s="383"/>
      <c r="CY5" s="383"/>
      <c r="CZ5" s="383"/>
      <c r="DA5" s="384"/>
      <c r="DB5" s="382">
        <v>89.2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631185</v>
      </c>
      <c r="BO6" s="386"/>
      <c r="BP6" s="386"/>
      <c r="BQ6" s="386"/>
      <c r="BR6" s="386"/>
      <c r="BS6" s="386"/>
      <c r="BT6" s="386"/>
      <c r="BU6" s="387"/>
      <c r="BV6" s="385">
        <v>759312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96.8</v>
      </c>
      <c r="CU6" s="423"/>
      <c r="CV6" s="423"/>
      <c r="CW6" s="423"/>
      <c r="CX6" s="423"/>
      <c r="CY6" s="423"/>
      <c r="CZ6" s="423"/>
      <c r="DA6" s="424"/>
      <c r="DB6" s="422">
        <v>97.9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9147</v>
      </c>
      <c r="BO7" s="386"/>
      <c r="BP7" s="386"/>
      <c r="BQ7" s="386"/>
      <c r="BR7" s="386"/>
      <c r="BS7" s="386"/>
      <c r="BT7" s="386"/>
      <c r="BU7" s="387"/>
      <c r="BV7" s="385">
        <v>26148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11854105</v>
      </c>
      <c r="CU7" s="386"/>
      <c r="CV7" s="386"/>
      <c r="CW7" s="386"/>
      <c r="CX7" s="386"/>
      <c r="CY7" s="386"/>
      <c r="CZ7" s="386"/>
      <c r="DA7" s="387"/>
      <c r="DB7" s="385">
        <v>11550454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622038</v>
      </c>
      <c r="BO8" s="386"/>
      <c r="BP8" s="386"/>
      <c r="BQ8" s="386"/>
      <c r="BR8" s="386"/>
      <c r="BS8" s="386"/>
      <c r="BT8" s="386"/>
      <c r="BU8" s="387"/>
      <c r="BV8" s="385">
        <v>733164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0.84</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65298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-111126</v>
      </c>
      <c r="BO9" s="386"/>
      <c r="BP9" s="386"/>
      <c r="BQ9" s="386"/>
      <c r="BR9" s="386"/>
      <c r="BS9" s="386"/>
      <c r="BT9" s="386"/>
      <c r="BU9" s="387"/>
      <c r="BV9" s="385">
        <v>-369684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60284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729577</v>
      </c>
      <c r="BO10" s="386"/>
      <c r="BP10" s="386"/>
      <c r="BQ10" s="386"/>
      <c r="BR10" s="386"/>
      <c r="BS10" s="386"/>
      <c r="BT10" s="386"/>
      <c r="BU10" s="387"/>
      <c r="BV10" s="385">
        <v>726962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68639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269978</v>
      </c>
      <c r="BO12" s="386"/>
      <c r="BP12" s="386"/>
      <c r="BQ12" s="386"/>
      <c r="BR12" s="386"/>
      <c r="BS12" s="386"/>
      <c r="BT12" s="386"/>
      <c r="BU12" s="387"/>
      <c r="BV12" s="385">
        <v>754377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67595</v>
      </c>
      <c r="S13" s="467"/>
      <c r="T13" s="467"/>
      <c r="U13" s="467"/>
      <c r="V13" s="468"/>
      <c r="W13" s="401" t="s">
        <v>124</v>
      </c>
      <c r="X13" s="402"/>
      <c r="Y13" s="402"/>
      <c r="Z13" s="402"/>
      <c r="AA13" s="402"/>
      <c r="AB13" s="392"/>
      <c r="AC13" s="436">
        <v>582</v>
      </c>
      <c r="AD13" s="437"/>
      <c r="AE13" s="437"/>
      <c r="AF13" s="437"/>
      <c r="AG13" s="476"/>
      <c r="AH13" s="436">
        <v>731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348473</v>
      </c>
      <c r="BO13" s="386"/>
      <c r="BP13" s="386"/>
      <c r="BQ13" s="386"/>
      <c r="BR13" s="386"/>
      <c r="BS13" s="386"/>
      <c r="BT13" s="386"/>
      <c r="BU13" s="387"/>
      <c r="BV13" s="385">
        <v>-397099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5.3</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68174</v>
      </c>
      <c r="S14" s="467"/>
      <c r="T14" s="467"/>
      <c r="U14" s="467"/>
      <c r="V14" s="468"/>
      <c r="W14" s="375"/>
      <c r="X14" s="376"/>
      <c r="Y14" s="376"/>
      <c r="Z14" s="376"/>
      <c r="AA14" s="376"/>
      <c r="AB14" s="365"/>
      <c r="AC14" s="469">
        <v>1.9</v>
      </c>
      <c r="AD14" s="470"/>
      <c r="AE14" s="470"/>
      <c r="AF14" s="470"/>
      <c r="AG14" s="471"/>
      <c r="AH14" s="469">
        <v>2.2999999999999998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57.9</v>
      </c>
      <c r="CU14" s="481"/>
      <c r="CV14" s="481"/>
      <c r="CW14" s="481"/>
      <c r="CX14" s="481"/>
      <c r="CY14" s="481"/>
      <c r="CZ14" s="481"/>
      <c r="DA14" s="482"/>
      <c r="DB14" s="480">
        <v>47.2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67167</v>
      </c>
      <c r="S15" s="467"/>
      <c r="T15" s="467"/>
      <c r="U15" s="467"/>
      <c r="V15" s="468"/>
      <c r="W15" s="401" t="s">
        <v>131</v>
      </c>
      <c r="X15" s="402"/>
      <c r="Y15" s="402"/>
      <c r="Z15" s="402"/>
      <c r="AA15" s="402"/>
      <c r="AB15" s="392"/>
      <c r="AC15" s="436">
        <v>8168</v>
      </c>
      <c r="AD15" s="437"/>
      <c r="AE15" s="437"/>
      <c r="AF15" s="437"/>
      <c r="AG15" s="476"/>
      <c r="AH15" s="436">
        <v>9099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7339298</v>
      </c>
      <c r="BO15" s="349"/>
      <c r="BP15" s="349"/>
      <c r="BQ15" s="349"/>
      <c r="BR15" s="349"/>
      <c r="BS15" s="349"/>
      <c r="BT15" s="349"/>
      <c r="BU15" s="350"/>
      <c r="BV15" s="348">
        <v>7024213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27.1</v>
      </c>
      <c r="AD16" s="470"/>
      <c r="AE16" s="470"/>
      <c r="AF16" s="470"/>
      <c r="AG16" s="471"/>
      <c r="AH16" s="469">
        <v>28.8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8633129</v>
      </c>
      <c r="BO16" s="386"/>
      <c r="BP16" s="386"/>
      <c r="BQ16" s="386"/>
      <c r="BR16" s="386"/>
      <c r="BS16" s="386"/>
      <c r="BT16" s="386"/>
      <c r="BU16" s="387"/>
      <c r="BV16" s="385">
        <v>8463147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21355</v>
      </c>
      <c r="AD17" s="437"/>
      <c r="AE17" s="437"/>
      <c r="AF17" s="437"/>
      <c r="AG17" s="476"/>
      <c r="AH17" s="436">
        <v>20550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9510090</v>
      </c>
      <c r="BO17" s="386"/>
      <c r="BP17" s="386"/>
      <c r="BQ17" s="386"/>
      <c r="BR17" s="386"/>
      <c r="BS17" s="386"/>
      <c r="BT17" s="386"/>
      <c r="BU17" s="387"/>
      <c r="BV17" s="385">
        <v>9058116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31.62</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65.2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10606145</v>
      </c>
      <c r="BO18" s="386"/>
      <c r="BP18" s="386"/>
      <c r="BQ18" s="386"/>
      <c r="BR18" s="386"/>
      <c r="BS18" s="386"/>
      <c r="BT18" s="386"/>
      <c r="BU18" s="387"/>
      <c r="BV18" s="385">
        <v>10600779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2065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14252656</v>
      </c>
      <c r="BO19" s="386"/>
      <c r="BP19" s="386"/>
      <c r="BQ19" s="386"/>
      <c r="BR19" s="386"/>
      <c r="BS19" s="386"/>
      <c r="BT19" s="386"/>
      <c r="BU19" s="387"/>
      <c r="BV19" s="385">
        <v>15089870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23248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39" t="s">
        <v>151</v>
      </c>
      <c r="AI22" s="402"/>
      <c r="AJ22" s="402"/>
      <c r="AK22" s="402"/>
      <c r="AL22" s="392"/>
      <c r="AM22" s="539" t="s">
        <v>152</v>
      </c>
      <c r="AN22" s="540"/>
      <c r="AO22" s="540"/>
      <c r="AP22" s="540"/>
      <c r="AQ22" s="540"/>
      <c r="AR22" s="541"/>
      <c r="AS22" s="524" t="s">
        <v>149</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153</v>
      </c>
      <c r="AZ23" s="346"/>
      <c r="BA23" s="346"/>
      <c r="BB23" s="346"/>
      <c r="BC23" s="346"/>
      <c r="BD23" s="346"/>
      <c r="BE23" s="346"/>
      <c r="BF23" s="346"/>
      <c r="BG23" s="346"/>
      <c r="BH23" s="346"/>
      <c r="BI23" s="346"/>
      <c r="BJ23" s="346"/>
      <c r="BK23" s="346"/>
      <c r="BL23" s="346"/>
      <c r="BM23" s="347"/>
      <c r="BN23" s="385">
        <v>14988333</v>
      </c>
      <c r="BO23" s="386"/>
      <c r="BP23" s="386"/>
      <c r="BQ23" s="386"/>
      <c r="BR23" s="386"/>
      <c r="BS23" s="386"/>
      <c r="BT23" s="386"/>
      <c r="BU23" s="387"/>
      <c r="BV23" s="385">
        <v>14575749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8450</v>
      </c>
      <c r="R24" s="437"/>
      <c r="S24" s="437"/>
      <c r="T24" s="437"/>
      <c r="U24" s="437"/>
      <c r="V24" s="476"/>
      <c r="W24" s="531"/>
      <c r="X24" s="519"/>
      <c r="Y24" s="520"/>
      <c r="Z24" s="435" t="s">
        <v>155</v>
      </c>
      <c r="AA24" s="415"/>
      <c r="AB24" s="415"/>
      <c r="AC24" s="415"/>
      <c r="AD24" s="415"/>
      <c r="AE24" s="415"/>
      <c r="AF24" s="415"/>
      <c r="AG24" s="416"/>
      <c r="AH24" s="436">
        <v>341</v>
      </c>
      <c r="AI24" s="437"/>
      <c r="AJ24" s="437"/>
      <c r="AK24" s="437"/>
      <c r="AL24" s="476"/>
      <c r="AM24" s="436">
        <v>1099384</v>
      </c>
      <c r="AN24" s="437"/>
      <c r="AO24" s="437"/>
      <c r="AP24" s="437"/>
      <c r="AQ24" s="437"/>
      <c r="AR24" s="476"/>
      <c r="AS24" s="436">
        <v>3224</v>
      </c>
      <c r="AT24" s="437"/>
      <c r="AU24" s="437"/>
      <c r="AV24" s="437"/>
      <c r="AW24" s="437"/>
      <c r="AX24" s="438"/>
      <c r="AY24" s="547" t="s">
        <v>156</v>
      </c>
      <c r="AZ24" s="548"/>
      <c r="BA24" s="548"/>
      <c r="BB24" s="548"/>
      <c r="BC24" s="548"/>
      <c r="BD24" s="548"/>
      <c r="BE24" s="548"/>
      <c r="BF24" s="548"/>
      <c r="BG24" s="548"/>
      <c r="BH24" s="548"/>
      <c r="BI24" s="548"/>
      <c r="BJ24" s="548"/>
      <c r="BK24" s="548"/>
      <c r="BL24" s="548"/>
      <c r="BM24" s="549"/>
      <c r="BN24" s="385">
        <v>8526500</v>
      </c>
      <c r="BO24" s="386"/>
      <c r="BP24" s="386"/>
      <c r="BQ24" s="386"/>
      <c r="BR24" s="386"/>
      <c r="BS24" s="386"/>
      <c r="BT24" s="386"/>
      <c r="BU24" s="387"/>
      <c r="BV24" s="385">
        <v>8052010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7150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11373935</v>
      </c>
      <c r="BO25" s="349"/>
      <c r="BP25" s="349"/>
      <c r="BQ25" s="349"/>
      <c r="BR25" s="349"/>
      <c r="BS25" s="349"/>
      <c r="BT25" s="349"/>
      <c r="BU25" s="350"/>
      <c r="BV25" s="348">
        <v>5280805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6770</v>
      </c>
      <c r="R26" s="437"/>
      <c r="S26" s="437"/>
      <c r="T26" s="437"/>
      <c r="U26" s="437"/>
      <c r="V26" s="476"/>
      <c r="W26" s="531"/>
      <c r="X26" s="519"/>
      <c r="Y26" s="520"/>
      <c r="Z26" s="435" t="s">
        <v>161</v>
      </c>
      <c r="AA26" s="553"/>
      <c r="AB26" s="553"/>
      <c r="AC26" s="553"/>
      <c r="AD26" s="553"/>
      <c r="AE26" s="553"/>
      <c r="AF26" s="553"/>
      <c r="AG26" s="554"/>
      <c r="AH26" s="436">
        <v>31</v>
      </c>
      <c r="AI26" s="437"/>
      <c r="AJ26" s="437"/>
      <c r="AK26" s="437"/>
      <c r="AL26" s="476"/>
      <c r="AM26" s="436">
        <v>108965</v>
      </c>
      <c r="AN26" s="437"/>
      <c r="AO26" s="437"/>
      <c r="AP26" s="437"/>
      <c r="AQ26" s="437"/>
      <c r="AR26" s="476"/>
      <c r="AS26" s="436">
        <v>3515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4220</v>
      </c>
      <c r="R27" s="437"/>
      <c r="S27" s="437"/>
      <c r="T27" s="437"/>
      <c r="U27" s="437"/>
      <c r="V27" s="476"/>
      <c r="W27" s="531"/>
      <c r="X27" s="519"/>
      <c r="Y27" s="520"/>
      <c r="Z27" s="435" t="s">
        <v>164</v>
      </c>
      <c r="AA27" s="415"/>
      <c r="AB27" s="415"/>
      <c r="AC27" s="415"/>
      <c r="AD27" s="415"/>
      <c r="AE27" s="415"/>
      <c r="AF27" s="415"/>
      <c r="AG27" s="416"/>
      <c r="AH27" s="436">
        <v>6</v>
      </c>
      <c r="AI27" s="437"/>
      <c r="AJ27" s="437"/>
      <c r="AK27" s="437"/>
      <c r="AL27" s="476"/>
      <c r="AM27" s="436">
        <v>25032</v>
      </c>
      <c r="AN27" s="437"/>
      <c r="AO27" s="437"/>
      <c r="AP27" s="437"/>
      <c r="AQ27" s="437"/>
      <c r="AR27" s="476"/>
      <c r="AS27" s="436">
        <v>4172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0">
        <v>50223</v>
      </c>
      <c r="BO27" s="551"/>
      <c r="BP27" s="551"/>
      <c r="BQ27" s="551"/>
      <c r="BR27" s="551"/>
      <c r="BS27" s="551"/>
      <c r="BT27" s="551"/>
      <c r="BU27" s="552"/>
      <c r="BV27" s="550">
        <v>50212</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3690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1925197</v>
      </c>
      <c r="BO28" s="349"/>
      <c r="BP28" s="349"/>
      <c r="BQ28" s="349"/>
      <c r="BR28" s="349"/>
      <c r="BS28" s="349"/>
      <c r="BT28" s="349"/>
      <c r="BU28" s="350"/>
      <c r="BV28" s="348">
        <v>1465598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3410</v>
      </c>
      <c r="R29" s="437"/>
      <c r="S29" s="437"/>
      <c r="T29" s="437"/>
      <c r="U29" s="437"/>
      <c r="V29" s="476"/>
      <c r="W29" s="531"/>
      <c r="X29" s="519"/>
      <c r="Y29" s="520"/>
      <c r="Z29" s="435" t="s">
        <v>171</v>
      </c>
      <c r="AA29" s="415"/>
      <c r="AB29" s="415"/>
      <c r="AC29" s="415"/>
      <c r="AD29" s="415"/>
      <c r="AE29" s="415"/>
      <c r="AF29" s="415"/>
      <c r="AG29" s="416"/>
      <c r="AH29" s="436">
        <v>347</v>
      </c>
      <c r="AI29" s="437"/>
      <c r="AJ29" s="437"/>
      <c r="AK29" s="437"/>
      <c r="AL29" s="476"/>
      <c r="AM29" s="436">
        <v>1124416</v>
      </c>
      <c r="AN29" s="437"/>
      <c r="AO29" s="437"/>
      <c r="AP29" s="437"/>
      <c r="AQ29" s="437"/>
      <c r="AR29" s="476"/>
      <c r="AS29" s="436">
        <v>3240</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100.3</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174</v>
      </c>
      <c r="BD30" s="548"/>
      <c r="BE30" s="548"/>
      <c r="BF30" s="548"/>
      <c r="BG30" s="548"/>
      <c r="BH30" s="548"/>
      <c r="BI30" s="548"/>
      <c r="BJ30" s="548"/>
      <c r="BK30" s="548"/>
      <c r="BL30" s="548"/>
      <c r="BM30" s="549"/>
      <c r="BN30" s="550">
        <v>1753079</v>
      </c>
      <c r="BO30" s="551"/>
      <c r="BP30" s="551"/>
      <c r="BQ30" s="551"/>
      <c r="BR30" s="551"/>
      <c r="BS30" s="551"/>
      <c r="BT30" s="551"/>
      <c r="BU30" s="552"/>
      <c r="BV30" s="550">
        <v>1439959</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吉川市国民健康保険特別会計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吉川市水道事業会計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吉川市下水道事業特別会計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埼玉県後期高齢者医療広域連合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吉川市土地開発公社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吉川市介護保険特別会計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吉川市農業集落排水特別会計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吉川市後期高齢者医療特別会計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東埼玉資源環境組合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江戸川水防事務組合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吉川松伏消防組合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election activeCell="R9" sqref="W9:AL1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11723</v>
      </c>
      <c r="J41" s="83">
        <v>13291</v>
      </c>
      <c r="K41" s="83">
        <v>13809</v>
      </c>
      <c r="L41" s="83">
        <v>14576</v>
      </c>
      <c r="M41" s="84">
        <v>14988</v>
      </c>
    </row>
    <row r="42" spans="2:13" ht="27.75" customHeight="1">
      <c r="B42" s="1169"/>
      <c r="C42" s="1170"/>
      <c r="D42" s="85"/>
      <c r="E42" s="1175" t="s">
        <v>26</v>
      </c>
      <c r="F42" s="1175"/>
      <c r="G42" s="1175"/>
      <c r="H42" s="1176"/>
      <c r="I42" s="86">
        <v>2258</v>
      </c>
      <c r="J42" s="87">
        <v>2126</v>
      </c>
      <c r="K42" s="87">
        <v>2033</v>
      </c>
      <c r="L42" s="87">
        <v>3125</v>
      </c>
      <c r="M42" s="88">
        <v>6001</v>
      </c>
    </row>
    <row r="43" spans="2:13" ht="27.75" customHeight="1">
      <c r="B43" s="1169"/>
      <c r="C43" s="1170"/>
      <c r="D43" s="85"/>
      <c r="E43" s="1175" t="s">
        <v>27</v>
      </c>
      <c r="F43" s="1175"/>
      <c r="G43" s="1175"/>
      <c r="H43" s="1176"/>
      <c r="I43" s="86">
        <v>3495</v>
      </c>
      <c r="J43" s="87">
        <v>3746</v>
      </c>
      <c r="K43" s="87">
        <v>3883</v>
      </c>
      <c r="L43" s="87">
        <v>3537</v>
      </c>
      <c r="M43" s="88">
        <v>2974</v>
      </c>
    </row>
    <row r="44" spans="2:13" ht="27.75" customHeight="1">
      <c r="B44" s="1169"/>
      <c r="C44" s="1170"/>
      <c r="D44" s="85"/>
      <c r="E44" s="1175" t="s">
        <v>28</v>
      </c>
      <c r="F44" s="1175"/>
      <c r="G44" s="1175"/>
      <c r="H44" s="1176"/>
      <c r="I44" s="86">
        <v>726</v>
      </c>
      <c r="J44" s="87">
        <v>697</v>
      </c>
      <c r="K44" s="87">
        <v>756</v>
      </c>
      <c r="L44" s="87">
        <v>705</v>
      </c>
      <c r="M44" s="88">
        <v>780</v>
      </c>
    </row>
    <row r="45" spans="2:13" ht="27.75" customHeight="1">
      <c r="B45" s="1169"/>
      <c r="C45" s="1170"/>
      <c r="D45" s="85"/>
      <c r="E45" s="1175" t="s">
        <v>29</v>
      </c>
      <c r="F45" s="1175"/>
      <c r="G45" s="1175"/>
      <c r="H45" s="1176"/>
      <c r="I45" s="86">
        <v>2398</v>
      </c>
      <c r="J45" s="87">
        <v>2373</v>
      </c>
      <c r="K45" s="87">
        <v>2106</v>
      </c>
      <c r="L45" s="87">
        <v>1800</v>
      </c>
      <c r="M45" s="88">
        <v>1731</v>
      </c>
    </row>
    <row r="46" spans="2:13" ht="27.75" customHeight="1">
      <c r="B46" s="1169"/>
      <c r="C46" s="1170"/>
      <c r="D46" s="85"/>
      <c r="E46" s="1175" t="s">
        <v>30</v>
      </c>
      <c r="F46" s="1175"/>
      <c r="G46" s="1175"/>
      <c r="H46" s="1176"/>
      <c r="I46" s="86">
        <v>8</v>
      </c>
      <c r="J46" s="87">
        <v>3</v>
      </c>
      <c r="K46" s="87">
        <v>2</v>
      </c>
      <c r="L46" s="87">
        <v>0</v>
      </c>
      <c r="M46" s="88">
        <v>0</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1972</v>
      </c>
      <c r="J49" s="87">
        <v>2473</v>
      </c>
      <c r="K49" s="87">
        <v>2734</v>
      </c>
      <c r="L49" s="87">
        <v>3029</v>
      </c>
      <c r="M49" s="88">
        <v>3873</v>
      </c>
    </row>
    <row r="50" spans="2:13" ht="27.75" customHeight="1">
      <c r="B50" s="1169"/>
      <c r="C50" s="1170"/>
      <c r="D50" s="85"/>
      <c r="E50" s="1175" t="s">
        <v>35</v>
      </c>
      <c r="F50" s="1175"/>
      <c r="G50" s="1175"/>
      <c r="H50" s="1176"/>
      <c r="I50" s="86">
        <v>1869</v>
      </c>
      <c r="J50" s="87">
        <v>1944</v>
      </c>
      <c r="K50" s="87">
        <v>1996</v>
      </c>
      <c r="L50" s="87">
        <v>1871</v>
      </c>
      <c r="M50" s="88">
        <v>2137</v>
      </c>
    </row>
    <row r="51" spans="2:13" ht="27.75" customHeight="1">
      <c r="B51" s="1171"/>
      <c r="C51" s="1172"/>
      <c r="D51" s="85"/>
      <c r="E51" s="1175" t="s">
        <v>36</v>
      </c>
      <c r="F51" s="1175"/>
      <c r="G51" s="1175"/>
      <c r="H51" s="1176"/>
      <c r="I51" s="86">
        <v>12131</v>
      </c>
      <c r="J51" s="87">
        <v>13273</v>
      </c>
      <c r="K51" s="87">
        <v>13277</v>
      </c>
      <c r="L51" s="87">
        <v>13881</v>
      </c>
      <c r="M51" s="88">
        <v>14217</v>
      </c>
    </row>
    <row r="52" spans="2:13" ht="27.75" customHeight="1" thickBot="1">
      <c r="B52" s="1179" t="s">
        <v>37</v>
      </c>
      <c r="C52" s="1180"/>
      <c r="D52" s="90"/>
      <c r="E52" s="1181" t="s">
        <v>38</v>
      </c>
      <c r="F52" s="1181"/>
      <c r="G52" s="1181"/>
      <c r="H52" s="1182"/>
      <c r="I52" s="91">
        <v>4636</v>
      </c>
      <c r="J52" s="92">
        <v>4547</v>
      </c>
      <c r="K52" s="92">
        <v>4582</v>
      </c>
      <c r="L52" s="92">
        <v>4963</v>
      </c>
      <c r="M52" s="93">
        <v>6246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52266</v>
      </c>
      <c r="E3" s="116"/>
      <c r="F3" s="117">
        <v>58009</v>
      </c>
      <c r="G3" s="118"/>
      <c r="H3" s="119"/>
    </row>
    <row r="4" spans="1:8">
      <c r="A4" s="120"/>
      <c r="B4" s="121"/>
      <c r="C4" s="122"/>
      <c r="D4" s="123">
        <v>14611</v>
      </c>
      <c r="E4" s="124"/>
      <c r="F4" s="125">
        <v>32190</v>
      </c>
      <c r="G4" s="126"/>
      <c r="H4" s="127"/>
    </row>
    <row r="5" spans="1:8">
      <c r="A5" s="108" t="s">
        <v>512</v>
      </c>
      <c r="B5" s="113"/>
      <c r="C5" s="114"/>
      <c r="D5" s="115">
        <v>66814</v>
      </c>
      <c r="E5" s="116"/>
      <c r="F5" s="117">
        <v>61882</v>
      </c>
      <c r="G5" s="118"/>
      <c r="H5" s="119"/>
    </row>
    <row r="6" spans="1:8">
      <c r="A6" s="120"/>
      <c r="B6" s="121"/>
      <c r="C6" s="122"/>
      <c r="D6" s="123">
        <v>48546</v>
      </c>
      <c r="E6" s="124"/>
      <c r="F6" s="125">
        <v>32175</v>
      </c>
      <c r="G6" s="126"/>
      <c r="H6" s="127"/>
    </row>
    <row r="7" spans="1:8">
      <c r="A7" s="108" t="s">
        <v>513</v>
      </c>
      <c r="B7" s="113"/>
      <c r="C7" s="114"/>
      <c r="D7" s="115">
        <v>63605</v>
      </c>
      <c r="E7" s="116"/>
      <c r="F7" s="117">
        <v>47569</v>
      </c>
      <c r="G7" s="118"/>
      <c r="H7" s="119"/>
    </row>
    <row r="8" spans="1:8">
      <c r="A8" s="120"/>
      <c r="B8" s="121"/>
      <c r="C8" s="122"/>
      <c r="D8" s="123">
        <v>34961</v>
      </c>
      <c r="E8" s="124"/>
      <c r="F8" s="125">
        <v>26255</v>
      </c>
      <c r="G8" s="126"/>
      <c r="H8" s="127"/>
    </row>
    <row r="9" spans="1:8">
      <c r="A9" s="108" t="s">
        <v>514</v>
      </c>
      <c r="B9" s="113"/>
      <c r="C9" s="114"/>
      <c r="D9" s="115">
        <v>56791</v>
      </c>
      <c r="E9" s="116"/>
      <c r="F9" s="117">
        <v>50880</v>
      </c>
      <c r="G9" s="118"/>
      <c r="H9" s="119"/>
    </row>
    <row r="10" spans="1:8">
      <c r="A10" s="120"/>
      <c r="B10" s="121"/>
      <c r="C10" s="122"/>
      <c r="D10" s="123">
        <v>27399</v>
      </c>
      <c r="E10" s="124"/>
      <c r="F10" s="125">
        <v>26879</v>
      </c>
      <c r="G10" s="126"/>
      <c r="H10" s="127"/>
    </row>
    <row r="11" spans="1:8">
      <c r="A11" s="108" t="s">
        <v>515</v>
      </c>
      <c r="B11" s="113"/>
      <c r="C11" s="114"/>
      <c r="D11" s="115">
        <v>21464</v>
      </c>
      <c r="E11" s="116"/>
      <c r="F11" s="117">
        <v>63956</v>
      </c>
      <c r="G11" s="118"/>
      <c r="H11" s="119"/>
    </row>
    <row r="12" spans="1:8">
      <c r="A12" s="120"/>
      <c r="B12" s="121"/>
      <c r="C12" s="128"/>
      <c r="D12" s="123">
        <v>13990</v>
      </c>
      <c r="E12" s="124"/>
      <c r="F12" s="125">
        <v>29239</v>
      </c>
      <c r="G12" s="126"/>
      <c r="H12" s="127"/>
    </row>
    <row r="13" spans="1:8">
      <c r="A13" s="108"/>
      <c r="B13" s="113"/>
      <c r="C13" s="129"/>
      <c r="D13" s="130">
        <v>52188</v>
      </c>
      <c r="E13" s="131"/>
      <c r="F13" s="132">
        <v>56459</v>
      </c>
      <c r="G13" s="133"/>
      <c r="H13" s="119"/>
    </row>
    <row r="14" spans="1:8">
      <c r="A14" s="120"/>
      <c r="B14" s="121"/>
      <c r="C14" s="122"/>
      <c r="D14" s="123">
        <v>27901</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7.48</v>
      </c>
      <c r="C19" s="134">
        <f>ROUND(VALUE(SUBSTITUTE(実質収支比率等に係る経年分析!G$48,"▲","-")),2)</f>
        <v>7.79</v>
      </c>
      <c r="D19" s="134">
        <f>ROUND(VALUE(SUBSTITUTE(実質収支比率等に係る経年分析!H$48,"▲","-")),2)</f>
        <v>9.67</v>
      </c>
      <c r="E19" s="134">
        <f>ROUND(VALUE(SUBSTITUTE(実質収支比率等に係る経年分析!I$48,"▲","-")),2)</f>
        <v>6.35</v>
      </c>
      <c r="F19" s="134">
        <f>ROUND(VALUE(SUBSTITUTE(実質収支比率等に係る経年分析!J$48,"▲","-")),2)</f>
        <v>5.25</v>
      </c>
    </row>
    <row r="20" spans="1:11">
      <c r="A20" s="134" t="s">
        <v>43</v>
      </c>
      <c r="B20" s="134">
        <f>ROUND(VALUE(SUBSTITUTE(実質収支比率等に係る経年分析!F$47,"▲","-")),2)</f>
        <v>7.88</v>
      </c>
      <c r="C20" s="134">
        <f>ROUND(VALUE(SUBSTITUTE(実質収支比率等に係る経年分析!G$47,"▲","-")),2)</f>
        <v>12.01</v>
      </c>
      <c r="D20" s="134">
        <f>ROUND(VALUE(SUBSTITUTE(実質収支比率等に係る経年分析!H$47,"▲","-")),2)</f>
        <v>13.09</v>
      </c>
      <c r="E20" s="134">
        <f>ROUND(VALUE(SUBSTITUTE(実質収支比率等に係る経年分析!I$47,"▲","-")),2)</f>
        <v>12.69</v>
      </c>
      <c r="F20" s="134">
        <f>ROUND(VALUE(SUBSTITUTE(実質収支比率等に係る経年分析!J$47,"▲","-")),2)</f>
        <v>16.239999999999998</v>
      </c>
    </row>
    <row r="21" spans="1:11">
      <c r="A21" s="134" t="s">
        <v>44</v>
      </c>
      <c r="B21" s="134">
        <f>IF(ISNUMBER(VALUE(SUBSTITUTE(実質収支比率等に係る経年分析!F$49,"▲","-"))),ROUND(VALUE(SUBSTITUTE(実質収支比率等に係る経年分析!F$49,"▲","-")),2),NA())</f>
        <v>0.44</v>
      </c>
      <c r="C21" s="134">
        <f>IF(ISNUMBER(VALUE(SUBSTITUTE(実質収支比率等に係る経年分析!G$49,"▲","-"))),ROUND(VALUE(SUBSTITUTE(実質収支比率等に係る経年分析!G$49,"▲","-")),2),NA())</f>
        <v>4.8600000000000003</v>
      </c>
      <c r="D21" s="134">
        <f>IF(ISNUMBER(VALUE(SUBSTITUTE(実質収支比率等に係る経年分析!H$49,"▲","-"))),ROUND(VALUE(SUBSTITUTE(実質収支比率等に係る経年分析!H$49,"▲","-")),2),NA())</f>
        <v>3.17</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2.94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吉川市農業集落排水特別会計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吉川市後期高齢者医療特別会計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吉川市下水道事業特別会計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吉川市介護保険特別会計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5.25</v>
      </c>
    </row>
    <row r="35" spans="1:16">
      <c r="A35" s="135" t="str">
        <f>IF(連結実質赤字比率に係る赤字・黒字の構成分析!C$35="",NA(),連結実質赤字比率に係る赤字・黒字の構成分析!C$35)</f>
        <v>吉川市国民健康保険特別会計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6.05</v>
      </c>
    </row>
    <row r="36" spans="1:16">
      <c r="A36" s="135" t="str">
        <f>IF(連結実質赤字比率に係る赤字・黒字の構成分析!C$34="",NA(),連結実質赤字比率に係る赤字・黒字の構成分析!C$34)</f>
        <v>吉川市水道事業会計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19.260000000000002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1308</v>
      </c>
      <c r="E42" s="136"/>
      <c r="F42" s="136"/>
      <c r="G42" s="136">
        <f>'実質公債費比率（分子）の構造'!L$52</f>
        <v>1230</v>
      </c>
      <c r="H42" s="136"/>
      <c r="I42" s="136"/>
      <c r="J42" s="136">
        <f>'実質公債費比率（分子）の構造'!M$52</f>
        <v>1256</v>
      </c>
      <c r="K42" s="136"/>
      <c r="L42" s="136"/>
      <c r="M42" s="136">
        <f>'実質公債費比率（分子）の構造'!N$52</f>
        <v>1320</v>
      </c>
      <c r="N42" s="136"/>
      <c r="O42" s="136"/>
      <c r="P42" s="136">
        <f>'実質公債費比率（分子）の構造'!O$52</f>
        <v>1416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107</v>
      </c>
      <c r="C44" s="136"/>
      <c r="D44" s="136"/>
      <c r="E44" s="136">
        <f>'実質公債費比率（分子）の構造'!L$50</f>
        <v>100</v>
      </c>
      <c r="F44" s="136"/>
      <c r="G44" s="136"/>
      <c r="H44" s="136">
        <f>'実質公債費比率（分子）の構造'!M$50</f>
        <v>94</v>
      </c>
      <c r="I44" s="136"/>
      <c r="J44" s="136"/>
      <c r="K44" s="136">
        <f>'実質公債費比率（分子）の構造'!N$50</f>
        <v>64</v>
      </c>
      <c r="L44" s="136"/>
      <c r="M44" s="136"/>
      <c r="N44" s="136">
        <f>'実質公債費比率（分子）の構造'!O$50</f>
        <v>98</v>
      </c>
      <c r="O44" s="136"/>
      <c r="P44" s="136"/>
    </row>
    <row r="45" spans="1:16">
      <c r="A45" s="136" t="s">
        <v>54</v>
      </c>
      <c r="B45" s="136">
        <f>'実質公債費比率（分子）の構造'!K$49</f>
        <v>171</v>
      </c>
      <c r="C45" s="136"/>
      <c r="D45" s="136"/>
      <c r="E45" s="136">
        <f>'実質公債費比率（分子）の構造'!L$49</f>
        <v>106</v>
      </c>
      <c r="F45" s="136"/>
      <c r="G45" s="136"/>
      <c r="H45" s="136">
        <f>'実質公債費比率（分子）の構造'!M$49</f>
        <v>95</v>
      </c>
      <c r="I45" s="136"/>
      <c r="J45" s="136"/>
      <c r="K45" s="136">
        <f>'実質公債費比率（分子）の構造'!N$49</f>
        <v>118</v>
      </c>
      <c r="L45" s="136"/>
      <c r="M45" s="136"/>
      <c r="N45" s="136">
        <f>'実質公債費比率（分子）の構造'!O$49</f>
        <v>137</v>
      </c>
      <c r="O45" s="136"/>
      <c r="P45" s="136"/>
    </row>
    <row r="46" spans="1:16">
      <c r="A46" s="136" t="s">
        <v>55</v>
      </c>
      <c r="B46" s="136">
        <f>'実質公債費比率（分子）の構造'!K$48</f>
        <v>330</v>
      </c>
      <c r="C46" s="136"/>
      <c r="D46" s="136"/>
      <c r="E46" s="136">
        <f>'実質公債費比率（分子）の構造'!L$48</f>
        <v>344</v>
      </c>
      <c r="F46" s="136"/>
      <c r="G46" s="136"/>
      <c r="H46" s="136">
        <f>'実質公債費比率（分子）の構造'!M$48</f>
        <v>250</v>
      </c>
      <c r="I46" s="136"/>
      <c r="J46" s="136"/>
      <c r="K46" s="136">
        <f>'実質公債費比率（分子）の構造'!N$48</f>
        <v>286</v>
      </c>
      <c r="L46" s="136"/>
      <c r="M46" s="136"/>
      <c r="N46" s="136">
        <f>'実質公債費比率（分子）の構造'!O$48</f>
        <v>251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1143</v>
      </c>
      <c r="C49" s="136"/>
      <c r="D49" s="136"/>
      <c r="E49" s="136">
        <f>'実質公債費比率（分子）の構造'!L$45</f>
        <v>1217</v>
      </c>
      <c r="F49" s="136"/>
      <c r="G49" s="136"/>
      <c r="H49" s="136">
        <f>'実質公債費比率（分子）の構造'!M$45</f>
        <v>1356</v>
      </c>
      <c r="I49" s="136"/>
      <c r="J49" s="136"/>
      <c r="K49" s="136">
        <f>'実質公債費比率（分子）の構造'!N$45</f>
        <v>1512</v>
      </c>
      <c r="L49" s="136"/>
      <c r="M49" s="136"/>
      <c r="N49" s="136">
        <f>'実質公債費比率（分子）の構造'!O$45</f>
        <v>1418</v>
      </c>
      <c r="O49" s="136"/>
      <c r="P49" s="136"/>
    </row>
    <row r="50" spans="1:16">
      <c r="A50" s="136" t="s">
        <v>59</v>
      </c>
      <c r="B50" s="136" t="e">
        <f>NA()</f>
        <v>#N/A</v>
      </c>
      <c r="C50" s="136">
        <f>IF(ISNUMBER('実質公債費比率（分子）の構造'!K$53),'実質公債費比率（分子）の構造'!K$53,NA())</f>
        <v>443</v>
      </c>
      <c r="D50" s="136" t="e">
        <f>NA()</f>
        <v>#N/A</v>
      </c>
      <c r="E50" s="136" t="e">
        <f>NA()</f>
        <v>#N/A</v>
      </c>
      <c r="F50" s="136">
        <f>IF(ISNUMBER('実質公債費比率（分子）の構造'!L$53),'実質公債費比率（分子）の構造'!L$53,NA())</f>
        <v>537</v>
      </c>
      <c r="G50" s="136" t="e">
        <f>NA()</f>
        <v>#N/A</v>
      </c>
      <c r="H50" s="136" t="e">
        <f>NA()</f>
        <v>#N/A</v>
      </c>
      <c r="I50" s="136">
        <f>IF(ISNUMBER('実質公債費比率（分子）の構造'!M$53),'実質公債費比率（分子）の構造'!M$53,NA())</f>
        <v>539</v>
      </c>
      <c r="J50" s="136" t="e">
        <f>NA()</f>
        <v>#N/A</v>
      </c>
      <c r="K50" s="136" t="e">
        <f>NA()</f>
        <v>#N/A</v>
      </c>
      <c r="L50" s="136">
        <f>IF(ISNUMBER('実質公債費比率（分子）の構造'!N$53),'実質公債費比率（分子）の構造'!N$53,NA())</f>
        <v>660</v>
      </c>
      <c r="M50" s="136" t="e">
        <f>NA()</f>
        <v>#N/A</v>
      </c>
      <c r="N50" s="136" t="e">
        <f>NA()</f>
        <v>#N/A</v>
      </c>
      <c r="O50" s="136">
        <f>IF(ISNUMBER('実質公債費比率（分子）の構造'!O$53),'実質公債費比率（分子）の構造'!O$53,NA())</f>
        <v>488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12131</v>
      </c>
      <c r="E56" s="135"/>
      <c r="F56" s="135"/>
      <c r="G56" s="135">
        <f>'将来負担比率（分子）の構造'!J$51</f>
        <v>13273</v>
      </c>
      <c r="H56" s="135"/>
      <c r="I56" s="135"/>
      <c r="J56" s="135">
        <f>'将来負担比率（分子）の構造'!K$51</f>
        <v>13277</v>
      </c>
      <c r="K56" s="135"/>
      <c r="L56" s="135"/>
      <c r="M56" s="135">
        <f>'将来負担比率（分子）の構造'!L$51</f>
        <v>13881</v>
      </c>
      <c r="N56" s="135"/>
      <c r="O56" s="135"/>
      <c r="P56" s="135">
        <f>'将来負担比率（分子）の構造'!M$51</f>
        <v>14217</v>
      </c>
    </row>
    <row r="57" spans="1:16">
      <c r="A57" s="135" t="s">
        <v>35</v>
      </c>
      <c r="B57" s="135"/>
      <c r="C57" s="135"/>
      <c r="D57" s="135">
        <f>'将来負担比率（分子）の構造'!I$50</f>
        <v>1869</v>
      </c>
      <c r="E57" s="135"/>
      <c r="F57" s="135"/>
      <c r="G57" s="135">
        <f>'将来負担比率（分子）の構造'!J$50</f>
        <v>1944</v>
      </c>
      <c r="H57" s="135"/>
      <c r="I57" s="135"/>
      <c r="J57" s="135">
        <f>'将来負担比率（分子）の構造'!K$50</f>
        <v>1996</v>
      </c>
      <c r="K57" s="135"/>
      <c r="L57" s="135"/>
      <c r="M57" s="135">
        <f>'将来負担比率（分子）の構造'!L$50</f>
        <v>1871</v>
      </c>
      <c r="N57" s="135"/>
      <c r="O57" s="135"/>
      <c r="P57" s="135">
        <f>'将来負担比率（分子）の構造'!M$50</f>
        <v>2137</v>
      </c>
    </row>
    <row r="58" spans="1:16">
      <c r="A58" s="135" t="s">
        <v>34</v>
      </c>
      <c r="B58" s="135"/>
      <c r="C58" s="135"/>
      <c r="D58" s="135">
        <f>'将来負担比率（分子）の構造'!I$49</f>
        <v>1972</v>
      </c>
      <c r="E58" s="135"/>
      <c r="F58" s="135"/>
      <c r="G58" s="135">
        <f>'将来負担比率（分子）の構造'!J$49</f>
        <v>2473</v>
      </c>
      <c r="H58" s="135"/>
      <c r="I58" s="135"/>
      <c r="J58" s="135">
        <f>'将来負担比率（分子）の構造'!K$49</f>
        <v>2734</v>
      </c>
      <c r="K58" s="135"/>
      <c r="L58" s="135"/>
      <c r="M58" s="135">
        <f>'将来負担比率（分子）の構造'!L$49</f>
        <v>3029</v>
      </c>
      <c r="N58" s="135"/>
      <c r="O58" s="135"/>
      <c r="P58" s="135">
        <f>'将来負担比率（分子）の構造'!M$49</f>
        <v>3873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3</v>
      </c>
      <c r="F61" s="135"/>
      <c r="G61" s="135"/>
      <c r="H61" s="135">
        <f>'将来負担比率（分子）の構造'!K$46</f>
        <v>2</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2398</v>
      </c>
      <c r="C62" s="135"/>
      <c r="D62" s="135"/>
      <c r="E62" s="135">
        <f>'将来負担比率（分子）の構造'!J$45</f>
        <v>2373</v>
      </c>
      <c r="F62" s="135"/>
      <c r="G62" s="135"/>
      <c r="H62" s="135">
        <f>'将来負担比率（分子）の構造'!K$45</f>
        <v>2106</v>
      </c>
      <c r="I62" s="135"/>
      <c r="J62" s="135"/>
      <c r="K62" s="135">
        <f>'将来負担比率（分子）の構造'!L$45</f>
        <v>1800</v>
      </c>
      <c r="L62" s="135"/>
      <c r="M62" s="135"/>
      <c r="N62" s="135">
        <f>'将来負担比率（分子）の構造'!M$45</f>
        <v>1731</v>
      </c>
      <c r="O62" s="135"/>
      <c r="P62" s="135"/>
    </row>
    <row r="63" spans="1:16">
      <c r="A63" s="135" t="s">
        <v>28</v>
      </c>
      <c r="B63" s="135">
        <f>'将来負担比率（分子）の構造'!I$44</f>
        <v>726</v>
      </c>
      <c r="C63" s="135"/>
      <c r="D63" s="135"/>
      <c r="E63" s="135">
        <f>'将来負担比率（分子）の構造'!J$44</f>
        <v>697</v>
      </c>
      <c r="F63" s="135"/>
      <c r="G63" s="135"/>
      <c r="H63" s="135">
        <f>'将来負担比率（分子）の構造'!K$44</f>
        <v>756</v>
      </c>
      <c r="I63" s="135"/>
      <c r="J63" s="135"/>
      <c r="K63" s="135">
        <f>'将来負担比率（分子）の構造'!L$44</f>
        <v>705</v>
      </c>
      <c r="L63" s="135"/>
      <c r="M63" s="135"/>
      <c r="N63" s="135">
        <f>'将来負担比率（分子）の構造'!M$44</f>
        <v>780</v>
      </c>
      <c r="O63" s="135"/>
      <c r="P63" s="135"/>
    </row>
    <row r="64" spans="1:16">
      <c r="A64" s="135" t="s">
        <v>27</v>
      </c>
      <c r="B64" s="135">
        <f>'将来負担比率（分子）の構造'!I$43</f>
        <v>3495</v>
      </c>
      <c r="C64" s="135"/>
      <c r="D64" s="135"/>
      <c r="E64" s="135">
        <f>'将来負担比率（分子）の構造'!J$43</f>
        <v>3746</v>
      </c>
      <c r="F64" s="135"/>
      <c r="G64" s="135"/>
      <c r="H64" s="135">
        <f>'将来負担比率（分子）の構造'!K$43</f>
        <v>3883</v>
      </c>
      <c r="I64" s="135"/>
      <c r="J64" s="135"/>
      <c r="K64" s="135">
        <f>'将来負担比率（分子）の構造'!L$43</f>
        <v>3537</v>
      </c>
      <c r="L64" s="135"/>
      <c r="M64" s="135"/>
      <c r="N64" s="135">
        <f>'将来負担比率（分子）の構造'!M$43</f>
        <v>2974</v>
      </c>
      <c r="O64" s="135"/>
      <c r="P64" s="135"/>
    </row>
    <row r="65" spans="1:16">
      <c r="A65" s="135" t="s">
        <v>26</v>
      </c>
      <c r="B65" s="135">
        <f>'将来負担比率（分子）の構造'!I$42</f>
        <v>2258</v>
      </c>
      <c r="C65" s="135"/>
      <c r="D65" s="135"/>
      <c r="E65" s="135">
        <f>'将来負担比率（分子）の構造'!J$42</f>
        <v>2126</v>
      </c>
      <c r="F65" s="135"/>
      <c r="G65" s="135"/>
      <c r="H65" s="135">
        <f>'将来負担比率（分子）の構造'!K$42</f>
        <v>2033</v>
      </c>
      <c r="I65" s="135"/>
      <c r="J65" s="135"/>
      <c r="K65" s="135">
        <f>'将来負担比率（分子）の構造'!L$42</f>
        <v>3125</v>
      </c>
      <c r="L65" s="135"/>
      <c r="M65" s="135"/>
      <c r="N65" s="135">
        <f>'将来負担比率（分子）の構造'!M$42</f>
        <v>6001</v>
      </c>
      <c r="O65" s="135"/>
      <c r="P65" s="135"/>
    </row>
    <row r="66" spans="1:16">
      <c r="A66" s="135" t="s">
        <v>25</v>
      </c>
      <c r="B66" s="135">
        <f>'将来負担比率（分子）の構造'!I$41</f>
        <v>11723</v>
      </c>
      <c r="C66" s="135"/>
      <c r="D66" s="135"/>
      <c r="E66" s="135">
        <f>'将来負担比率（分子）の構造'!J$41</f>
        <v>13291</v>
      </c>
      <c r="F66" s="135"/>
      <c r="G66" s="135"/>
      <c r="H66" s="135">
        <f>'将来負担比率（分子）の構造'!K$41</f>
        <v>13809</v>
      </c>
      <c r="I66" s="135"/>
      <c r="J66" s="135"/>
      <c r="K66" s="135">
        <f>'将来負担比率（分子）の構造'!L$41</f>
        <v>14576</v>
      </c>
      <c r="L66" s="135"/>
      <c r="M66" s="135"/>
      <c r="N66" s="135">
        <f>'将来負担比率（分子）の構造'!M$41</f>
        <v>14988</v>
      </c>
      <c r="O66" s="135"/>
      <c r="P66" s="135"/>
    </row>
    <row r="67" spans="1:16">
      <c r="A67" s="135" t="s">
        <v>63</v>
      </c>
      <c r="B67" s="135" t="e">
        <f>NA()</f>
        <v>#N/A</v>
      </c>
      <c r="C67" s="135">
        <f>IF(ISNUMBER('将来負担比率（分子）の構造'!I$52), IF('将来負担比率（分子）の構造'!I$52 &lt; 0, 0, '将来負担比率（分子）の構造'!I$52), NA())</f>
        <v>4636</v>
      </c>
      <c r="D67" s="135" t="e">
        <f>NA()</f>
        <v>#N/A</v>
      </c>
      <c r="E67" s="135" t="e">
        <f>NA()</f>
        <v>#N/A</v>
      </c>
      <c r="F67" s="135">
        <f>IF(ISNUMBER('将来負担比率（分子）の構造'!J$52), IF('将来負担比率（分子）の構造'!J$52 &lt; 0, 0, '将来負担比率（分子）の構造'!J$52), NA())</f>
        <v>4547</v>
      </c>
      <c r="G67" s="135" t="e">
        <f>NA()</f>
        <v>#N/A</v>
      </c>
      <c r="H67" s="135" t="e">
        <f>NA()</f>
        <v>#N/A</v>
      </c>
      <c r="I67" s="135">
        <f>IF(ISNUMBER('将来負担比率（分子）の構造'!K$52), IF('将来負担比率（分子）の構造'!K$52 &lt; 0, 0, '将来負担比率（分子）の構造'!K$52), NA())</f>
        <v>4582</v>
      </c>
      <c r="J67" s="135" t="e">
        <f>NA()</f>
        <v>#N/A</v>
      </c>
      <c r="K67" s="135" t="e">
        <f>NA()</f>
        <v>#N/A</v>
      </c>
      <c r="L67" s="135">
        <f>IF(ISNUMBER('将来負担比率（分子）の構造'!L$52), IF('将来負担比率（分子）の構造'!L$52 &lt; 0, 0, '将来負担比率（分子）の構造'!L$52), NA())</f>
        <v>4963</v>
      </c>
      <c r="M67" s="135" t="e">
        <f>NA()</f>
        <v>#N/A</v>
      </c>
      <c r="N67" s="135" t="e">
        <f>NA()</f>
        <v>#N/A</v>
      </c>
      <c r="O67" s="135">
        <f>IF(ISNUMBER('将来負担比率（分子）の構造'!M$52), IF('将来負担比率（分子）の構造'!M$52 &lt; 0, 0, '将来負担比率（分子）の構造'!M$52), NA())</f>
        <v>6246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L1" workbookViewId="0">
      <selection activeCell="R9" sqref="R9:AO1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9049007</v>
      </c>
      <c r="S5" s="581"/>
      <c r="T5" s="581"/>
      <c r="U5" s="581"/>
      <c r="V5" s="581"/>
      <c r="W5" s="581"/>
      <c r="X5" s="581"/>
      <c r="Y5" s="582"/>
      <c r="Z5" s="583">
        <v>47.1</v>
      </c>
      <c r="AA5" s="583"/>
      <c r="AB5" s="583"/>
      <c r="AC5" s="583"/>
      <c r="AD5" s="584">
        <v>8589317</v>
      </c>
      <c r="AE5" s="584"/>
      <c r="AF5" s="584"/>
      <c r="AG5" s="584"/>
      <c r="AH5" s="584"/>
      <c r="AI5" s="584"/>
      <c r="AJ5" s="584"/>
      <c r="AK5" s="584"/>
      <c r="AL5" s="585">
        <v>78.400000000000006</v>
      </c>
      <c r="AM5" s="586"/>
      <c r="AN5" s="586"/>
      <c r="AO5" s="587"/>
      <c r="AP5" s="577" t="s">
        <v>209</v>
      </c>
      <c r="AQ5" s="578"/>
      <c r="AR5" s="578"/>
      <c r="AS5" s="578"/>
      <c r="AT5" s="578"/>
      <c r="AU5" s="578"/>
      <c r="AV5" s="578"/>
      <c r="AW5" s="578"/>
      <c r="AX5" s="578"/>
      <c r="AY5" s="578"/>
      <c r="AZ5" s="578"/>
      <c r="BA5" s="578"/>
      <c r="BB5" s="578"/>
      <c r="BC5" s="578"/>
      <c r="BD5" s="578"/>
      <c r="BE5" s="578"/>
      <c r="BF5" s="579"/>
      <c r="BG5" s="591">
        <v>8589317</v>
      </c>
      <c r="BH5" s="592"/>
      <c r="BI5" s="592"/>
      <c r="BJ5" s="592"/>
      <c r="BK5" s="592"/>
      <c r="BL5" s="592"/>
      <c r="BM5" s="592"/>
      <c r="BN5" s="593"/>
      <c r="BO5" s="594">
        <v>94.9</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176942</v>
      </c>
      <c r="S6" s="592"/>
      <c r="T6" s="592"/>
      <c r="U6" s="592"/>
      <c r="V6" s="592"/>
      <c r="W6" s="592"/>
      <c r="X6" s="592"/>
      <c r="Y6" s="593"/>
      <c r="Z6" s="594">
        <v>0.9</v>
      </c>
      <c r="AA6" s="594"/>
      <c r="AB6" s="594"/>
      <c r="AC6" s="594"/>
      <c r="AD6" s="595">
        <v>176942</v>
      </c>
      <c r="AE6" s="595"/>
      <c r="AF6" s="595"/>
      <c r="AG6" s="595"/>
      <c r="AH6" s="595"/>
      <c r="AI6" s="595"/>
      <c r="AJ6" s="595"/>
      <c r="AK6" s="595"/>
      <c r="AL6" s="596">
        <v>1.6</v>
      </c>
      <c r="AM6" s="597"/>
      <c r="AN6" s="597"/>
      <c r="AO6" s="598"/>
      <c r="AP6" s="588" t="s">
        <v>215</v>
      </c>
      <c r="AQ6" s="589"/>
      <c r="AR6" s="589"/>
      <c r="AS6" s="589"/>
      <c r="AT6" s="589"/>
      <c r="AU6" s="589"/>
      <c r="AV6" s="589"/>
      <c r="AW6" s="589"/>
      <c r="AX6" s="589"/>
      <c r="AY6" s="589"/>
      <c r="AZ6" s="589"/>
      <c r="BA6" s="589"/>
      <c r="BB6" s="589"/>
      <c r="BC6" s="589"/>
      <c r="BD6" s="589"/>
      <c r="BE6" s="589"/>
      <c r="BF6" s="590"/>
      <c r="BG6" s="591">
        <v>8589317</v>
      </c>
      <c r="BH6" s="592"/>
      <c r="BI6" s="592"/>
      <c r="BJ6" s="592"/>
      <c r="BK6" s="592"/>
      <c r="BL6" s="592"/>
      <c r="BM6" s="592"/>
      <c r="BN6" s="593"/>
      <c r="BO6" s="594">
        <v>94.9</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210494</v>
      </c>
      <c r="CS6" s="592"/>
      <c r="CT6" s="592"/>
      <c r="CU6" s="592"/>
      <c r="CV6" s="592"/>
      <c r="CW6" s="592"/>
      <c r="CX6" s="592"/>
      <c r="CY6" s="593"/>
      <c r="CZ6" s="594">
        <v>1.1000000000000001</v>
      </c>
      <c r="DA6" s="594"/>
      <c r="DB6" s="594"/>
      <c r="DC6" s="594"/>
      <c r="DD6" s="600" t="s">
        <v>210</v>
      </c>
      <c r="DE6" s="592"/>
      <c r="DF6" s="592"/>
      <c r="DG6" s="592"/>
      <c r="DH6" s="592"/>
      <c r="DI6" s="592"/>
      <c r="DJ6" s="592"/>
      <c r="DK6" s="592"/>
      <c r="DL6" s="592"/>
      <c r="DM6" s="592"/>
      <c r="DN6" s="592"/>
      <c r="DO6" s="592"/>
      <c r="DP6" s="593"/>
      <c r="DQ6" s="600">
        <v>210494</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16776</v>
      </c>
      <c r="S7" s="592"/>
      <c r="T7" s="592"/>
      <c r="U7" s="592"/>
      <c r="V7" s="592"/>
      <c r="W7" s="592"/>
      <c r="X7" s="592"/>
      <c r="Y7" s="593"/>
      <c r="Z7" s="594">
        <v>0.1</v>
      </c>
      <c r="AA7" s="594"/>
      <c r="AB7" s="594"/>
      <c r="AC7" s="594"/>
      <c r="AD7" s="595">
        <v>16776</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4231430</v>
      </c>
      <c r="BH7" s="592"/>
      <c r="BI7" s="592"/>
      <c r="BJ7" s="592"/>
      <c r="BK7" s="592"/>
      <c r="BL7" s="592"/>
      <c r="BM7" s="592"/>
      <c r="BN7" s="593"/>
      <c r="BO7" s="594">
        <v>46.8</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3072619</v>
      </c>
      <c r="CS7" s="592"/>
      <c r="CT7" s="592"/>
      <c r="CU7" s="592"/>
      <c r="CV7" s="592"/>
      <c r="CW7" s="592"/>
      <c r="CX7" s="592"/>
      <c r="CY7" s="593"/>
      <c r="CZ7" s="594">
        <v>16.5</v>
      </c>
      <c r="DA7" s="594"/>
      <c r="DB7" s="594"/>
      <c r="DC7" s="594"/>
      <c r="DD7" s="600">
        <v>36114</v>
      </c>
      <c r="DE7" s="592"/>
      <c r="DF7" s="592"/>
      <c r="DG7" s="592"/>
      <c r="DH7" s="592"/>
      <c r="DI7" s="592"/>
      <c r="DJ7" s="592"/>
      <c r="DK7" s="592"/>
      <c r="DL7" s="592"/>
      <c r="DM7" s="592"/>
      <c r="DN7" s="592"/>
      <c r="DO7" s="592"/>
      <c r="DP7" s="593"/>
      <c r="DQ7" s="600">
        <v>2816202</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35623</v>
      </c>
      <c r="S8" s="592"/>
      <c r="T8" s="592"/>
      <c r="U8" s="592"/>
      <c r="V8" s="592"/>
      <c r="W8" s="592"/>
      <c r="X8" s="592"/>
      <c r="Y8" s="593"/>
      <c r="Z8" s="594">
        <v>0.2</v>
      </c>
      <c r="AA8" s="594"/>
      <c r="AB8" s="594"/>
      <c r="AC8" s="594"/>
      <c r="AD8" s="595">
        <v>35623</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100208</v>
      </c>
      <c r="BH8" s="592"/>
      <c r="BI8" s="592"/>
      <c r="BJ8" s="592"/>
      <c r="BK8" s="592"/>
      <c r="BL8" s="592"/>
      <c r="BM8" s="592"/>
      <c r="BN8" s="593"/>
      <c r="BO8" s="594">
        <v>1.1000000000000001</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7214100</v>
      </c>
      <c r="CS8" s="592"/>
      <c r="CT8" s="592"/>
      <c r="CU8" s="592"/>
      <c r="CV8" s="592"/>
      <c r="CW8" s="592"/>
      <c r="CX8" s="592"/>
      <c r="CY8" s="593"/>
      <c r="CZ8" s="594">
        <v>38.799999999999997</v>
      </c>
      <c r="DA8" s="594"/>
      <c r="DB8" s="594"/>
      <c r="DC8" s="594"/>
      <c r="DD8" s="600">
        <v>56807</v>
      </c>
      <c r="DE8" s="592"/>
      <c r="DF8" s="592"/>
      <c r="DG8" s="592"/>
      <c r="DH8" s="592"/>
      <c r="DI8" s="592"/>
      <c r="DJ8" s="592"/>
      <c r="DK8" s="592"/>
      <c r="DL8" s="592"/>
      <c r="DM8" s="592"/>
      <c r="DN8" s="592"/>
      <c r="DO8" s="592"/>
      <c r="DP8" s="593"/>
      <c r="DQ8" s="600">
        <v>3859650</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58608</v>
      </c>
      <c r="S9" s="592"/>
      <c r="T9" s="592"/>
      <c r="U9" s="592"/>
      <c r="V9" s="592"/>
      <c r="W9" s="592"/>
      <c r="X9" s="592"/>
      <c r="Y9" s="593"/>
      <c r="Z9" s="594">
        <v>0.3</v>
      </c>
      <c r="AA9" s="594"/>
      <c r="AB9" s="594"/>
      <c r="AC9" s="594"/>
      <c r="AD9" s="595">
        <v>58608</v>
      </c>
      <c r="AE9" s="595"/>
      <c r="AF9" s="595"/>
      <c r="AG9" s="595"/>
      <c r="AH9" s="595"/>
      <c r="AI9" s="595"/>
      <c r="AJ9" s="595"/>
      <c r="AK9" s="595"/>
      <c r="AL9" s="596">
        <v>0.5</v>
      </c>
      <c r="AM9" s="597"/>
      <c r="AN9" s="597"/>
      <c r="AO9" s="598"/>
      <c r="AP9" s="588" t="s">
        <v>225</v>
      </c>
      <c r="AQ9" s="589"/>
      <c r="AR9" s="589"/>
      <c r="AS9" s="589"/>
      <c r="AT9" s="589"/>
      <c r="AU9" s="589"/>
      <c r="AV9" s="589"/>
      <c r="AW9" s="589"/>
      <c r="AX9" s="589"/>
      <c r="AY9" s="589"/>
      <c r="AZ9" s="589"/>
      <c r="BA9" s="589"/>
      <c r="BB9" s="589"/>
      <c r="BC9" s="589"/>
      <c r="BD9" s="589"/>
      <c r="BE9" s="589"/>
      <c r="BF9" s="590"/>
      <c r="BG9" s="591">
        <v>3634040</v>
      </c>
      <c r="BH9" s="592"/>
      <c r="BI9" s="592"/>
      <c r="BJ9" s="592"/>
      <c r="BK9" s="592"/>
      <c r="BL9" s="592"/>
      <c r="BM9" s="592"/>
      <c r="BN9" s="593"/>
      <c r="BO9" s="594">
        <v>40.200000000000003</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1296979</v>
      </c>
      <c r="CS9" s="592"/>
      <c r="CT9" s="592"/>
      <c r="CU9" s="592"/>
      <c r="CV9" s="592"/>
      <c r="CW9" s="592"/>
      <c r="CX9" s="592"/>
      <c r="CY9" s="593"/>
      <c r="CZ9" s="594">
        <v>7</v>
      </c>
      <c r="DA9" s="594"/>
      <c r="DB9" s="594"/>
      <c r="DC9" s="594"/>
      <c r="DD9" s="600">
        <v>108298</v>
      </c>
      <c r="DE9" s="592"/>
      <c r="DF9" s="592"/>
      <c r="DG9" s="592"/>
      <c r="DH9" s="592"/>
      <c r="DI9" s="592"/>
      <c r="DJ9" s="592"/>
      <c r="DK9" s="592"/>
      <c r="DL9" s="592"/>
      <c r="DM9" s="592"/>
      <c r="DN9" s="592"/>
      <c r="DO9" s="592"/>
      <c r="DP9" s="593"/>
      <c r="DQ9" s="600">
        <v>1205969</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532925</v>
      </c>
      <c r="S10" s="592"/>
      <c r="T10" s="592"/>
      <c r="U10" s="592"/>
      <c r="V10" s="592"/>
      <c r="W10" s="592"/>
      <c r="X10" s="592"/>
      <c r="Y10" s="593"/>
      <c r="Z10" s="594">
        <v>2.8</v>
      </c>
      <c r="AA10" s="594"/>
      <c r="AB10" s="594"/>
      <c r="AC10" s="594"/>
      <c r="AD10" s="595">
        <v>532925</v>
      </c>
      <c r="AE10" s="595"/>
      <c r="AF10" s="595"/>
      <c r="AG10" s="595"/>
      <c r="AH10" s="595"/>
      <c r="AI10" s="595"/>
      <c r="AJ10" s="595"/>
      <c r="AK10" s="595"/>
      <c r="AL10" s="596">
        <v>4.9000000000000004</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155073</v>
      </c>
      <c r="BH10" s="592"/>
      <c r="BI10" s="592"/>
      <c r="BJ10" s="592"/>
      <c r="BK10" s="592"/>
      <c r="BL10" s="592"/>
      <c r="BM10" s="592"/>
      <c r="BN10" s="593"/>
      <c r="BO10" s="594">
        <v>1.7</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76115</v>
      </c>
      <c r="CS10" s="592"/>
      <c r="CT10" s="592"/>
      <c r="CU10" s="592"/>
      <c r="CV10" s="592"/>
      <c r="CW10" s="592"/>
      <c r="CX10" s="592"/>
      <c r="CY10" s="593"/>
      <c r="CZ10" s="594">
        <v>0.4</v>
      </c>
      <c r="DA10" s="594"/>
      <c r="DB10" s="594"/>
      <c r="DC10" s="594"/>
      <c r="DD10" s="600" t="s">
        <v>222</v>
      </c>
      <c r="DE10" s="592"/>
      <c r="DF10" s="592"/>
      <c r="DG10" s="592"/>
      <c r="DH10" s="592"/>
      <c r="DI10" s="592"/>
      <c r="DJ10" s="592"/>
      <c r="DK10" s="592"/>
      <c r="DL10" s="592"/>
      <c r="DM10" s="592"/>
      <c r="DN10" s="592"/>
      <c r="DO10" s="592"/>
      <c r="DP10" s="593"/>
      <c r="DQ10" s="600">
        <v>25018</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9109</v>
      </c>
      <c r="S11" s="592"/>
      <c r="T11" s="592"/>
      <c r="U11" s="592"/>
      <c r="V11" s="592"/>
      <c r="W11" s="592"/>
      <c r="X11" s="592"/>
      <c r="Y11" s="593"/>
      <c r="Z11" s="594">
        <v>0</v>
      </c>
      <c r="AA11" s="594"/>
      <c r="AB11" s="594"/>
      <c r="AC11" s="594"/>
      <c r="AD11" s="595">
        <v>9109</v>
      </c>
      <c r="AE11" s="595"/>
      <c r="AF11" s="595"/>
      <c r="AG11" s="595"/>
      <c r="AH11" s="595"/>
      <c r="AI11" s="595"/>
      <c r="AJ11" s="595"/>
      <c r="AK11" s="595"/>
      <c r="AL11" s="596">
        <v>0.1</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342109</v>
      </c>
      <c r="BH11" s="592"/>
      <c r="BI11" s="592"/>
      <c r="BJ11" s="592"/>
      <c r="BK11" s="592"/>
      <c r="BL11" s="592"/>
      <c r="BM11" s="592"/>
      <c r="BN11" s="593"/>
      <c r="BO11" s="594">
        <v>3.8</v>
      </c>
      <c r="BP11" s="594"/>
      <c r="BQ11" s="594"/>
      <c r="BR11" s="594"/>
      <c r="BS11" s="600" t="s">
        <v>222</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284856</v>
      </c>
      <c r="CS11" s="592"/>
      <c r="CT11" s="592"/>
      <c r="CU11" s="592"/>
      <c r="CV11" s="592"/>
      <c r="CW11" s="592"/>
      <c r="CX11" s="592"/>
      <c r="CY11" s="593"/>
      <c r="CZ11" s="594">
        <v>1.5</v>
      </c>
      <c r="DA11" s="594"/>
      <c r="DB11" s="594"/>
      <c r="DC11" s="594"/>
      <c r="DD11" s="600">
        <v>146850</v>
      </c>
      <c r="DE11" s="592"/>
      <c r="DF11" s="592"/>
      <c r="DG11" s="592"/>
      <c r="DH11" s="592"/>
      <c r="DI11" s="592"/>
      <c r="DJ11" s="592"/>
      <c r="DK11" s="592"/>
      <c r="DL11" s="592"/>
      <c r="DM11" s="592"/>
      <c r="DN11" s="592"/>
      <c r="DO11" s="592"/>
      <c r="DP11" s="593"/>
      <c r="DQ11" s="600">
        <v>247145</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3761129</v>
      </c>
      <c r="BH12" s="592"/>
      <c r="BI12" s="592"/>
      <c r="BJ12" s="592"/>
      <c r="BK12" s="592"/>
      <c r="BL12" s="592"/>
      <c r="BM12" s="592"/>
      <c r="BN12" s="593"/>
      <c r="BO12" s="594">
        <v>41.6</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60816</v>
      </c>
      <c r="CS12" s="592"/>
      <c r="CT12" s="592"/>
      <c r="CU12" s="592"/>
      <c r="CV12" s="592"/>
      <c r="CW12" s="592"/>
      <c r="CX12" s="592"/>
      <c r="CY12" s="593"/>
      <c r="CZ12" s="594">
        <v>0.3</v>
      </c>
      <c r="DA12" s="594"/>
      <c r="DB12" s="594"/>
      <c r="DC12" s="594"/>
      <c r="DD12" s="600" t="s">
        <v>222</v>
      </c>
      <c r="DE12" s="592"/>
      <c r="DF12" s="592"/>
      <c r="DG12" s="592"/>
      <c r="DH12" s="592"/>
      <c r="DI12" s="592"/>
      <c r="DJ12" s="592"/>
      <c r="DK12" s="592"/>
      <c r="DL12" s="592"/>
      <c r="DM12" s="592"/>
      <c r="DN12" s="592"/>
      <c r="DO12" s="592"/>
      <c r="DP12" s="593"/>
      <c r="DQ12" s="600">
        <v>37844</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70012</v>
      </c>
      <c r="S13" s="592"/>
      <c r="T13" s="592"/>
      <c r="U13" s="592"/>
      <c r="V13" s="592"/>
      <c r="W13" s="592"/>
      <c r="X13" s="592"/>
      <c r="Y13" s="593"/>
      <c r="Z13" s="594">
        <v>0.4</v>
      </c>
      <c r="AA13" s="594"/>
      <c r="AB13" s="594"/>
      <c r="AC13" s="594"/>
      <c r="AD13" s="595">
        <v>70012</v>
      </c>
      <c r="AE13" s="595"/>
      <c r="AF13" s="595"/>
      <c r="AG13" s="595"/>
      <c r="AH13" s="595"/>
      <c r="AI13" s="595"/>
      <c r="AJ13" s="595"/>
      <c r="AK13" s="595"/>
      <c r="AL13" s="596">
        <v>0.6</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3758853</v>
      </c>
      <c r="BH13" s="592"/>
      <c r="BI13" s="592"/>
      <c r="BJ13" s="592"/>
      <c r="BK13" s="592"/>
      <c r="BL13" s="592"/>
      <c r="BM13" s="592"/>
      <c r="BN13" s="593"/>
      <c r="BO13" s="594">
        <v>41.5</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1487936</v>
      </c>
      <c r="CS13" s="592"/>
      <c r="CT13" s="592"/>
      <c r="CU13" s="592"/>
      <c r="CV13" s="592"/>
      <c r="CW13" s="592"/>
      <c r="CX13" s="592"/>
      <c r="CY13" s="593"/>
      <c r="CZ13" s="594">
        <v>8</v>
      </c>
      <c r="DA13" s="594"/>
      <c r="DB13" s="594"/>
      <c r="DC13" s="594"/>
      <c r="DD13" s="600">
        <v>428171</v>
      </c>
      <c r="DE13" s="592"/>
      <c r="DF13" s="592"/>
      <c r="DG13" s="592"/>
      <c r="DH13" s="592"/>
      <c r="DI13" s="592"/>
      <c r="DJ13" s="592"/>
      <c r="DK13" s="592"/>
      <c r="DL13" s="592"/>
      <c r="DM13" s="592"/>
      <c r="DN13" s="592"/>
      <c r="DO13" s="592"/>
      <c r="DP13" s="593"/>
      <c r="DQ13" s="600">
        <v>1272783</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78423</v>
      </c>
      <c r="BH14" s="592"/>
      <c r="BI14" s="592"/>
      <c r="BJ14" s="592"/>
      <c r="BK14" s="592"/>
      <c r="BL14" s="592"/>
      <c r="BM14" s="592"/>
      <c r="BN14" s="593"/>
      <c r="BO14" s="594">
        <v>0.9</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1122021</v>
      </c>
      <c r="CS14" s="592"/>
      <c r="CT14" s="592"/>
      <c r="CU14" s="592"/>
      <c r="CV14" s="592"/>
      <c r="CW14" s="592"/>
      <c r="CX14" s="592"/>
      <c r="CY14" s="593"/>
      <c r="CZ14" s="594">
        <v>6</v>
      </c>
      <c r="DA14" s="594"/>
      <c r="DB14" s="594"/>
      <c r="DC14" s="594"/>
      <c r="DD14" s="600">
        <v>141299</v>
      </c>
      <c r="DE14" s="592"/>
      <c r="DF14" s="592"/>
      <c r="DG14" s="592"/>
      <c r="DH14" s="592"/>
      <c r="DI14" s="592"/>
      <c r="DJ14" s="592"/>
      <c r="DK14" s="592"/>
      <c r="DL14" s="592"/>
      <c r="DM14" s="592"/>
      <c r="DN14" s="592"/>
      <c r="DO14" s="592"/>
      <c r="DP14" s="593"/>
      <c r="DQ14" s="600">
        <v>987811</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86751</v>
      </c>
      <c r="S15" s="592"/>
      <c r="T15" s="592"/>
      <c r="U15" s="592"/>
      <c r="V15" s="592"/>
      <c r="W15" s="592"/>
      <c r="X15" s="592"/>
      <c r="Y15" s="593"/>
      <c r="Z15" s="594">
        <v>0.5</v>
      </c>
      <c r="AA15" s="594"/>
      <c r="AB15" s="594"/>
      <c r="AC15" s="594"/>
      <c r="AD15" s="595">
        <v>86751</v>
      </c>
      <c r="AE15" s="595"/>
      <c r="AF15" s="595"/>
      <c r="AG15" s="595"/>
      <c r="AH15" s="595"/>
      <c r="AI15" s="595"/>
      <c r="AJ15" s="595"/>
      <c r="AK15" s="595"/>
      <c r="AL15" s="596">
        <v>0.8</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518335</v>
      </c>
      <c r="BH15" s="592"/>
      <c r="BI15" s="592"/>
      <c r="BJ15" s="592"/>
      <c r="BK15" s="592"/>
      <c r="BL15" s="592"/>
      <c r="BM15" s="592"/>
      <c r="BN15" s="593"/>
      <c r="BO15" s="594">
        <v>5.7</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2343187</v>
      </c>
      <c r="CS15" s="592"/>
      <c r="CT15" s="592"/>
      <c r="CU15" s="592"/>
      <c r="CV15" s="592"/>
      <c r="CW15" s="592"/>
      <c r="CX15" s="592"/>
      <c r="CY15" s="593"/>
      <c r="CZ15" s="594">
        <v>12.6</v>
      </c>
      <c r="DA15" s="594"/>
      <c r="DB15" s="594"/>
      <c r="DC15" s="594"/>
      <c r="DD15" s="600">
        <v>555719</v>
      </c>
      <c r="DE15" s="592"/>
      <c r="DF15" s="592"/>
      <c r="DG15" s="592"/>
      <c r="DH15" s="592"/>
      <c r="DI15" s="592"/>
      <c r="DJ15" s="592"/>
      <c r="DK15" s="592"/>
      <c r="DL15" s="592"/>
      <c r="DM15" s="592"/>
      <c r="DN15" s="592"/>
      <c r="DO15" s="592"/>
      <c r="DP15" s="593"/>
      <c r="DQ15" s="600">
        <v>1540399</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1515015</v>
      </c>
      <c r="S16" s="592"/>
      <c r="T16" s="592"/>
      <c r="U16" s="592"/>
      <c r="V16" s="592"/>
      <c r="W16" s="592"/>
      <c r="X16" s="592"/>
      <c r="Y16" s="593"/>
      <c r="Z16" s="594">
        <v>7.9</v>
      </c>
      <c r="AA16" s="594"/>
      <c r="AB16" s="594"/>
      <c r="AC16" s="594"/>
      <c r="AD16" s="595">
        <v>1295677</v>
      </c>
      <c r="AE16" s="595"/>
      <c r="AF16" s="595"/>
      <c r="AG16" s="595"/>
      <c r="AH16" s="595"/>
      <c r="AI16" s="595"/>
      <c r="AJ16" s="595"/>
      <c r="AK16" s="595"/>
      <c r="AL16" s="596">
        <v>11.8</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t="s">
        <v>222</v>
      </c>
      <c r="CS16" s="592"/>
      <c r="CT16" s="592"/>
      <c r="CU16" s="592"/>
      <c r="CV16" s="592"/>
      <c r="CW16" s="592"/>
      <c r="CX16" s="592"/>
      <c r="CY16" s="593"/>
      <c r="CZ16" s="594" t="s">
        <v>222</v>
      </c>
      <c r="DA16" s="594"/>
      <c r="DB16" s="594"/>
      <c r="DC16" s="594"/>
      <c r="DD16" s="600" t="s">
        <v>222</v>
      </c>
      <c r="DE16" s="592"/>
      <c r="DF16" s="592"/>
      <c r="DG16" s="592"/>
      <c r="DH16" s="592"/>
      <c r="DI16" s="592"/>
      <c r="DJ16" s="592"/>
      <c r="DK16" s="592"/>
      <c r="DL16" s="592"/>
      <c r="DM16" s="592"/>
      <c r="DN16" s="592"/>
      <c r="DO16" s="592"/>
      <c r="DP16" s="593"/>
      <c r="DQ16" s="600" t="s">
        <v>222</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1295677</v>
      </c>
      <c r="S17" s="592"/>
      <c r="T17" s="592"/>
      <c r="U17" s="592"/>
      <c r="V17" s="592"/>
      <c r="W17" s="592"/>
      <c r="X17" s="592"/>
      <c r="Y17" s="593"/>
      <c r="Z17" s="594">
        <v>6.7</v>
      </c>
      <c r="AA17" s="594"/>
      <c r="AB17" s="594"/>
      <c r="AC17" s="594"/>
      <c r="AD17" s="595">
        <v>1295677</v>
      </c>
      <c r="AE17" s="595"/>
      <c r="AF17" s="595"/>
      <c r="AG17" s="595"/>
      <c r="AH17" s="595"/>
      <c r="AI17" s="595"/>
      <c r="AJ17" s="595"/>
      <c r="AK17" s="595"/>
      <c r="AL17" s="596">
        <v>11.8</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1418156</v>
      </c>
      <c r="CS17" s="592"/>
      <c r="CT17" s="592"/>
      <c r="CU17" s="592"/>
      <c r="CV17" s="592"/>
      <c r="CW17" s="592"/>
      <c r="CX17" s="592"/>
      <c r="CY17" s="593"/>
      <c r="CZ17" s="594">
        <v>7.6</v>
      </c>
      <c r="DA17" s="594"/>
      <c r="DB17" s="594"/>
      <c r="DC17" s="594"/>
      <c r="DD17" s="600" t="s">
        <v>222</v>
      </c>
      <c r="DE17" s="592"/>
      <c r="DF17" s="592"/>
      <c r="DG17" s="592"/>
      <c r="DH17" s="592"/>
      <c r="DI17" s="592"/>
      <c r="DJ17" s="592"/>
      <c r="DK17" s="592"/>
      <c r="DL17" s="592"/>
      <c r="DM17" s="592"/>
      <c r="DN17" s="592"/>
      <c r="DO17" s="592"/>
      <c r="DP17" s="593"/>
      <c r="DQ17" s="600">
        <v>1418156</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219010</v>
      </c>
      <c r="S18" s="592"/>
      <c r="T18" s="592"/>
      <c r="U18" s="592"/>
      <c r="V18" s="592"/>
      <c r="W18" s="592"/>
      <c r="X18" s="592"/>
      <c r="Y18" s="593"/>
      <c r="Z18" s="594">
        <v>1.1000000000000001</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222</v>
      </c>
      <c r="CS18" s="592"/>
      <c r="CT18" s="592"/>
      <c r="CU18" s="592"/>
      <c r="CV18" s="592"/>
      <c r="CW18" s="592"/>
      <c r="CX18" s="592"/>
      <c r="CY18" s="593"/>
      <c r="CZ18" s="594" t="s">
        <v>222</v>
      </c>
      <c r="DA18" s="594"/>
      <c r="DB18" s="594"/>
      <c r="DC18" s="594"/>
      <c r="DD18" s="600" t="s">
        <v>222</v>
      </c>
      <c r="DE18" s="592"/>
      <c r="DF18" s="592"/>
      <c r="DG18" s="592"/>
      <c r="DH18" s="592"/>
      <c r="DI18" s="592"/>
      <c r="DJ18" s="592"/>
      <c r="DK18" s="592"/>
      <c r="DL18" s="592"/>
      <c r="DM18" s="592"/>
      <c r="DN18" s="592"/>
      <c r="DO18" s="592"/>
      <c r="DP18" s="593"/>
      <c r="DQ18" s="600" t="s">
        <v>222</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328</v>
      </c>
      <c r="S19" s="592"/>
      <c r="T19" s="592"/>
      <c r="U19" s="592"/>
      <c r="V19" s="592"/>
      <c r="W19" s="592"/>
      <c r="X19" s="592"/>
      <c r="Y19" s="593"/>
      <c r="Z19" s="594">
        <v>0</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459690</v>
      </c>
      <c r="BH19" s="592"/>
      <c r="BI19" s="592"/>
      <c r="BJ19" s="592"/>
      <c r="BK19" s="592"/>
      <c r="BL19" s="592"/>
      <c r="BM19" s="592"/>
      <c r="BN19" s="593"/>
      <c r="BO19" s="594">
        <v>5.0999999999999996</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11550768</v>
      </c>
      <c r="S20" s="592"/>
      <c r="T20" s="592"/>
      <c r="U20" s="592"/>
      <c r="V20" s="592"/>
      <c r="W20" s="592"/>
      <c r="X20" s="592"/>
      <c r="Y20" s="593"/>
      <c r="Z20" s="594">
        <v>60.1</v>
      </c>
      <c r="AA20" s="594"/>
      <c r="AB20" s="594"/>
      <c r="AC20" s="594"/>
      <c r="AD20" s="595">
        <v>10871740</v>
      </c>
      <c r="AE20" s="595"/>
      <c r="AF20" s="595"/>
      <c r="AG20" s="595"/>
      <c r="AH20" s="595"/>
      <c r="AI20" s="595"/>
      <c r="AJ20" s="595"/>
      <c r="AK20" s="595"/>
      <c r="AL20" s="596">
        <v>99.2</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459690</v>
      </c>
      <c r="BH20" s="592"/>
      <c r="BI20" s="592"/>
      <c r="BJ20" s="592"/>
      <c r="BK20" s="592"/>
      <c r="BL20" s="592"/>
      <c r="BM20" s="592"/>
      <c r="BN20" s="593"/>
      <c r="BO20" s="594">
        <v>5.0999999999999996</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18587279</v>
      </c>
      <c r="CS20" s="592"/>
      <c r="CT20" s="592"/>
      <c r="CU20" s="592"/>
      <c r="CV20" s="592"/>
      <c r="CW20" s="592"/>
      <c r="CX20" s="592"/>
      <c r="CY20" s="593"/>
      <c r="CZ20" s="594">
        <v>100</v>
      </c>
      <c r="DA20" s="594"/>
      <c r="DB20" s="594"/>
      <c r="DC20" s="594"/>
      <c r="DD20" s="600">
        <v>1473258</v>
      </c>
      <c r="DE20" s="592"/>
      <c r="DF20" s="592"/>
      <c r="DG20" s="592"/>
      <c r="DH20" s="592"/>
      <c r="DI20" s="592"/>
      <c r="DJ20" s="592"/>
      <c r="DK20" s="592"/>
      <c r="DL20" s="592"/>
      <c r="DM20" s="592"/>
      <c r="DN20" s="592"/>
      <c r="DO20" s="592"/>
      <c r="DP20" s="593"/>
      <c r="DQ20" s="600">
        <v>13621471</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9656</v>
      </c>
      <c r="S21" s="592"/>
      <c r="T21" s="592"/>
      <c r="U21" s="592"/>
      <c r="V21" s="592"/>
      <c r="W21" s="592"/>
      <c r="X21" s="592"/>
      <c r="Y21" s="593"/>
      <c r="Z21" s="594">
        <v>0.1</v>
      </c>
      <c r="AA21" s="594"/>
      <c r="AB21" s="594"/>
      <c r="AC21" s="594"/>
      <c r="AD21" s="595">
        <v>9656</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222</v>
      </c>
      <c r="BH21" s="592"/>
      <c r="BI21" s="592"/>
      <c r="BJ21" s="592"/>
      <c r="BK21" s="592"/>
      <c r="BL21" s="592"/>
      <c r="BM21" s="592"/>
      <c r="BN21" s="593"/>
      <c r="BO21" s="594" t="s">
        <v>222</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263704</v>
      </c>
      <c r="S22" s="592"/>
      <c r="T22" s="592"/>
      <c r="U22" s="592"/>
      <c r="V22" s="592"/>
      <c r="W22" s="592"/>
      <c r="X22" s="592"/>
      <c r="Y22" s="593"/>
      <c r="Z22" s="594">
        <v>1.4</v>
      </c>
      <c r="AA22" s="594"/>
      <c r="AB22" s="594"/>
      <c r="AC22" s="594"/>
      <c r="AD22" s="595">
        <v>4072</v>
      </c>
      <c r="AE22" s="595"/>
      <c r="AF22" s="595"/>
      <c r="AG22" s="595"/>
      <c r="AH22" s="595"/>
      <c r="AI22" s="595"/>
      <c r="AJ22" s="595"/>
      <c r="AK22" s="595"/>
      <c r="AL22" s="596">
        <v>0</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184279</v>
      </c>
      <c r="S23" s="592"/>
      <c r="T23" s="592"/>
      <c r="U23" s="592"/>
      <c r="V23" s="592"/>
      <c r="W23" s="592"/>
      <c r="X23" s="592"/>
      <c r="Y23" s="593"/>
      <c r="Z23" s="594">
        <v>1</v>
      </c>
      <c r="AA23" s="594"/>
      <c r="AB23" s="594"/>
      <c r="AC23" s="594"/>
      <c r="AD23" s="595">
        <v>32595</v>
      </c>
      <c r="AE23" s="595"/>
      <c r="AF23" s="595"/>
      <c r="AG23" s="595"/>
      <c r="AH23" s="595"/>
      <c r="AI23" s="595"/>
      <c r="AJ23" s="595"/>
      <c r="AK23" s="595"/>
      <c r="AL23" s="596">
        <v>0.3</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459690</v>
      </c>
      <c r="BH23" s="592"/>
      <c r="BI23" s="592"/>
      <c r="BJ23" s="592"/>
      <c r="BK23" s="592"/>
      <c r="BL23" s="592"/>
      <c r="BM23" s="592"/>
      <c r="BN23" s="593"/>
      <c r="BO23" s="594">
        <v>5.0999999999999996</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53655</v>
      </c>
      <c r="S24" s="592"/>
      <c r="T24" s="592"/>
      <c r="U24" s="592"/>
      <c r="V24" s="592"/>
      <c r="W24" s="592"/>
      <c r="X24" s="592"/>
      <c r="Y24" s="593"/>
      <c r="Z24" s="594">
        <v>0.3</v>
      </c>
      <c r="AA24" s="594"/>
      <c r="AB24" s="594"/>
      <c r="AC24" s="594"/>
      <c r="AD24" s="595">
        <v>3341</v>
      </c>
      <c r="AE24" s="595"/>
      <c r="AF24" s="595"/>
      <c r="AG24" s="595"/>
      <c r="AH24" s="595"/>
      <c r="AI24" s="595"/>
      <c r="AJ24" s="595"/>
      <c r="AK24" s="595"/>
      <c r="AL24" s="596">
        <v>0</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8865693</v>
      </c>
      <c r="CS24" s="581"/>
      <c r="CT24" s="581"/>
      <c r="CU24" s="581"/>
      <c r="CV24" s="581"/>
      <c r="CW24" s="581"/>
      <c r="CX24" s="581"/>
      <c r="CY24" s="582"/>
      <c r="CZ24" s="622">
        <v>47.7</v>
      </c>
      <c r="DA24" s="623"/>
      <c r="DB24" s="623"/>
      <c r="DC24" s="624"/>
      <c r="DD24" s="621">
        <v>5657995</v>
      </c>
      <c r="DE24" s="581"/>
      <c r="DF24" s="581"/>
      <c r="DG24" s="581"/>
      <c r="DH24" s="581"/>
      <c r="DI24" s="581"/>
      <c r="DJ24" s="581"/>
      <c r="DK24" s="582"/>
      <c r="DL24" s="621">
        <v>5635704</v>
      </c>
      <c r="DM24" s="581"/>
      <c r="DN24" s="581"/>
      <c r="DO24" s="581"/>
      <c r="DP24" s="581"/>
      <c r="DQ24" s="581"/>
      <c r="DR24" s="581"/>
      <c r="DS24" s="581"/>
      <c r="DT24" s="581"/>
      <c r="DU24" s="581"/>
      <c r="DV24" s="582"/>
      <c r="DW24" s="585">
        <v>46.9</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2596122</v>
      </c>
      <c r="S25" s="592"/>
      <c r="T25" s="592"/>
      <c r="U25" s="592"/>
      <c r="V25" s="592"/>
      <c r="W25" s="592"/>
      <c r="X25" s="592"/>
      <c r="Y25" s="593"/>
      <c r="Z25" s="594">
        <v>13.5</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3152080</v>
      </c>
      <c r="CS25" s="617"/>
      <c r="CT25" s="617"/>
      <c r="CU25" s="617"/>
      <c r="CV25" s="617"/>
      <c r="CW25" s="617"/>
      <c r="CX25" s="617"/>
      <c r="CY25" s="618"/>
      <c r="CZ25" s="625">
        <v>17</v>
      </c>
      <c r="DA25" s="626"/>
      <c r="DB25" s="626"/>
      <c r="DC25" s="627"/>
      <c r="DD25" s="600">
        <v>2886554</v>
      </c>
      <c r="DE25" s="617"/>
      <c r="DF25" s="617"/>
      <c r="DG25" s="617"/>
      <c r="DH25" s="617"/>
      <c r="DI25" s="617"/>
      <c r="DJ25" s="617"/>
      <c r="DK25" s="618"/>
      <c r="DL25" s="600">
        <v>2864290</v>
      </c>
      <c r="DM25" s="617"/>
      <c r="DN25" s="617"/>
      <c r="DO25" s="617"/>
      <c r="DP25" s="617"/>
      <c r="DQ25" s="617"/>
      <c r="DR25" s="617"/>
      <c r="DS25" s="617"/>
      <c r="DT25" s="617"/>
      <c r="DU25" s="617"/>
      <c r="DV25" s="618"/>
      <c r="DW25" s="596">
        <v>23.8</v>
      </c>
      <c r="DX25" s="619"/>
      <c r="DY25" s="619"/>
      <c r="DZ25" s="619"/>
      <c r="EA25" s="619"/>
      <c r="EB25" s="619"/>
      <c r="EC25" s="620"/>
    </row>
    <row r="26" spans="2:133" ht="11.25" customHeight="1">
      <c r="B26" s="628" t="s">
        <v>278</v>
      </c>
      <c r="C26" s="629"/>
      <c r="D26" s="629"/>
      <c r="E26" s="629"/>
      <c r="F26" s="629"/>
      <c r="G26" s="629"/>
      <c r="H26" s="629"/>
      <c r="I26" s="629"/>
      <c r="J26" s="629"/>
      <c r="K26" s="629"/>
      <c r="L26" s="629"/>
      <c r="M26" s="629"/>
      <c r="N26" s="629"/>
      <c r="O26" s="629"/>
      <c r="P26" s="629"/>
      <c r="Q26" s="630"/>
      <c r="R26" s="591" t="s">
        <v>222</v>
      </c>
      <c r="S26" s="592"/>
      <c r="T26" s="592"/>
      <c r="U26" s="592"/>
      <c r="V26" s="592"/>
      <c r="W26" s="592"/>
      <c r="X26" s="592"/>
      <c r="Y26" s="593"/>
      <c r="Z26" s="594" t="s">
        <v>222</v>
      </c>
      <c r="AA26" s="594"/>
      <c r="AB26" s="594"/>
      <c r="AC26" s="594"/>
      <c r="AD26" s="595" t="s">
        <v>222</v>
      </c>
      <c r="AE26" s="595"/>
      <c r="AF26" s="595"/>
      <c r="AG26" s="595"/>
      <c r="AH26" s="595"/>
      <c r="AI26" s="595"/>
      <c r="AJ26" s="595"/>
      <c r="AK26" s="595"/>
      <c r="AL26" s="596" t="s">
        <v>222</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2003849</v>
      </c>
      <c r="CS26" s="592"/>
      <c r="CT26" s="592"/>
      <c r="CU26" s="592"/>
      <c r="CV26" s="592"/>
      <c r="CW26" s="592"/>
      <c r="CX26" s="592"/>
      <c r="CY26" s="593"/>
      <c r="CZ26" s="625">
        <v>10.8</v>
      </c>
      <c r="DA26" s="626"/>
      <c r="DB26" s="626"/>
      <c r="DC26" s="627"/>
      <c r="DD26" s="600">
        <v>1819005</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19"/>
      <c r="DY26" s="619"/>
      <c r="DZ26" s="619"/>
      <c r="EA26" s="619"/>
      <c r="EB26" s="619"/>
      <c r="EC26" s="620"/>
    </row>
    <row r="27" spans="2:133" ht="11.25" customHeight="1">
      <c r="B27" s="588" t="s">
        <v>281</v>
      </c>
      <c r="C27" s="589"/>
      <c r="D27" s="589"/>
      <c r="E27" s="589"/>
      <c r="F27" s="589"/>
      <c r="G27" s="589"/>
      <c r="H27" s="589"/>
      <c r="I27" s="589"/>
      <c r="J27" s="589"/>
      <c r="K27" s="589"/>
      <c r="L27" s="589"/>
      <c r="M27" s="589"/>
      <c r="N27" s="589"/>
      <c r="O27" s="589"/>
      <c r="P27" s="589"/>
      <c r="Q27" s="590"/>
      <c r="R27" s="591">
        <v>1046425</v>
      </c>
      <c r="S27" s="592"/>
      <c r="T27" s="592"/>
      <c r="U27" s="592"/>
      <c r="V27" s="592"/>
      <c r="W27" s="592"/>
      <c r="X27" s="592"/>
      <c r="Y27" s="593"/>
      <c r="Z27" s="594">
        <v>5.4</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9049007</v>
      </c>
      <c r="BH27" s="592"/>
      <c r="BI27" s="592"/>
      <c r="BJ27" s="592"/>
      <c r="BK27" s="592"/>
      <c r="BL27" s="592"/>
      <c r="BM27" s="592"/>
      <c r="BN27" s="593"/>
      <c r="BO27" s="594">
        <v>100</v>
      </c>
      <c r="BP27" s="594"/>
      <c r="BQ27" s="594"/>
      <c r="BR27" s="594"/>
      <c r="BS27" s="600" t="s">
        <v>222</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4295457</v>
      </c>
      <c r="CS27" s="617"/>
      <c r="CT27" s="617"/>
      <c r="CU27" s="617"/>
      <c r="CV27" s="617"/>
      <c r="CW27" s="617"/>
      <c r="CX27" s="617"/>
      <c r="CY27" s="618"/>
      <c r="CZ27" s="625">
        <v>23.1</v>
      </c>
      <c r="DA27" s="626"/>
      <c r="DB27" s="626"/>
      <c r="DC27" s="627"/>
      <c r="DD27" s="600">
        <v>1353285</v>
      </c>
      <c r="DE27" s="617"/>
      <c r="DF27" s="617"/>
      <c r="DG27" s="617"/>
      <c r="DH27" s="617"/>
      <c r="DI27" s="617"/>
      <c r="DJ27" s="617"/>
      <c r="DK27" s="618"/>
      <c r="DL27" s="600">
        <v>1353258</v>
      </c>
      <c r="DM27" s="617"/>
      <c r="DN27" s="617"/>
      <c r="DO27" s="617"/>
      <c r="DP27" s="617"/>
      <c r="DQ27" s="617"/>
      <c r="DR27" s="617"/>
      <c r="DS27" s="617"/>
      <c r="DT27" s="617"/>
      <c r="DU27" s="617"/>
      <c r="DV27" s="618"/>
      <c r="DW27" s="596">
        <v>11.3</v>
      </c>
      <c r="DX27" s="619"/>
      <c r="DY27" s="619"/>
      <c r="DZ27" s="619"/>
      <c r="EA27" s="619"/>
      <c r="EB27" s="619"/>
      <c r="EC27" s="620"/>
    </row>
    <row r="28" spans="2:133" ht="11.25" customHeight="1">
      <c r="B28" s="588" t="s">
        <v>284</v>
      </c>
      <c r="C28" s="589"/>
      <c r="D28" s="589"/>
      <c r="E28" s="589"/>
      <c r="F28" s="589"/>
      <c r="G28" s="589"/>
      <c r="H28" s="589"/>
      <c r="I28" s="589"/>
      <c r="J28" s="589"/>
      <c r="K28" s="589"/>
      <c r="L28" s="589"/>
      <c r="M28" s="589"/>
      <c r="N28" s="589"/>
      <c r="O28" s="589"/>
      <c r="P28" s="589"/>
      <c r="Q28" s="590"/>
      <c r="R28" s="591">
        <v>15026</v>
      </c>
      <c r="S28" s="592"/>
      <c r="T28" s="592"/>
      <c r="U28" s="592"/>
      <c r="V28" s="592"/>
      <c r="W28" s="592"/>
      <c r="X28" s="592"/>
      <c r="Y28" s="593"/>
      <c r="Z28" s="594">
        <v>0.1</v>
      </c>
      <c r="AA28" s="594"/>
      <c r="AB28" s="594"/>
      <c r="AC28" s="594"/>
      <c r="AD28" s="595" t="s">
        <v>222</v>
      </c>
      <c r="AE28" s="595"/>
      <c r="AF28" s="595"/>
      <c r="AG28" s="595"/>
      <c r="AH28" s="595"/>
      <c r="AI28" s="595"/>
      <c r="AJ28" s="595"/>
      <c r="AK28" s="595"/>
      <c r="AL28" s="596" t="s">
        <v>222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1418156</v>
      </c>
      <c r="CS28" s="592"/>
      <c r="CT28" s="592"/>
      <c r="CU28" s="592"/>
      <c r="CV28" s="592"/>
      <c r="CW28" s="592"/>
      <c r="CX28" s="592"/>
      <c r="CY28" s="593"/>
      <c r="CZ28" s="625">
        <v>7.6</v>
      </c>
      <c r="DA28" s="626"/>
      <c r="DB28" s="626"/>
      <c r="DC28" s="627"/>
      <c r="DD28" s="600">
        <v>1418156</v>
      </c>
      <c r="DE28" s="592"/>
      <c r="DF28" s="592"/>
      <c r="DG28" s="592"/>
      <c r="DH28" s="592"/>
      <c r="DI28" s="592"/>
      <c r="DJ28" s="592"/>
      <c r="DK28" s="593"/>
      <c r="DL28" s="600">
        <v>1418156</v>
      </c>
      <c r="DM28" s="592"/>
      <c r="DN28" s="592"/>
      <c r="DO28" s="592"/>
      <c r="DP28" s="592"/>
      <c r="DQ28" s="592"/>
      <c r="DR28" s="592"/>
      <c r="DS28" s="592"/>
      <c r="DT28" s="592"/>
      <c r="DU28" s="592"/>
      <c r="DV28" s="593"/>
      <c r="DW28" s="596">
        <v>11.8</v>
      </c>
      <c r="DX28" s="619"/>
      <c r="DY28" s="619"/>
      <c r="DZ28" s="619"/>
      <c r="EA28" s="619"/>
      <c r="EB28" s="619"/>
      <c r="EC28" s="620"/>
    </row>
    <row r="29" spans="2:133" ht="11.25" customHeight="1">
      <c r="B29" s="588" t="s">
        <v>286</v>
      </c>
      <c r="C29" s="589"/>
      <c r="D29" s="589"/>
      <c r="E29" s="589"/>
      <c r="F29" s="589"/>
      <c r="G29" s="589"/>
      <c r="H29" s="589"/>
      <c r="I29" s="589"/>
      <c r="J29" s="589"/>
      <c r="K29" s="589"/>
      <c r="L29" s="589"/>
      <c r="M29" s="589"/>
      <c r="N29" s="589"/>
      <c r="O29" s="589"/>
      <c r="P29" s="589"/>
      <c r="Q29" s="590"/>
      <c r="R29" s="591">
        <v>1610</v>
      </c>
      <c r="S29" s="592"/>
      <c r="T29" s="592"/>
      <c r="U29" s="592"/>
      <c r="V29" s="592"/>
      <c r="W29" s="592"/>
      <c r="X29" s="592"/>
      <c r="Y29" s="593"/>
      <c r="Z29" s="594">
        <v>0</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1418156</v>
      </c>
      <c r="CS29" s="617"/>
      <c r="CT29" s="617"/>
      <c r="CU29" s="617"/>
      <c r="CV29" s="617"/>
      <c r="CW29" s="617"/>
      <c r="CX29" s="617"/>
      <c r="CY29" s="618"/>
      <c r="CZ29" s="625">
        <v>7.6</v>
      </c>
      <c r="DA29" s="626"/>
      <c r="DB29" s="626"/>
      <c r="DC29" s="627"/>
      <c r="DD29" s="600">
        <v>1418156</v>
      </c>
      <c r="DE29" s="617"/>
      <c r="DF29" s="617"/>
      <c r="DG29" s="617"/>
      <c r="DH29" s="617"/>
      <c r="DI29" s="617"/>
      <c r="DJ29" s="617"/>
      <c r="DK29" s="618"/>
      <c r="DL29" s="600">
        <v>1418156</v>
      </c>
      <c r="DM29" s="617"/>
      <c r="DN29" s="617"/>
      <c r="DO29" s="617"/>
      <c r="DP29" s="617"/>
      <c r="DQ29" s="617"/>
      <c r="DR29" s="617"/>
      <c r="DS29" s="617"/>
      <c r="DT29" s="617"/>
      <c r="DU29" s="617"/>
      <c r="DV29" s="618"/>
      <c r="DW29" s="596">
        <v>11.8</v>
      </c>
      <c r="DX29" s="619"/>
      <c r="DY29" s="619"/>
      <c r="DZ29" s="619"/>
      <c r="EA29" s="619"/>
      <c r="EB29" s="619"/>
      <c r="EC29" s="620"/>
    </row>
    <row r="30" spans="2:133" ht="11.25" customHeight="1">
      <c r="B30" s="588" t="s">
        <v>291</v>
      </c>
      <c r="C30" s="589"/>
      <c r="D30" s="589"/>
      <c r="E30" s="589"/>
      <c r="F30" s="589"/>
      <c r="G30" s="589"/>
      <c r="H30" s="589"/>
      <c r="I30" s="589"/>
      <c r="J30" s="589"/>
      <c r="K30" s="589"/>
      <c r="L30" s="589"/>
      <c r="M30" s="589"/>
      <c r="N30" s="589"/>
      <c r="O30" s="589"/>
      <c r="P30" s="589"/>
      <c r="Q30" s="590"/>
      <c r="R30" s="591">
        <v>547621</v>
      </c>
      <c r="S30" s="592"/>
      <c r="T30" s="592"/>
      <c r="U30" s="592"/>
      <c r="V30" s="592"/>
      <c r="W30" s="592"/>
      <c r="X30" s="592"/>
      <c r="Y30" s="593"/>
      <c r="Z30" s="594">
        <v>2.8</v>
      </c>
      <c r="AA30" s="594"/>
      <c r="AB30" s="594"/>
      <c r="AC30" s="594"/>
      <c r="AD30" s="595" t="s">
        <v>222</v>
      </c>
      <c r="AE30" s="595"/>
      <c r="AF30" s="595"/>
      <c r="AG30" s="595"/>
      <c r="AH30" s="595"/>
      <c r="AI30" s="595"/>
      <c r="AJ30" s="595"/>
      <c r="AK30" s="595"/>
      <c r="AL30" s="596" t="s">
        <v>222</v>
      </c>
      <c r="AM30" s="597"/>
      <c r="AN30" s="597"/>
      <c r="AO30" s="598"/>
      <c r="AP30" s="637" t="s">
        <v>292</v>
      </c>
      <c r="AQ30" s="638"/>
      <c r="AR30" s="638"/>
      <c r="AS30" s="638"/>
      <c r="AT30" s="643" t="s">
        <v>293</v>
      </c>
      <c r="AU30" s="182"/>
      <c r="AV30" s="182"/>
      <c r="AW30" s="182"/>
      <c r="AX30" s="577" t="s">
        <v>171</v>
      </c>
      <c r="AY30" s="578"/>
      <c r="AZ30" s="578"/>
      <c r="BA30" s="578"/>
      <c r="BB30" s="578"/>
      <c r="BC30" s="578"/>
      <c r="BD30" s="578"/>
      <c r="BE30" s="578"/>
      <c r="BF30" s="579"/>
      <c r="BG30" s="649">
        <v>98.3</v>
      </c>
      <c r="BH30" s="650"/>
      <c r="BI30" s="650"/>
      <c r="BJ30" s="650"/>
      <c r="BK30" s="650"/>
      <c r="BL30" s="650"/>
      <c r="BM30" s="586">
        <v>93.8</v>
      </c>
      <c r="BN30" s="650"/>
      <c r="BO30" s="650"/>
      <c r="BP30" s="650"/>
      <c r="BQ30" s="651"/>
      <c r="BR30" s="649">
        <v>98.2</v>
      </c>
      <c r="BS30" s="650"/>
      <c r="BT30" s="650"/>
      <c r="BU30" s="650"/>
      <c r="BV30" s="650"/>
      <c r="BW30" s="650"/>
      <c r="BX30" s="586">
        <v>92.9</v>
      </c>
      <c r="BY30" s="650"/>
      <c r="BZ30" s="650"/>
      <c r="CA30" s="650"/>
      <c r="CB30" s="651"/>
      <c r="CD30" s="654"/>
      <c r="CE30" s="655"/>
      <c r="CF30" s="605" t="s">
        <v>294</v>
      </c>
      <c r="CG30" s="606"/>
      <c r="CH30" s="606"/>
      <c r="CI30" s="606"/>
      <c r="CJ30" s="606"/>
      <c r="CK30" s="606"/>
      <c r="CL30" s="606"/>
      <c r="CM30" s="606"/>
      <c r="CN30" s="606"/>
      <c r="CO30" s="606"/>
      <c r="CP30" s="606"/>
      <c r="CQ30" s="607"/>
      <c r="CR30" s="591">
        <v>1234454</v>
      </c>
      <c r="CS30" s="592"/>
      <c r="CT30" s="592"/>
      <c r="CU30" s="592"/>
      <c r="CV30" s="592"/>
      <c r="CW30" s="592"/>
      <c r="CX30" s="592"/>
      <c r="CY30" s="593"/>
      <c r="CZ30" s="625">
        <v>6.6</v>
      </c>
      <c r="DA30" s="626"/>
      <c r="DB30" s="626"/>
      <c r="DC30" s="627"/>
      <c r="DD30" s="600">
        <v>1234454</v>
      </c>
      <c r="DE30" s="592"/>
      <c r="DF30" s="592"/>
      <c r="DG30" s="592"/>
      <c r="DH30" s="592"/>
      <c r="DI30" s="592"/>
      <c r="DJ30" s="592"/>
      <c r="DK30" s="593"/>
      <c r="DL30" s="600">
        <v>1234454</v>
      </c>
      <c r="DM30" s="592"/>
      <c r="DN30" s="592"/>
      <c r="DO30" s="592"/>
      <c r="DP30" s="592"/>
      <c r="DQ30" s="592"/>
      <c r="DR30" s="592"/>
      <c r="DS30" s="592"/>
      <c r="DT30" s="592"/>
      <c r="DU30" s="592"/>
      <c r="DV30" s="593"/>
      <c r="DW30" s="596">
        <v>10.3</v>
      </c>
      <c r="DX30" s="619"/>
      <c r="DY30" s="619"/>
      <c r="DZ30" s="619"/>
      <c r="EA30" s="619"/>
      <c r="EB30" s="619"/>
      <c r="EC30" s="620"/>
    </row>
    <row r="31" spans="2:133" ht="11.25" customHeight="1">
      <c r="B31" s="588" t="s">
        <v>295</v>
      </c>
      <c r="C31" s="589"/>
      <c r="D31" s="589"/>
      <c r="E31" s="589"/>
      <c r="F31" s="589"/>
      <c r="G31" s="589"/>
      <c r="H31" s="589"/>
      <c r="I31" s="589"/>
      <c r="J31" s="589"/>
      <c r="K31" s="589"/>
      <c r="L31" s="589"/>
      <c r="M31" s="589"/>
      <c r="N31" s="589"/>
      <c r="O31" s="589"/>
      <c r="P31" s="589"/>
      <c r="Q31" s="590"/>
      <c r="R31" s="591">
        <v>759312</v>
      </c>
      <c r="S31" s="592"/>
      <c r="T31" s="592"/>
      <c r="U31" s="592"/>
      <c r="V31" s="592"/>
      <c r="W31" s="592"/>
      <c r="X31" s="592"/>
      <c r="Y31" s="593"/>
      <c r="Z31" s="594">
        <v>4</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97.9</v>
      </c>
      <c r="BH31" s="617"/>
      <c r="BI31" s="617"/>
      <c r="BJ31" s="617"/>
      <c r="BK31" s="617"/>
      <c r="BL31" s="617"/>
      <c r="BM31" s="597">
        <v>92.9</v>
      </c>
      <c r="BN31" s="647"/>
      <c r="BO31" s="647"/>
      <c r="BP31" s="647"/>
      <c r="BQ31" s="648"/>
      <c r="BR31" s="646">
        <v>97.9</v>
      </c>
      <c r="BS31" s="617"/>
      <c r="BT31" s="617"/>
      <c r="BU31" s="617"/>
      <c r="BV31" s="617"/>
      <c r="BW31" s="617"/>
      <c r="BX31" s="597">
        <v>92.3</v>
      </c>
      <c r="BY31" s="647"/>
      <c r="BZ31" s="647"/>
      <c r="CA31" s="647"/>
      <c r="CB31" s="648"/>
      <c r="CD31" s="654"/>
      <c r="CE31" s="655"/>
      <c r="CF31" s="605" t="s">
        <v>298</v>
      </c>
      <c r="CG31" s="606"/>
      <c r="CH31" s="606"/>
      <c r="CI31" s="606"/>
      <c r="CJ31" s="606"/>
      <c r="CK31" s="606"/>
      <c r="CL31" s="606"/>
      <c r="CM31" s="606"/>
      <c r="CN31" s="606"/>
      <c r="CO31" s="606"/>
      <c r="CP31" s="606"/>
      <c r="CQ31" s="607"/>
      <c r="CR31" s="591">
        <v>183702</v>
      </c>
      <c r="CS31" s="617"/>
      <c r="CT31" s="617"/>
      <c r="CU31" s="617"/>
      <c r="CV31" s="617"/>
      <c r="CW31" s="617"/>
      <c r="CX31" s="617"/>
      <c r="CY31" s="618"/>
      <c r="CZ31" s="625">
        <v>1</v>
      </c>
      <c r="DA31" s="626"/>
      <c r="DB31" s="626"/>
      <c r="DC31" s="627"/>
      <c r="DD31" s="600">
        <v>183702</v>
      </c>
      <c r="DE31" s="617"/>
      <c r="DF31" s="617"/>
      <c r="DG31" s="617"/>
      <c r="DH31" s="617"/>
      <c r="DI31" s="617"/>
      <c r="DJ31" s="617"/>
      <c r="DK31" s="618"/>
      <c r="DL31" s="600">
        <v>183702</v>
      </c>
      <c r="DM31" s="617"/>
      <c r="DN31" s="617"/>
      <c r="DO31" s="617"/>
      <c r="DP31" s="617"/>
      <c r="DQ31" s="617"/>
      <c r="DR31" s="617"/>
      <c r="DS31" s="617"/>
      <c r="DT31" s="617"/>
      <c r="DU31" s="617"/>
      <c r="DV31" s="618"/>
      <c r="DW31" s="596">
        <v>1.5</v>
      </c>
      <c r="DX31" s="619"/>
      <c r="DY31" s="619"/>
      <c r="DZ31" s="619"/>
      <c r="EA31" s="619"/>
      <c r="EB31" s="619"/>
      <c r="EC31" s="620"/>
    </row>
    <row r="32" spans="2:133" ht="11.25" customHeight="1">
      <c r="B32" s="588" t="s">
        <v>299</v>
      </c>
      <c r="C32" s="589"/>
      <c r="D32" s="589"/>
      <c r="E32" s="589"/>
      <c r="F32" s="589"/>
      <c r="G32" s="589"/>
      <c r="H32" s="589"/>
      <c r="I32" s="589"/>
      <c r="J32" s="589"/>
      <c r="K32" s="589"/>
      <c r="L32" s="589"/>
      <c r="M32" s="589"/>
      <c r="N32" s="589"/>
      <c r="O32" s="589"/>
      <c r="P32" s="589"/>
      <c r="Q32" s="590"/>
      <c r="R32" s="591">
        <v>543248</v>
      </c>
      <c r="S32" s="592"/>
      <c r="T32" s="592"/>
      <c r="U32" s="592"/>
      <c r="V32" s="592"/>
      <c r="W32" s="592"/>
      <c r="X32" s="592"/>
      <c r="Y32" s="593"/>
      <c r="Z32" s="594">
        <v>2.8</v>
      </c>
      <c r="AA32" s="594"/>
      <c r="AB32" s="594"/>
      <c r="AC32" s="594"/>
      <c r="AD32" s="595">
        <v>40772</v>
      </c>
      <c r="AE32" s="595"/>
      <c r="AF32" s="595"/>
      <c r="AG32" s="595"/>
      <c r="AH32" s="595"/>
      <c r="AI32" s="595"/>
      <c r="AJ32" s="595"/>
      <c r="AK32" s="595"/>
      <c r="AL32" s="596">
        <v>0.4</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98.5</v>
      </c>
      <c r="BH32" s="659"/>
      <c r="BI32" s="659"/>
      <c r="BJ32" s="659"/>
      <c r="BK32" s="659"/>
      <c r="BL32" s="659"/>
      <c r="BM32" s="660">
        <v>93.7</v>
      </c>
      <c r="BN32" s="659"/>
      <c r="BO32" s="659"/>
      <c r="BP32" s="659"/>
      <c r="BQ32" s="661"/>
      <c r="BR32" s="658">
        <v>98.2</v>
      </c>
      <c r="BS32" s="659"/>
      <c r="BT32" s="659"/>
      <c r="BU32" s="659"/>
      <c r="BV32" s="659"/>
      <c r="BW32" s="659"/>
      <c r="BX32" s="660">
        <v>92.4</v>
      </c>
      <c r="BY32" s="659"/>
      <c r="BZ32" s="659"/>
      <c r="CA32" s="659"/>
      <c r="CB32" s="661"/>
      <c r="CD32" s="656"/>
      <c r="CE32" s="657"/>
      <c r="CF32" s="605" t="s">
        <v>301</v>
      </c>
      <c r="CG32" s="606"/>
      <c r="CH32" s="606"/>
      <c r="CI32" s="606"/>
      <c r="CJ32" s="606"/>
      <c r="CK32" s="606"/>
      <c r="CL32" s="606"/>
      <c r="CM32" s="606"/>
      <c r="CN32" s="606"/>
      <c r="CO32" s="606"/>
      <c r="CP32" s="606"/>
      <c r="CQ32" s="607"/>
      <c r="CR32" s="591" t="s">
        <v>222</v>
      </c>
      <c r="CS32" s="592"/>
      <c r="CT32" s="592"/>
      <c r="CU32" s="592"/>
      <c r="CV32" s="592"/>
      <c r="CW32" s="592"/>
      <c r="CX32" s="592"/>
      <c r="CY32" s="593"/>
      <c r="CZ32" s="625" t="s">
        <v>222</v>
      </c>
      <c r="DA32" s="626"/>
      <c r="DB32" s="626"/>
      <c r="DC32" s="627"/>
      <c r="DD32" s="600" t="s">
        <v>222</v>
      </c>
      <c r="DE32" s="592"/>
      <c r="DF32" s="592"/>
      <c r="DG32" s="592"/>
      <c r="DH32" s="592"/>
      <c r="DI32" s="592"/>
      <c r="DJ32" s="592"/>
      <c r="DK32" s="593"/>
      <c r="DL32" s="600" t="s">
        <v>222</v>
      </c>
      <c r="DM32" s="592"/>
      <c r="DN32" s="592"/>
      <c r="DO32" s="592"/>
      <c r="DP32" s="592"/>
      <c r="DQ32" s="592"/>
      <c r="DR32" s="592"/>
      <c r="DS32" s="592"/>
      <c r="DT32" s="592"/>
      <c r="DU32" s="592"/>
      <c r="DV32" s="593"/>
      <c r="DW32" s="596" t="s">
        <v>222</v>
      </c>
      <c r="DX32" s="619"/>
      <c r="DY32" s="619"/>
      <c r="DZ32" s="619"/>
      <c r="EA32" s="619"/>
      <c r="EB32" s="619"/>
      <c r="EC32" s="620"/>
    </row>
    <row r="33" spans="2:133" ht="11.25" customHeight="1">
      <c r="B33" s="588" t="s">
        <v>302</v>
      </c>
      <c r="C33" s="589"/>
      <c r="D33" s="589"/>
      <c r="E33" s="589"/>
      <c r="F33" s="589"/>
      <c r="G33" s="589"/>
      <c r="H33" s="589"/>
      <c r="I33" s="589"/>
      <c r="J33" s="589"/>
      <c r="K33" s="589"/>
      <c r="L33" s="589"/>
      <c r="M33" s="589"/>
      <c r="N33" s="589"/>
      <c r="O33" s="589"/>
      <c r="P33" s="589"/>
      <c r="Q33" s="590"/>
      <c r="R33" s="591">
        <v>1647038</v>
      </c>
      <c r="S33" s="592"/>
      <c r="T33" s="592"/>
      <c r="U33" s="592"/>
      <c r="V33" s="592"/>
      <c r="W33" s="592"/>
      <c r="X33" s="592"/>
      <c r="Y33" s="593"/>
      <c r="Z33" s="594">
        <v>8.6</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8248328</v>
      </c>
      <c r="CS33" s="617"/>
      <c r="CT33" s="617"/>
      <c r="CU33" s="617"/>
      <c r="CV33" s="617"/>
      <c r="CW33" s="617"/>
      <c r="CX33" s="617"/>
      <c r="CY33" s="618"/>
      <c r="CZ33" s="625">
        <v>44.4</v>
      </c>
      <c r="DA33" s="626"/>
      <c r="DB33" s="626"/>
      <c r="DC33" s="627"/>
      <c r="DD33" s="600">
        <v>7299628</v>
      </c>
      <c r="DE33" s="617"/>
      <c r="DF33" s="617"/>
      <c r="DG33" s="617"/>
      <c r="DH33" s="617"/>
      <c r="DI33" s="617"/>
      <c r="DJ33" s="617"/>
      <c r="DK33" s="618"/>
      <c r="DL33" s="600">
        <v>4970441</v>
      </c>
      <c r="DM33" s="617"/>
      <c r="DN33" s="617"/>
      <c r="DO33" s="617"/>
      <c r="DP33" s="617"/>
      <c r="DQ33" s="617"/>
      <c r="DR33" s="617"/>
      <c r="DS33" s="617"/>
      <c r="DT33" s="617"/>
      <c r="DU33" s="617"/>
      <c r="DV33" s="618"/>
      <c r="DW33" s="596">
        <v>41.4</v>
      </c>
      <c r="DX33" s="619"/>
      <c r="DY33" s="619"/>
      <c r="DZ33" s="619"/>
      <c r="EA33" s="619"/>
      <c r="EB33" s="619"/>
      <c r="EC33" s="620"/>
    </row>
    <row r="34" spans="2:133" ht="11.25" customHeight="1">
      <c r="B34" s="588" t="s">
        <v>304</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2885535</v>
      </c>
      <c r="CS34" s="592"/>
      <c r="CT34" s="592"/>
      <c r="CU34" s="592"/>
      <c r="CV34" s="592"/>
      <c r="CW34" s="592"/>
      <c r="CX34" s="592"/>
      <c r="CY34" s="593"/>
      <c r="CZ34" s="625">
        <v>15.5</v>
      </c>
      <c r="DA34" s="626"/>
      <c r="DB34" s="626"/>
      <c r="DC34" s="627"/>
      <c r="DD34" s="600">
        <v>2255390</v>
      </c>
      <c r="DE34" s="592"/>
      <c r="DF34" s="592"/>
      <c r="DG34" s="592"/>
      <c r="DH34" s="592"/>
      <c r="DI34" s="592"/>
      <c r="DJ34" s="592"/>
      <c r="DK34" s="593"/>
      <c r="DL34" s="600">
        <v>2079042</v>
      </c>
      <c r="DM34" s="592"/>
      <c r="DN34" s="592"/>
      <c r="DO34" s="592"/>
      <c r="DP34" s="592"/>
      <c r="DQ34" s="592"/>
      <c r="DR34" s="592"/>
      <c r="DS34" s="592"/>
      <c r="DT34" s="592"/>
      <c r="DU34" s="592"/>
      <c r="DV34" s="593"/>
      <c r="DW34" s="596">
        <v>17.3</v>
      </c>
      <c r="DX34" s="619"/>
      <c r="DY34" s="619"/>
      <c r="DZ34" s="619"/>
      <c r="EA34" s="619"/>
      <c r="EB34" s="619"/>
      <c r="EC34" s="620"/>
    </row>
    <row r="35" spans="2:133" ht="11.25" customHeight="1">
      <c r="B35" s="588" t="s">
        <v>308</v>
      </c>
      <c r="C35" s="589"/>
      <c r="D35" s="589"/>
      <c r="E35" s="589"/>
      <c r="F35" s="589"/>
      <c r="G35" s="589"/>
      <c r="H35" s="589"/>
      <c r="I35" s="589"/>
      <c r="J35" s="589"/>
      <c r="K35" s="589"/>
      <c r="L35" s="589"/>
      <c r="M35" s="589"/>
      <c r="N35" s="589"/>
      <c r="O35" s="589"/>
      <c r="P35" s="589"/>
      <c r="Q35" s="590"/>
      <c r="R35" s="591">
        <v>1048338</v>
      </c>
      <c r="S35" s="592"/>
      <c r="T35" s="592"/>
      <c r="U35" s="592"/>
      <c r="V35" s="592"/>
      <c r="W35" s="592"/>
      <c r="X35" s="592"/>
      <c r="Y35" s="593"/>
      <c r="Z35" s="594">
        <v>5.5</v>
      </c>
      <c r="AA35" s="594"/>
      <c r="AB35" s="594"/>
      <c r="AC35" s="594"/>
      <c r="AD35" s="595" t="s">
        <v>222</v>
      </c>
      <c r="AE35" s="595"/>
      <c r="AF35" s="595"/>
      <c r="AG35" s="595"/>
      <c r="AH35" s="595"/>
      <c r="AI35" s="595"/>
      <c r="AJ35" s="595"/>
      <c r="AK35" s="595"/>
      <c r="AL35" s="596" t="s">
        <v>222</v>
      </c>
      <c r="AM35" s="597"/>
      <c r="AN35" s="597"/>
      <c r="AO35" s="598"/>
      <c r="AP35" s="186"/>
      <c r="AQ35" s="602" t="s">
        <v>309</v>
      </c>
      <c r="AR35" s="603"/>
      <c r="AS35" s="603"/>
      <c r="AT35" s="603"/>
      <c r="AU35" s="603"/>
      <c r="AV35" s="603"/>
      <c r="AW35" s="603"/>
      <c r="AX35" s="603"/>
      <c r="AY35" s="604"/>
      <c r="AZ35" s="580">
        <v>2084995</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716692</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76590</v>
      </c>
      <c r="CS35" s="617"/>
      <c r="CT35" s="617"/>
      <c r="CU35" s="617"/>
      <c r="CV35" s="617"/>
      <c r="CW35" s="617"/>
      <c r="CX35" s="617"/>
      <c r="CY35" s="618"/>
      <c r="CZ35" s="625">
        <v>0.4</v>
      </c>
      <c r="DA35" s="626"/>
      <c r="DB35" s="626"/>
      <c r="DC35" s="627"/>
      <c r="DD35" s="600">
        <v>74075</v>
      </c>
      <c r="DE35" s="617"/>
      <c r="DF35" s="617"/>
      <c r="DG35" s="617"/>
      <c r="DH35" s="617"/>
      <c r="DI35" s="617"/>
      <c r="DJ35" s="617"/>
      <c r="DK35" s="618"/>
      <c r="DL35" s="600">
        <v>73891</v>
      </c>
      <c r="DM35" s="617"/>
      <c r="DN35" s="617"/>
      <c r="DO35" s="617"/>
      <c r="DP35" s="617"/>
      <c r="DQ35" s="617"/>
      <c r="DR35" s="617"/>
      <c r="DS35" s="617"/>
      <c r="DT35" s="617"/>
      <c r="DU35" s="617"/>
      <c r="DV35" s="618"/>
      <c r="DW35" s="596">
        <v>0.6</v>
      </c>
      <c r="DX35" s="619"/>
      <c r="DY35" s="619"/>
      <c r="DZ35" s="619"/>
      <c r="EA35" s="619"/>
      <c r="EB35" s="619"/>
      <c r="EC35" s="620"/>
    </row>
    <row r="36" spans="2:133" ht="11.25" customHeight="1">
      <c r="B36" s="634" t="s">
        <v>312</v>
      </c>
      <c r="C36" s="635"/>
      <c r="D36" s="635"/>
      <c r="E36" s="635"/>
      <c r="F36" s="635"/>
      <c r="G36" s="635"/>
      <c r="H36" s="635"/>
      <c r="I36" s="635"/>
      <c r="J36" s="635"/>
      <c r="K36" s="635"/>
      <c r="L36" s="635"/>
      <c r="M36" s="635"/>
      <c r="N36" s="635"/>
      <c r="O36" s="635"/>
      <c r="P36" s="635"/>
      <c r="Q36" s="636"/>
      <c r="R36" s="663">
        <v>19218464</v>
      </c>
      <c r="S36" s="664"/>
      <c r="T36" s="664"/>
      <c r="U36" s="664"/>
      <c r="V36" s="664"/>
      <c r="W36" s="664"/>
      <c r="X36" s="664"/>
      <c r="Y36" s="665"/>
      <c r="Z36" s="666">
        <v>100</v>
      </c>
      <c r="AA36" s="666"/>
      <c r="AB36" s="666"/>
      <c r="AC36" s="666"/>
      <c r="AD36" s="667">
        <v>10962176</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396220</v>
      </c>
      <c r="BA36" s="592"/>
      <c r="BB36" s="592"/>
      <c r="BC36" s="592"/>
      <c r="BD36" s="617"/>
      <c r="BE36" s="617"/>
      <c r="BF36" s="648"/>
      <c r="BG36" s="605" t="s">
        <v>314</v>
      </c>
      <c r="BH36" s="606"/>
      <c r="BI36" s="606"/>
      <c r="BJ36" s="606"/>
      <c r="BK36" s="606"/>
      <c r="BL36" s="606"/>
      <c r="BM36" s="606"/>
      <c r="BN36" s="606"/>
      <c r="BO36" s="606"/>
      <c r="BP36" s="606"/>
      <c r="BQ36" s="606"/>
      <c r="BR36" s="606"/>
      <c r="BS36" s="606"/>
      <c r="BT36" s="606"/>
      <c r="BU36" s="607"/>
      <c r="BV36" s="591">
        <v>367264</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2137816</v>
      </c>
      <c r="CS36" s="592"/>
      <c r="CT36" s="592"/>
      <c r="CU36" s="592"/>
      <c r="CV36" s="592"/>
      <c r="CW36" s="592"/>
      <c r="CX36" s="592"/>
      <c r="CY36" s="593"/>
      <c r="CZ36" s="625">
        <v>11.5</v>
      </c>
      <c r="DA36" s="626"/>
      <c r="DB36" s="626"/>
      <c r="DC36" s="627"/>
      <c r="DD36" s="600">
        <v>2035046</v>
      </c>
      <c r="DE36" s="592"/>
      <c r="DF36" s="592"/>
      <c r="DG36" s="592"/>
      <c r="DH36" s="592"/>
      <c r="DI36" s="592"/>
      <c r="DJ36" s="592"/>
      <c r="DK36" s="593"/>
      <c r="DL36" s="600">
        <v>1670637</v>
      </c>
      <c r="DM36" s="592"/>
      <c r="DN36" s="592"/>
      <c r="DO36" s="592"/>
      <c r="DP36" s="592"/>
      <c r="DQ36" s="592"/>
      <c r="DR36" s="592"/>
      <c r="DS36" s="592"/>
      <c r="DT36" s="592"/>
      <c r="DU36" s="592"/>
      <c r="DV36" s="593"/>
      <c r="DW36" s="596">
        <v>13.9</v>
      </c>
      <c r="DX36" s="619"/>
      <c r="DY36" s="619"/>
      <c r="DZ36" s="619"/>
      <c r="EA36" s="619"/>
      <c r="EB36" s="619"/>
      <c r="EC36" s="620"/>
    </row>
    <row r="37" spans="2:133" ht="11.25" customHeight="1">
      <c r="AQ37" s="670" t="s">
        <v>316</v>
      </c>
      <c r="AR37" s="671"/>
      <c r="AS37" s="671"/>
      <c r="AT37" s="671"/>
      <c r="AU37" s="671"/>
      <c r="AV37" s="671"/>
      <c r="AW37" s="671"/>
      <c r="AX37" s="671"/>
      <c r="AY37" s="672"/>
      <c r="AZ37" s="591">
        <v>9305</v>
      </c>
      <c r="BA37" s="592"/>
      <c r="BB37" s="592"/>
      <c r="BC37" s="592"/>
      <c r="BD37" s="617"/>
      <c r="BE37" s="617"/>
      <c r="BF37" s="648"/>
      <c r="BG37" s="605" t="s">
        <v>317</v>
      </c>
      <c r="BH37" s="606"/>
      <c r="BI37" s="606"/>
      <c r="BJ37" s="606"/>
      <c r="BK37" s="606"/>
      <c r="BL37" s="606"/>
      <c r="BM37" s="606"/>
      <c r="BN37" s="606"/>
      <c r="BO37" s="606"/>
      <c r="BP37" s="606"/>
      <c r="BQ37" s="606"/>
      <c r="BR37" s="606"/>
      <c r="BS37" s="606"/>
      <c r="BT37" s="606"/>
      <c r="BU37" s="607"/>
      <c r="BV37" s="591">
        <v>10837</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1287918</v>
      </c>
      <c r="CS37" s="617"/>
      <c r="CT37" s="617"/>
      <c r="CU37" s="617"/>
      <c r="CV37" s="617"/>
      <c r="CW37" s="617"/>
      <c r="CX37" s="617"/>
      <c r="CY37" s="618"/>
      <c r="CZ37" s="625">
        <v>6.9</v>
      </c>
      <c r="DA37" s="626"/>
      <c r="DB37" s="626"/>
      <c r="DC37" s="627"/>
      <c r="DD37" s="600">
        <v>1287918</v>
      </c>
      <c r="DE37" s="617"/>
      <c r="DF37" s="617"/>
      <c r="DG37" s="617"/>
      <c r="DH37" s="617"/>
      <c r="DI37" s="617"/>
      <c r="DJ37" s="617"/>
      <c r="DK37" s="618"/>
      <c r="DL37" s="600">
        <v>1165502</v>
      </c>
      <c r="DM37" s="617"/>
      <c r="DN37" s="617"/>
      <c r="DO37" s="617"/>
      <c r="DP37" s="617"/>
      <c r="DQ37" s="617"/>
      <c r="DR37" s="617"/>
      <c r="DS37" s="617"/>
      <c r="DT37" s="617"/>
      <c r="DU37" s="617"/>
      <c r="DV37" s="618"/>
      <c r="DW37" s="596">
        <v>9.6999999999999993</v>
      </c>
      <c r="DX37" s="619"/>
      <c r="DY37" s="619"/>
      <c r="DZ37" s="619"/>
      <c r="EA37" s="619"/>
      <c r="EB37" s="619"/>
      <c r="EC37" s="620"/>
    </row>
    <row r="38" spans="2:133" ht="11.25" customHeight="1">
      <c r="AQ38" s="670" t="s">
        <v>319</v>
      </c>
      <c r="AR38" s="671"/>
      <c r="AS38" s="671"/>
      <c r="AT38" s="671"/>
      <c r="AU38" s="671"/>
      <c r="AV38" s="671"/>
      <c r="AW38" s="671"/>
      <c r="AX38" s="671"/>
      <c r="AY38" s="672"/>
      <c r="AZ38" s="591" t="s">
        <v>320</v>
      </c>
      <c r="BA38" s="592"/>
      <c r="BB38" s="592"/>
      <c r="BC38" s="592"/>
      <c r="BD38" s="617"/>
      <c r="BE38" s="617"/>
      <c r="BF38" s="648"/>
      <c r="BG38" s="605" t="s">
        <v>321</v>
      </c>
      <c r="BH38" s="606"/>
      <c r="BI38" s="606"/>
      <c r="BJ38" s="606"/>
      <c r="BK38" s="606"/>
      <c r="BL38" s="606"/>
      <c r="BM38" s="606"/>
      <c r="BN38" s="606"/>
      <c r="BO38" s="606"/>
      <c r="BP38" s="606"/>
      <c r="BQ38" s="606"/>
      <c r="BR38" s="606"/>
      <c r="BS38" s="606"/>
      <c r="BT38" s="606"/>
      <c r="BU38" s="607"/>
      <c r="BV38" s="591">
        <v>19726</v>
      </c>
      <c r="BW38" s="592"/>
      <c r="BX38" s="592"/>
      <c r="BY38" s="592"/>
      <c r="BZ38" s="592"/>
      <c r="CA38" s="592"/>
      <c r="CB38" s="601"/>
      <c r="CD38" s="605" t="s">
        <v>322</v>
      </c>
      <c r="CE38" s="606"/>
      <c r="CF38" s="606"/>
      <c r="CG38" s="606"/>
      <c r="CH38" s="606"/>
      <c r="CI38" s="606"/>
      <c r="CJ38" s="606"/>
      <c r="CK38" s="606"/>
      <c r="CL38" s="606"/>
      <c r="CM38" s="606"/>
      <c r="CN38" s="606"/>
      <c r="CO38" s="606"/>
      <c r="CP38" s="606"/>
      <c r="CQ38" s="607"/>
      <c r="CR38" s="591">
        <v>2075690</v>
      </c>
      <c r="CS38" s="592"/>
      <c r="CT38" s="592"/>
      <c r="CU38" s="592"/>
      <c r="CV38" s="592"/>
      <c r="CW38" s="592"/>
      <c r="CX38" s="592"/>
      <c r="CY38" s="593"/>
      <c r="CZ38" s="625">
        <v>11.2</v>
      </c>
      <c r="DA38" s="626"/>
      <c r="DB38" s="626"/>
      <c r="DC38" s="627"/>
      <c r="DD38" s="600">
        <v>1905877</v>
      </c>
      <c r="DE38" s="592"/>
      <c r="DF38" s="592"/>
      <c r="DG38" s="592"/>
      <c r="DH38" s="592"/>
      <c r="DI38" s="592"/>
      <c r="DJ38" s="592"/>
      <c r="DK38" s="593"/>
      <c r="DL38" s="600">
        <v>1146871</v>
      </c>
      <c r="DM38" s="592"/>
      <c r="DN38" s="592"/>
      <c r="DO38" s="592"/>
      <c r="DP38" s="592"/>
      <c r="DQ38" s="592"/>
      <c r="DR38" s="592"/>
      <c r="DS38" s="592"/>
      <c r="DT38" s="592"/>
      <c r="DU38" s="592"/>
      <c r="DV38" s="593"/>
      <c r="DW38" s="596">
        <v>9.5</v>
      </c>
      <c r="DX38" s="619"/>
      <c r="DY38" s="619"/>
      <c r="DZ38" s="619"/>
      <c r="EA38" s="619"/>
      <c r="EB38" s="619"/>
      <c r="EC38" s="620"/>
    </row>
    <row r="39" spans="2:133" ht="11.25" customHeight="1">
      <c r="AQ39" s="670" t="s">
        <v>323</v>
      </c>
      <c r="AR39" s="671"/>
      <c r="AS39" s="671"/>
      <c r="AT39" s="671"/>
      <c r="AU39" s="671"/>
      <c r="AV39" s="671"/>
      <c r="AW39" s="671"/>
      <c r="AX39" s="671"/>
      <c r="AY39" s="672"/>
      <c r="AZ39" s="591" t="s">
        <v>320</v>
      </c>
      <c r="BA39" s="592"/>
      <c r="BB39" s="592"/>
      <c r="BC39" s="592"/>
      <c r="BD39" s="617"/>
      <c r="BE39" s="617"/>
      <c r="BF39" s="648"/>
      <c r="BG39" s="674" t="s">
        <v>324</v>
      </c>
      <c r="BH39" s="675"/>
      <c r="BI39" s="675"/>
      <c r="BJ39" s="675"/>
      <c r="BK39" s="675"/>
      <c r="BL39" s="187"/>
      <c r="BM39" s="606" t="s">
        <v>325</v>
      </c>
      <c r="BN39" s="606"/>
      <c r="BO39" s="606"/>
      <c r="BP39" s="606"/>
      <c r="BQ39" s="606"/>
      <c r="BR39" s="606"/>
      <c r="BS39" s="606"/>
      <c r="BT39" s="606"/>
      <c r="BU39" s="607"/>
      <c r="BV39" s="591">
        <v>96</v>
      </c>
      <c r="BW39" s="592"/>
      <c r="BX39" s="592"/>
      <c r="BY39" s="592"/>
      <c r="BZ39" s="592"/>
      <c r="CA39" s="592"/>
      <c r="CB39" s="601"/>
      <c r="CD39" s="605" t="s">
        <v>326</v>
      </c>
      <c r="CE39" s="606"/>
      <c r="CF39" s="606"/>
      <c r="CG39" s="606"/>
      <c r="CH39" s="606"/>
      <c r="CI39" s="606"/>
      <c r="CJ39" s="606"/>
      <c r="CK39" s="606"/>
      <c r="CL39" s="606"/>
      <c r="CM39" s="606"/>
      <c r="CN39" s="606"/>
      <c r="CO39" s="606"/>
      <c r="CP39" s="606"/>
      <c r="CQ39" s="607"/>
      <c r="CR39" s="591">
        <v>1042697</v>
      </c>
      <c r="CS39" s="617"/>
      <c r="CT39" s="617"/>
      <c r="CU39" s="617"/>
      <c r="CV39" s="617"/>
      <c r="CW39" s="617"/>
      <c r="CX39" s="617"/>
      <c r="CY39" s="618"/>
      <c r="CZ39" s="625">
        <v>5.6</v>
      </c>
      <c r="DA39" s="626"/>
      <c r="DB39" s="626"/>
      <c r="DC39" s="627"/>
      <c r="DD39" s="600">
        <v>1029240</v>
      </c>
      <c r="DE39" s="617"/>
      <c r="DF39" s="617"/>
      <c r="DG39" s="617"/>
      <c r="DH39" s="617"/>
      <c r="DI39" s="617"/>
      <c r="DJ39" s="617"/>
      <c r="DK39" s="618"/>
      <c r="DL39" s="600" t="s">
        <v>320</v>
      </c>
      <c r="DM39" s="617"/>
      <c r="DN39" s="617"/>
      <c r="DO39" s="617"/>
      <c r="DP39" s="617"/>
      <c r="DQ39" s="617"/>
      <c r="DR39" s="617"/>
      <c r="DS39" s="617"/>
      <c r="DT39" s="617"/>
      <c r="DU39" s="617"/>
      <c r="DV39" s="618"/>
      <c r="DW39" s="596" t="s">
        <v>320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820701</v>
      </c>
      <c r="BA40" s="592"/>
      <c r="BB40" s="592"/>
      <c r="BC40" s="592"/>
      <c r="BD40" s="617"/>
      <c r="BE40" s="617"/>
      <c r="BF40" s="648"/>
      <c r="BG40" s="674"/>
      <c r="BH40" s="675"/>
      <c r="BI40" s="675"/>
      <c r="BJ40" s="675"/>
      <c r="BK40" s="675"/>
      <c r="BL40" s="187"/>
      <c r="BM40" s="606" t="s">
        <v>328</v>
      </c>
      <c r="BN40" s="606"/>
      <c r="BO40" s="606"/>
      <c r="BP40" s="606"/>
      <c r="BQ40" s="606"/>
      <c r="BR40" s="606"/>
      <c r="BS40" s="606"/>
      <c r="BT40" s="606"/>
      <c r="BU40" s="607"/>
      <c r="BV40" s="591">
        <v>84</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30000</v>
      </c>
      <c r="CS40" s="592"/>
      <c r="CT40" s="592"/>
      <c r="CU40" s="592"/>
      <c r="CV40" s="592"/>
      <c r="CW40" s="592"/>
      <c r="CX40" s="592"/>
      <c r="CY40" s="593"/>
      <c r="CZ40" s="625">
        <v>0.2</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858769</v>
      </c>
      <c r="BA41" s="664"/>
      <c r="BB41" s="664"/>
      <c r="BC41" s="664"/>
      <c r="BD41" s="659"/>
      <c r="BE41" s="659"/>
      <c r="BF41" s="661"/>
      <c r="BG41" s="676"/>
      <c r="BH41" s="677"/>
      <c r="BI41" s="677"/>
      <c r="BJ41" s="677"/>
      <c r="BK41" s="677"/>
      <c r="BL41" s="189"/>
      <c r="BM41" s="612" t="s">
        <v>331</v>
      </c>
      <c r="BN41" s="612"/>
      <c r="BO41" s="612"/>
      <c r="BP41" s="612"/>
      <c r="BQ41" s="612"/>
      <c r="BR41" s="612"/>
      <c r="BS41" s="612"/>
      <c r="BT41" s="612"/>
      <c r="BU41" s="613"/>
      <c r="BV41" s="663">
        <v>254</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17"/>
      <c r="CT41" s="617"/>
      <c r="CU41" s="617"/>
      <c r="CV41" s="617"/>
      <c r="CW41" s="617"/>
      <c r="CX41" s="617"/>
      <c r="CY41" s="618"/>
      <c r="CZ41" s="625" t="s">
        <v>333</v>
      </c>
      <c r="DA41" s="626"/>
      <c r="DB41" s="626"/>
      <c r="DC41" s="627"/>
      <c r="DD41" s="600" t="s">
        <v>333</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1473258</v>
      </c>
      <c r="CS42" s="592"/>
      <c r="CT42" s="592"/>
      <c r="CU42" s="592"/>
      <c r="CV42" s="592"/>
      <c r="CW42" s="592"/>
      <c r="CX42" s="592"/>
      <c r="CY42" s="593"/>
      <c r="CZ42" s="625">
        <v>7.9</v>
      </c>
      <c r="DA42" s="684"/>
      <c r="DB42" s="684"/>
      <c r="DC42" s="685"/>
      <c r="DD42" s="600">
        <v>663848</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30126</v>
      </c>
      <c r="CS43" s="617"/>
      <c r="CT43" s="617"/>
      <c r="CU43" s="617"/>
      <c r="CV43" s="617"/>
      <c r="CW43" s="617"/>
      <c r="CX43" s="617"/>
      <c r="CY43" s="618"/>
      <c r="CZ43" s="625">
        <v>0.2</v>
      </c>
      <c r="DA43" s="626"/>
      <c r="DB43" s="626"/>
      <c r="DC43" s="627"/>
      <c r="DD43" s="600">
        <v>29926</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1473258</v>
      </c>
      <c r="CS44" s="592"/>
      <c r="CT44" s="592"/>
      <c r="CU44" s="592"/>
      <c r="CV44" s="592"/>
      <c r="CW44" s="592"/>
      <c r="CX44" s="592"/>
      <c r="CY44" s="593"/>
      <c r="CZ44" s="625">
        <v>7.9</v>
      </c>
      <c r="DA44" s="684"/>
      <c r="DB44" s="684"/>
      <c r="DC44" s="685"/>
      <c r="DD44" s="600">
        <v>663848</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340</v>
      </c>
      <c r="CG45" s="589"/>
      <c r="CH45" s="589"/>
      <c r="CI45" s="589"/>
      <c r="CJ45" s="589"/>
      <c r="CK45" s="589"/>
      <c r="CL45" s="589"/>
      <c r="CM45" s="589"/>
      <c r="CN45" s="589"/>
      <c r="CO45" s="589"/>
      <c r="CP45" s="589"/>
      <c r="CQ45" s="590"/>
      <c r="CR45" s="591">
        <v>402711</v>
      </c>
      <c r="CS45" s="617"/>
      <c r="CT45" s="617"/>
      <c r="CU45" s="617"/>
      <c r="CV45" s="617"/>
      <c r="CW45" s="617"/>
      <c r="CX45" s="617"/>
      <c r="CY45" s="618"/>
      <c r="CZ45" s="625">
        <v>2.2000000000000002</v>
      </c>
      <c r="DA45" s="626"/>
      <c r="DB45" s="626"/>
      <c r="DC45" s="627"/>
      <c r="DD45" s="600">
        <v>13692</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341</v>
      </c>
      <c r="CG46" s="589"/>
      <c r="CH46" s="589"/>
      <c r="CI46" s="589"/>
      <c r="CJ46" s="589"/>
      <c r="CK46" s="589"/>
      <c r="CL46" s="589"/>
      <c r="CM46" s="589"/>
      <c r="CN46" s="589"/>
      <c r="CO46" s="589"/>
      <c r="CP46" s="589"/>
      <c r="CQ46" s="590"/>
      <c r="CR46" s="591">
        <v>960236</v>
      </c>
      <c r="CS46" s="592"/>
      <c r="CT46" s="592"/>
      <c r="CU46" s="592"/>
      <c r="CV46" s="592"/>
      <c r="CW46" s="592"/>
      <c r="CX46" s="592"/>
      <c r="CY46" s="593"/>
      <c r="CZ46" s="625">
        <v>5.2</v>
      </c>
      <c r="DA46" s="684"/>
      <c r="DB46" s="684"/>
      <c r="DC46" s="685"/>
      <c r="DD46" s="600">
        <v>639145</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342</v>
      </c>
      <c r="CG47" s="589"/>
      <c r="CH47" s="589"/>
      <c r="CI47" s="589"/>
      <c r="CJ47" s="589"/>
      <c r="CK47" s="589"/>
      <c r="CL47" s="589"/>
      <c r="CM47" s="589"/>
      <c r="CN47" s="589"/>
      <c r="CO47" s="589"/>
      <c r="CP47" s="589"/>
      <c r="CQ47" s="590"/>
      <c r="CR47" s="591" t="s">
        <v>343</v>
      </c>
      <c r="CS47" s="617"/>
      <c r="CT47" s="617"/>
      <c r="CU47" s="617"/>
      <c r="CV47" s="617"/>
      <c r="CW47" s="617"/>
      <c r="CX47" s="617"/>
      <c r="CY47" s="618"/>
      <c r="CZ47" s="625" t="s">
        <v>343</v>
      </c>
      <c r="DA47" s="626"/>
      <c r="DB47" s="626"/>
      <c r="DC47" s="627"/>
      <c r="DD47" s="600" t="s">
        <v>343</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344</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84"/>
      <c r="DB48" s="684"/>
      <c r="DC48" s="685"/>
      <c r="DD48" s="600" t="s">
        <v>343</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345</v>
      </c>
      <c r="CE49" s="635"/>
      <c r="CF49" s="635"/>
      <c r="CG49" s="635"/>
      <c r="CH49" s="635"/>
      <c r="CI49" s="635"/>
      <c r="CJ49" s="635"/>
      <c r="CK49" s="635"/>
      <c r="CL49" s="635"/>
      <c r="CM49" s="635"/>
      <c r="CN49" s="635"/>
      <c r="CO49" s="635"/>
      <c r="CP49" s="635"/>
      <c r="CQ49" s="636"/>
      <c r="CR49" s="663">
        <v>18587279</v>
      </c>
      <c r="CS49" s="659"/>
      <c r="CT49" s="659"/>
      <c r="CU49" s="659"/>
      <c r="CV49" s="659"/>
      <c r="CW49" s="659"/>
      <c r="CX49" s="659"/>
      <c r="CY49" s="686"/>
      <c r="CZ49" s="687">
        <v>100</v>
      </c>
      <c r="DA49" s="688"/>
      <c r="DB49" s="688"/>
      <c r="DC49" s="689"/>
      <c r="DD49" s="690">
        <v>13621471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1" zoomScale="70" zoomScaleNormal="25" zoomScaleSheetLayoutView="70" workbookViewId="0">
      <selection activeCell="R9" sqref="W9:AL1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347</v>
      </c>
      <c r="DK2" s="733"/>
      <c r="DL2" s="733"/>
      <c r="DM2" s="733"/>
      <c r="DN2" s="733"/>
      <c r="DO2" s="734"/>
      <c r="DP2" s="200"/>
      <c r="DQ2" s="732" t="s">
        <v>348</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351</v>
      </c>
      <c r="B5" s="727"/>
      <c r="C5" s="727"/>
      <c r="D5" s="727"/>
      <c r="E5" s="727"/>
      <c r="F5" s="727"/>
      <c r="G5" s="727"/>
      <c r="H5" s="727"/>
      <c r="I5" s="727"/>
      <c r="J5" s="727"/>
      <c r="K5" s="727"/>
      <c r="L5" s="727"/>
      <c r="M5" s="727"/>
      <c r="N5" s="727"/>
      <c r="O5" s="727"/>
      <c r="P5" s="728"/>
      <c r="Q5" s="703" t="s">
        <v>352</v>
      </c>
      <c r="R5" s="704"/>
      <c r="S5" s="704"/>
      <c r="T5" s="704"/>
      <c r="U5" s="705"/>
      <c r="V5" s="703" t="s">
        <v>353</v>
      </c>
      <c r="W5" s="704"/>
      <c r="X5" s="704"/>
      <c r="Y5" s="704"/>
      <c r="Z5" s="705"/>
      <c r="AA5" s="703" t="s">
        <v>354</v>
      </c>
      <c r="AB5" s="704"/>
      <c r="AC5" s="704"/>
      <c r="AD5" s="704"/>
      <c r="AE5" s="704"/>
      <c r="AF5" s="736" t="s">
        <v>355</v>
      </c>
      <c r="AG5" s="704"/>
      <c r="AH5" s="704"/>
      <c r="AI5" s="704"/>
      <c r="AJ5" s="715"/>
      <c r="AK5" s="704" t="s">
        <v>356</v>
      </c>
      <c r="AL5" s="704"/>
      <c r="AM5" s="704"/>
      <c r="AN5" s="704"/>
      <c r="AO5" s="705"/>
      <c r="AP5" s="703" t="s">
        <v>357</v>
      </c>
      <c r="AQ5" s="704"/>
      <c r="AR5" s="704"/>
      <c r="AS5" s="704"/>
      <c r="AT5" s="705"/>
      <c r="AU5" s="703" t="s">
        <v>358</v>
      </c>
      <c r="AV5" s="704"/>
      <c r="AW5" s="704"/>
      <c r="AX5" s="704"/>
      <c r="AY5" s="715"/>
      <c r="AZ5" s="207"/>
      <c r="BA5" s="207"/>
      <c r="BB5" s="207"/>
      <c r="BC5" s="207"/>
      <c r="BD5" s="207"/>
      <c r="BE5" s="208"/>
      <c r="BF5" s="208"/>
      <c r="BG5" s="208"/>
      <c r="BH5" s="208"/>
      <c r="BI5" s="208"/>
      <c r="BJ5" s="208"/>
      <c r="BK5" s="208"/>
      <c r="BL5" s="208"/>
      <c r="BM5" s="208"/>
      <c r="BN5" s="208"/>
      <c r="BO5" s="208"/>
      <c r="BP5" s="208"/>
      <c r="BQ5" s="726" t="s">
        <v>359</v>
      </c>
      <c r="BR5" s="727"/>
      <c r="BS5" s="727"/>
      <c r="BT5" s="727"/>
      <c r="BU5" s="727"/>
      <c r="BV5" s="727"/>
      <c r="BW5" s="727"/>
      <c r="BX5" s="727"/>
      <c r="BY5" s="727"/>
      <c r="BZ5" s="727"/>
      <c r="CA5" s="727"/>
      <c r="CB5" s="727"/>
      <c r="CC5" s="727"/>
      <c r="CD5" s="727"/>
      <c r="CE5" s="727"/>
      <c r="CF5" s="727"/>
      <c r="CG5" s="728"/>
      <c r="CH5" s="703" t="s">
        <v>360</v>
      </c>
      <c r="CI5" s="704"/>
      <c r="CJ5" s="704"/>
      <c r="CK5" s="704"/>
      <c r="CL5" s="705"/>
      <c r="CM5" s="703" t="s">
        <v>361</v>
      </c>
      <c r="CN5" s="704"/>
      <c r="CO5" s="704"/>
      <c r="CP5" s="704"/>
      <c r="CQ5" s="705"/>
      <c r="CR5" s="703" t="s">
        <v>362</v>
      </c>
      <c r="CS5" s="704"/>
      <c r="CT5" s="704"/>
      <c r="CU5" s="704"/>
      <c r="CV5" s="705"/>
      <c r="CW5" s="703" t="s">
        <v>363</v>
      </c>
      <c r="CX5" s="704"/>
      <c r="CY5" s="704"/>
      <c r="CZ5" s="704"/>
      <c r="DA5" s="705"/>
      <c r="DB5" s="703" t="s">
        <v>364</v>
      </c>
      <c r="DC5" s="704"/>
      <c r="DD5" s="704"/>
      <c r="DE5" s="704"/>
      <c r="DF5" s="705"/>
      <c r="DG5" s="709" t="s">
        <v>365</v>
      </c>
      <c r="DH5" s="710"/>
      <c r="DI5" s="710"/>
      <c r="DJ5" s="710"/>
      <c r="DK5" s="711"/>
      <c r="DL5" s="709" t="s">
        <v>366</v>
      </c>
      <c r="DM5" s="710"/>
      <c r="DN5" s="710"/>
      <c r="DO5" s="710"/>
      <c r="DP5" s="711"/>
      <c r="DQ5" s="703" t="s">
        <v>367</v>
      </c>
      <c r="DR5" s="704"/>
      <c r="DS5" s="704"/>
      <c r="DT5" s="704"/>
      <c r="DU5" s="705"/>
      <c r="DV5" s="703" t="s">
        <v>358</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368</v>
      </c>
      <c r="C7" s="718"/>
      <c r="D7" s="718"/>
      <c r="E7" s="718"/>
      <c r="F7" s="718"/>
      <c r="G7" s="718"/>
      <c r="H7" s="718"/>
      <c r="I7" s="718"/>
      <c r="J7" s="718"/>
      <c r="K7" s="718"/>
      <c r="L7" s="718"/>
      <c r="M7" s="718"/>
      <c r="N7" s="718"/>
      <c r="O7" s="718"/>
      <c r="P7" s="719"/>
      <c r="Q7" s="720">
        <v>19218</v>
      </c>
      <c r="R7" s="721"/>
      <c r="S7" s="721"/>
      <c r="T7" s="721"/>
      <c r="U7" s="721"/>
      <c r="V7" s="721">
        <v>18587</v>
      </c>
      <c r="W7" s="721"/>
      <c r="X7" s="721"/>
      <c r="Y7" s="721"/>
      <c r="Z7" s="721"/>
      <c r="AA7" s="721">
        <v>631</v>
      </c>
      <c r="AB7" s="721"/>
      <c r="AC7" s="721"/>
      <c r="AD7" s="721"/>
      <c r="AE7" s="722"/>
      <c r="AF7" s="723">
        <v>622</v>
      </c>
      <c r="AG7" s="724"/>
      <c r="AH7" s="724"/>
      <c r="AI7" s="724"/>
      <c r="AJ7" s="725"/>
      <c r="AK7" s="760">
        <v>548</v>
      </c>
      <c r="AL7" s="761"/>
      <c r="AM7" s="761"/>
      <c r="AN7" s="761"/>
      <c r="AO7" s="761"/>
      <c r="AP7" s="761">
        <v>14988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547</v>
      </c>
      <c r="BS7" s="764" t="s">
        <v>546</v>
      </c>
      <c r="BT7" s="765"/>
      <c r="BU7" s="765"/>
      <c r="BV7" s="765"/>
      <c r="BW7" s="765"/>
      <c r="BX7" s="765"/>
      <c r="BY7" s="765"/>
      <c r="BZ7" s="765"/>
      <c r="CA7" s="765"/>
      <c r="CB7" s="765"/>
      <c r="CC7" s="765"/>
      <c r="CD7" s="765"/>
      <c r="CE7" s="765"/>
      <c r="CF7" s="765"/>
      <c r="CG7" s="766"/>
      <c r="CH7" s="757">
        <v>1</v>
      </c>
      <c r="CI7" s="758"/>
      <c r="CJ7" s="758"/>
      <c r="CK7" s="758"/>
      <c r="CL7" s="759"/>
      <c r="CM7" s="757">
        <v>1164</v>
      </c>
      <c r="CN7" s="758"/>
      <c r="CO7" s="758"/>
      <c r="CP7" s="758"/>
      <c r="CQ7" s="759"/>
      <c r="CR7" s="757">
        <v>1</v>
      </c>
      <c r="CS7" s="758"/>
      <c r="CT7" s="758"/>
      <c r="CU7" s="758"/>
      <c r="CV7" s="759"/>
      <c r="CW7" s="757">
        <v>17</v>
      </c>
      <c r="CX7" s="758"/>
      <c r="CY7" s="758"/>
      <c r="CZ7" s="758"/>
      <c r="DA7" s="759"/>
      <c r="DB7" s="757" t="s">
        <v>478</v>
      </c>
      <c r="DC7" s="758"/>
      <c r="DD7" s="758"/>
      <c r="DE7" s="758"/>
      <c r="DF7" s="759"/>
      <c r="DG7" s="757" t="s">
        <v>478</v>
      </c>
      <c r="DH7" s="758"/>
      <c r="DI7" s="758"/>
      <c r="DJ7" s="758"/>
      <c r="DK7" s="759"/>
      <c r="DL7" s="757" t="s">
        <v>478</v>
      </c>
      <c r="DM7" s="758"/>
      <c r="DN7" s="758"/>
      <c r="DO7" s="758"/>
      <c r="DP7" s="759"/>
      <c r="DQ7" s="757" t="s">
        <v>478</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19218</v>
      </c>
      <c r="R23" s="780"/>
      <c r="S23" s="780"/>
      <c r="T23" s="780"/>
      <c r="U23" s="780"/>
      <c r="V23" s="780">
        <v>18587</v>
      </c>
      <c r="W23" s="780"/>
      <c r="X23" s="780"/>
      <c r="Y23" s="780"/>
      <c r="Z23" s="780"/>
      <c r="AA23" s="780">
        <v>631</v>
      </c>
      <c r="AB23" s="780"/>
      <c r="AC23" s="780"/>
      <c r="AD23" s="780"/>
      <c r="AE23" s="781"/>
      <c r="AF23" s="782">
        <v>622</v>
      </c>
      <c r="AG23" s="780"/>
      <c r="AH23" s="780"/>
      <c r="AI23" s="780"/>
      <c r="AJ23" s="783"/>
      <c r="AK23" s="784"/>
      <c r="AL23" s="785"/>
      <c r="AM23" s="785"/>
      <c r="AN23" s="785"/>
      <c r="AO23" s="785"/>
      <c r="AP23" s="780">
        <v>14988</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351</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358</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8615</v>
      </c>
      <c r="R28" s="809"/>
      <c r="S28" s="809"/>
      <c r="T28" s="809"/>
      <c r="U28" s="809"/>
      <c r="V28" s="809">
        <v>7898</v>
      </c>
      <c r="W28" s="809"/>
      <c r="X28" s="809"/>
      <c r="Y28" s="809"/>
      <c r="Z28" s="809"/>
      <c r="AA28" s="809">
        <v>717</v>
      </c>
      <c r="AB28" s="809"/>
      <c r="AC28" s="809"/>
      <c r="AD28" s="809"/>
      <c r="AE28" s="810"/>
      <c r="AF28" s="811">
        <v>717</v>
      </c>
      <c r="AG28" s="809"/>
      <c r="AH28" s="809"/>
      <c r="AI28" s="809"/>
      <c r="AJ28" s="812"/>
      <c r="AK28" s="813">
        <v>737</v>
      </c>
      <c r="AL28" s="804"/>
      <c r="AM28" s="804"/>
      <c r="AN28" s="804"/>
      <c r="AO28" s="804"/>
      <c r="AP28" s="804" t="s">
        <v>534</v>
      </c>
      <c r="AQ28" s="804"/>
      <c r="AR28" s="804"/>
      <c r="AS28" s="804"/>
      <c r="AT28" s="804"/>
      <c r="AU28" s="804" t="s">
        <v>535</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2849</v>
      </c>
      <c r="R29" s="745"/>
      <c r="S29" s="745"/>
      <c r="T29" s="745"/>
      <c r="U29" s="745"/>
      <c r="V29" s="745">
        <v>2765</v>
      </c>
      <c r="W29" s="745"/>
      <c r="X29" s="745"/>
      <c r="Y29" s="745"/>
      <c r="Z29" s="745"/>
      <c r="AA29" s="745">
        <v>85</v>
      </c>
      <c r="AB29" s="745"/>
      <c r="AC29" s="745"/>
      <c r="AD29" s="745"/>
      <c r="AE29" s="746"/>
      <c r="AF29" s="747">
        <v>85</v>
      </c>
      <c r="AG29" s="748"/>
      <c r="AH29" s="748"/>
      <c r="AI29" s="748"/>
      <c r="AJ29" s="749"/>
      <c r="AK29" s="816">
        <v>366</v>
      </c>
      <c r="AL29" s="817"/>
      <c r="AM29" s="817"/>
      <c r="AN29" s="817"/>
      <c r="AO29" s="817"/>
      <c r="AP29" s="817" t="s">
        <v>533</v>
      </c>
      <c r="AQ29" s="817"/>
      <c r="AR29" s="817"/>
      <c r="AS29" s="817"/>
      <c r="AT29" s="817"/>
      <c r="AU29" s="817" t="s">
        <v>537</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395</v>
      </c>
      <c r="R30" s="745"/>
      <c r="S30" s="745"/>
      <c r="T30" s="745"/>
      <c r="U30" s="745"/>
      <c r="V30" s="745">
        <v>392</v>
      </c>
      <c r="W30" s="745"/>
      <c r="X30" s="745"/>
      <c r="Y30" s="745"/>
      <c r="Z30" s="745"/>
      <c r="AA30" s="745">
        <v>3</v>
      </c>
      <c r="AB30" s="745"/>
      <c r="AC30" s="745"/>
      <c r="AD30" s="745"/>
      <c r="AE30" s="746"/>
      <c r="AF30" s="747">
        <v>3</v>
      </c>
      <c r="AG30" s="748"/>
      <c r="AH30" s="748"/>
      <c r="AI30" s="748"/>
      <c r="AJ30" s="749"/>
      <c r="AK30" s="816">
        <v>64</v>
      </c>
      <c r="AL30" s="817"/>
      <c r="AM30" s="817"/>
      <c r="AN30" s="817"/>
      <c r="AO30" s="817"/>
      <c r="AP30" s="817" t="s">
        <v>533</v>
      </c>
      <c r="AQ30" s="817"/>
      <c r="AR30" s="817"/>
      <c r="AS30" s="817"/>
      <c r="AT30" s="817"/>
      <c r="AU30" s="817" t="s">
        <v>537</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1412</v>
      </c>
      <c r="R31" s="745"/>
      <c r="S31" s="745"/>
      <c r="T31" s="745"/>
      <c r="U31" s="745"/>
      <c r="V31" s="745">
        <v>1362</v>
      </c>
      <c r="W31" s="745"/>
      <c r="X31" s="745"/>
      <c r="Y31" s="745"/>
      <c r="Z31" s="745"/>
      <c r="AA31" s="745">
        <v>50</v>
      </c>
      <c r="AB31" s="745"/>
      <c r="AC31" s="745"/>
      <c r="AD31" s="745"/>
      <c r="AE31" s="746"/>
      <c r="AF31" s="747">
        <v>2643</v>
      </c>
      <c r="AG31" s="748"/>
      <c r="AH31" s="748"/>
      <c r="AI31" s="748"/>
      <c r="AJ31" s="749"/>
      <c r="AK31" s="816">
        <v>0</v>
      </c>
      <c r="AL31" s="817"/>
      <c r="AM31" s="817"/>
      <c r="AN31" s="817"/>
      <c r="AO31" s="817"/>
      <c r="AP31" s="817">
        <v>3936</v>
      </c>
      <c r="AQ31" s="817"/>
      <c r="AR31" s="817"/>
      <c r="AS31" s="817"/>
      <c r="AT31" s="817"/>
      <c r="AU31" s="817" t="s">
        <v>533</v>
      </c>
      <c r="AV31" s="817"/>
      <c r="AW31" s="817"/>
      <c r="AX31" s="817"/>
      <c r="AY31" s="817"/>
      <c r="AZ31" s="818" t="s">
        <v>535</v>
      </c>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1008</v>
      </c>
      <c r="R32" s="745"/>
      <c r="S32" s="745"/>
      <c r="T32" s="745"/>
      <c r="U32" s="745"/>
      <c r="V32" s="745">
        <v>979</v>
      </c>
      <c r="W32" s="745"/>
      <c r="X32" s="745"/>
      <c r="Y32" s="745"/>
      <c r="Z32" s="745"/>
      <c r="AA32" s="745">
        <v>29</v>
      </c>
      <c r="AB32" s="745"/>
      <c r="AC32" s="745"/>
      <c r="AD32" s="745"/>
      <c r="AE32" s="746"/>
      <c r="AF32" s="747">
        <v>29</v>
      </c>
      <c r="AG32" s="748"/>
      <c r="AH32" s="748"/>
      <c r="AI32" s="748"/>
      <c r="AJ32" s="749"/>
      <c r="AK32" s="816">
        <v>370</v>
      </c>
      <c r="AL32" s="817"/>
      <c r="AM32" s="817"/>
      <c r="AN32" s="817"/>
      <c r="AO32" s="817"/>
      <c r="AP32" s="817">
        <v>5569</v>
      </c>
      <c r="AQ32" s="817"/>
      <c r="AR32" s="817"/>
      <c r="AS32" s="817"/>
      <c r="AT32" s="817"/>
      <c r="AU32" s="817">
        <v>2779</v>
      </c>
      <c r="AV32" s="817"/>
      <c r="AW32" s="817"/>
      <c r="AX32" s="817"/>
      <c r="AY32" s="817"/>
      <c r="AZ32" s="818" t="s">
        <v>534</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31</v>
      </c>
      <c r="R33" s="745"/>
      <c r="S33" s="745"/>
      <c r="T33" s="745"/>
      <c r="U33" s="745"/>
      <c r="V33" s="745">
        <v>30</v>
      </c>
      <c r="W33" s="745"/>
      <c r="X33" s="745"/>
      <c r="Y33" s="745"/>
      <c r="Z33" s="745"/>
      <c r="AA33" s="745">
        <v>1</v>
      </c>
      <c r="AB33" s="745"/>
      <c r="AC33" s="745"/>
      <c r="AD33" s="745"/>
      <c r="AE33" s="746"/>
      <c r="AF33" s="747">
        <v>1</v>
      </c>
      <c r="AG33" s="748"/>
      <c r="AH33" s="748"/>
      <c r="AI33" s="748"/>
      <c r="AJ33" s="749"/>
      <c r="AK33" s="816">
        <v>26</v>
      </c>
      <c r="AL33" s="817"/>
      <c r="AM33" s="817"/>
      <c r="AN33" s="817"/>
      <c r="AO33" s="817"/>
      <c r="AP33" s="817">
        <v>195</v>
      </c>
      <c r="AQ33" s="817"/>
      <c r="AR33" s="817"/>
      <c r="AS33" s="817"/>
      <c r="AT33" s="817"/>
      <c r="AU33" s="817">
        <v>195</v>
      </c>
      <c r="AV33" s="817"/>
      <c r="AW33" s="817"/>
      <c r="AX33" s="817"/>
      <c r="AY33" s="817"/>
      <c r="AZ33" s="818" t="s">
        <v>535</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3477</v>
      </c>
      <c r="AG63" s="828"/>
      <c r="AH63" s="828"/>
      <c r="AI63" s="828"/>
      <c r="AJ63" s="829"/>
      <c r="AK63" s="830"/>
      <c r="AL63" s="825"/>
      <c r="AM63" s="825"/>
      <c r="AN63" s="825"/>
      <c r="AO63" s="825"/>
      <c r="AP63" s="828">
        <f>AP31+AP32+AP33</f>
        <v>9700</v>
      </c>
      <c r="AQ63" s="828"/>
      <c r="AR63" s="828"/>
      <c r="AS63" s="828"/>
      <c r="AT63" s="828"/>
      <c r="AU63" s="828">
        <f>AU32+AU33</f>
        <v>2974</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394</v>
      </c>
      <c r="AV66" s="704"/>
      <c r="AW66" s="704"/>
      <c r="AX66" s="704"/>
      <c r="AY66" s="705"/>
      <c r="AZ66" s="703" t="s">
        <v>358</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1324</v>
      </c>
      <c r="R68" s="852"/>
      <c r="S68" s="852"/>
      <c r="T68" s="852"/>
      <c r="U68" s="852"/>
      <c r="V68" s="852">
        <v>1281</v>
      </c>
      <c r="W68" s="852"/>
      <c r="X68" s="852"/>
      <c r="Y68" s="852"/>
      <c r="Z68" s="852"/>
      <c r="AA68" s="852">
        <v>44</v>
      </c>
      <c r="AB68" s="852"/>
      <c r="AC68" s="852"/>
      <c r="AD68" s="852"/>
      <c r="AE68" s="852"/>
      <c r="AF68" s="852">
        <v>44</v>
      </c>
      <c r="AG68" s="852"/>
      <c r="AH68" s="852"/>
      <c r="AI68" s="852"/>
      <c r="AJ68" s="852"/>
      <c r="AK68" s="852" t="s">
        <v>478</v>
      </c>
      <c r="AL68" s="852"/>
      <c r="AM68" s="852"/>
      <c r="AN68" s="852"/>
      <c r="AO68" s="852"/>
      <c r="AP68" s="852" t="s">
        <v>478</v>
      </c>
      <c r="AQ68" s="852"/>
      <c r="AR68" s="852"/>
      <c r="AS68" s="852"/>
      <c r="AT68" s="852"/>
      <c r="AU68" s="852" t="s">
        <v>478</v>
      </c>
      <c r="AV68" s="852"/>
      <c r="AW68" s="852"/>
      <c r="AX68" s="852"/>
      <c r="AY68" s="852"/>
      <c r="AZ68" s="853" t="s">
        <v>526</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564001</v>
      </c>
      <c r="R69" s="817"/>
      <c r="S69" s="817"/>
      <c r="T69" s="817"/>
      <c r="U69" s="817"/>
      <c r="V69" s="817">
        <v>544673</v>
      </c>
      <c r="W69" s="817"/>
      <c r="X69" s="817"/>
      <c r="Y69" s="817"/>
      <c r="Z69" s="817"/>
      <c r="AA69" s="817">
        <v>19328</v>
      </c>
      <c r="AB69" s="817"/>
      <c r="AC69" s="817"/>
      <c r="AD69" s="817"/>
      <c r="AE69" s="817"/>
      <c r="AF69" s="817">
        <v>19328</v>
      </c>
      <c r="AG69" s="817"/>
      <c r="AH69" s="817"/>
      <c r="AI69" s="817"/>
      <c r="AJ69" s="817"/>
      <c r="AK69" s="817">
        <v>10124</v>
      </c>
      <c r="AL69" s="817"/>
      <c r="AM69" s="817"/>
      <c r="AN69" s="817"/>
      <c r="AO69" s="817"/>
      <c r="AP69" s="817" t="s">
        <v>478</v>
      </c>
      <c r="AQ69" s="817"/>
      <c r="AR69" s="817"/>
      <c r="AS69" s="817"/>
      <c r="AT69" s="817"/>
      <c r="AU69" s="817" t="s">
        <v>478</v>
      </c>
      <c r="AV69" s="817"/>
      <c r="AW69" s="817"/>
      <c r="AX69" s="817"/>
      <c r="AY69" s="817"/>
      <c r="AZ69" s="863" t="s">
        <v>544</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37035</v>
      </c>
      <c r="R70" s="817"/>
      <c r="S70" s="817"/>
      <c r="T70" s="817"/>
      <c r="U70" s="817"/>
      <c r="V70" s="817">
        <v>36721</v>
      </c>
      <c r="W70" s="817"/>
      <c r="X70" s="817"/>
      <c r="Y70" s="817"/>
      <c r="Z70" s="817"/>
      <c r="AA70" s="817">
        <v>313</v>
      </c>
      <c r="AB70" s="817"/>
      <c r="AC70" s="817"/>
      <c r="AD70" s="817"/>
      <c r="AE70" s="817"/>
      <c r="AF70" s="817">
        <v>313</v>
      </c>
      <c r="AG70" s="817"/>
      <c r="AH70" s="817"/>
      <c r="AI70" s="817"/>
      <c r="AJ70" s="817"/>
      <c r="AK70" s="817">
        <v>1316</v>
      </c>
      <c r="AL70" s="817"/>
      <c r="AM70" s="817"/>
      <c r="AN70" s="817"/>
      <c r="AO70" s="817"/>
      <c r="AP70" s="817" t="s">
        <v>478</v>
      </c>
      <c r="AQ70" s="817"/>
      <c r="AR70" s="817"/>
      <c r="AS70" s="817"/>
      <c r="AT70" s="817"/>
      <c r="AU70" s="817" t="s">
        <v>478</v>
      </c>
      <c r="AV70" s="817"/>
      <c r="AW70" s="817"/>
      <c r="AX70" s="817"/>
      <c r="AY70" s="817"/>
      <c r="AZ70" s="863" t="s">
        <v>526</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384</v>
      </c>
      <c r="R71" s="817"/>
      <c r="S71" s="817"/>
      <c r="T71" s="817"/>
      <c r="U71" s="817"/>
      <c r="V71" s="817">
        <v>183</v>
      </c>
      <c r="W71" s="817"/>
      <c r="X71" s="817"/>
      <c r="Y71" s="817"/>
      <c r="Z71" s="817"/>
      <c r="AA71" s="817">
        <v>201</v>
      </c>
      <c r="AB71" s="817"/>
      <c r="AC71" s="817"/>
      <c r="AD71" s="817"/>
      <c r="AE71" s="817"/>
      <c r="AF71" s="817">
        <v>201</v>
      </c>
      <c r="AG71" s="817"/>
      <c r="AH71" s="817"/>
      <c r="AI71" s="817"/>
      <c r="AJ71" s="817"/>
      <c r="AK71" s="817" t="s">
        <v>478</v>
      </c>
      <c r="AL71" s="817"/>
      <c r="AM71" s="817"/>
      <c r="AN71" s="817"/>
      <c r="AO71" s="817"/>
      <c r="AP71" s="817" t="s">
        <v>478</v>
      </c>
      <c r="AQ71" s="817"/>
      <c r="AR71" s="817"/>
      <c r="AS71" s="817"/>
      <c r="AT71" s="817"/>
      <c r="AU71" s="817" t="s">
        <v>478</v>
      </c>
      <c r="AV71" s="817"/>
      <c r="AW71" s="817"/>
      <c r="AX71" s="817"/>
      <c r="AY71" s="817"/>
      <c r="AZ71" s="863" t="s">
        <v>545</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386</v>
      </c>
      <c r="R72" s="817"/>
      <c r="S72" s="817"/>
      <c r="T72" s="817"/>
      <c r="U72" s="817"/>
      <c r="V72" s="817">
        <v>376</v>
      </c>
      <c r="W72" s="817"/>
      <c r="X72" s="817"/>
      <c r="Y72" s="817"/>
      <c r="Z72" s="817"/>
      <c r="AA72" s="817">
        <v>10</v>
      </c>
      <c r="AB72" s="817"/>
      <c r="AC72" s="817"/>
      <c r="AD72" s="817"/>
      <c r="AE72" s="817"/>
      <c r="AF72" s="817">
        <v>10</v>
      </c>
      <c r="AG72" s="817"/>
      <c r="AH72" s="817"/>
      <c r="AI72" s="817"/>
      <c r="AJ72" s="817"/>
      <c r="AK72" s="817">
        <v>92</v>
      </c>
      <c r="AL72" s="817"/>
      <c r="AM72" s="817"/>
      <c r="AN72" s="817"/>
      <c r="AO72" s="817"/>
      <c r="AP72" s="817" t="s">
        <v>478</v>
      </c>
      <c r="AQ72" s="817"/>
      <c r="AR72" s="817"/>
      <c r="AS72" s="817"/>
      <c r="AT72" s="817"/>
      <c r="AU72" s="817" t="s">
        <v>478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8703</v>
      </c>
      <c r="R73" s="817"/>
      <c r="S73" s="817"/>
      <c r="T73" s="817"/>
      <c r="U73" s="817"/>
      <c r="V73" s="817">
        <v>7867</v>
      </c>
      <c r="W73" s="817"/>
      <c r="X73" s="817"/>
      <c r="Y73" s="817"/>
      <c r="Z73" s="817"/>
      <c r="AA73" s="817">
        <v>836</v>
      </c>
      <c r="AB73" s="817"/>
      <c r="AC73" s="817"/>
      <c r="AD73" s="817"/>
      <c r="AE73" s="817"/>
      <c r="AF73" s="817">
        <v>836</v>
      </c>
      <c r="AG73" s="817"/>
      <c r="AH73" s="817"/>
      <c r="AI73" s="817"/>
      <c r="AJ73" s="817"/>
      <c r="AK73" s="817">
        <v>0</v>
      </c>
      <c r="AL73" s="817"/>
      <c r="AM73" s="817"/>
      <c r="AN73" s="817"/>
      <c r="AO73" s="817"/>
      <c r="AP73" s="817">
        <v>3061</v>
      </c>
      <c r="AQ73" s="817"/>
      <c r="AR73" s="817"/>
      <c r="AS73" s="817"/>
      <c r="AT73" s="817"/>
      <c r="AU73" s="817">
        <v>257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8</v>
      </c>
      <c r="R74" s="817"/>
      <c r="S74" s="817"/>
      <c r="T74" s="817"/>
      <c r="U74" s="817"/>
      <c r="V74" s="817">
        <v>3</v>
      </c>
      <c r="W74" s="817"/>
      <c r="X74" s="817"/>
      <c r="Y74" s="817"/>
      <c r="Z74" s="817"/>
      <c r="AA74" s="817">
        <v>5</v>
      </c>
      <c r="AB74" s="817"/>
      <c r="AC74" s="817"/>
      <c r="AD74" s="817"/>
      <c r="AE74" s="817"/>
      <c r="AF74" s="817">
        <v>5</v>
      </c>
      <c r="AG74" s="817"/>
      <c r="AH74" s="817"/>
      <c r="AI74" s="817"/>
      <c r="AJ74" s="817"/>
      <c r="AK74" s="817">
        <v>0</v>
      </c>
      <c r="AL74" s="817"/>
      <c r="AM74" s="817"/>
      <c r="AN74" s="817"/>
      <c r="AO74" s="817"/>
      <c r="AP74" s="817" t="s">
        <v>478</v>
      </c>
      <c r="AQ74" s="817"/>
      <c r="AR74" s="817"/>
      <c r="AS74" s="817"/>
      <c r="AT74" s="817"/>
      <c r="AU74" s="817" t="s">
        <v>478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1773</v>
      </c>
      <c r="R75" s="866"/>
      <c r="S75" s="866"/>
      <c r="T75" s="866"/>
      <c r="U75" s="816"/>
      <c r="V75" s="867">
        <v>1743</v>
      </c>
      <c r="W75" s="866"/>
      <c r="X75" s="866"/>
      <c r="Y75" s="866"/>
      <c r="Z75" s="816"/>
      <c r="AA75" s="867">
        <v>30</v>
      </c>
      <c r="AB75" s="866"/>
      <c r="AC75" s="866"/>
      <c r="AD75" s="866"/>
      <c r="AE75" s="816"/>
      <c r="AF75" s="867">
        <v>30</v>
      </c>
      <c r="AG75" s="866"/>
      <c r="AH75" s="866"/>
      <c r="AI75" s="866"/>
      <c r="AJ75" s="816"/>
      <c r="AK75" s="867">
        <v>16</v>
      </c>
      <c r="AL75" s="866"/>
      <c r="AM75" s="866"/>
      <c r="AN75" s="866"/>
      <c r="AO75" s="816"/>
      <c r="AP75" s="867">
        <v>802</v>
      </c>
      <c r="AQ75" s="866"/>
      <c r="AR75" s="866"/>
      <c r="AS75" s="866"/>
      <c r="AT75" s="816"/>
      <c r="AU75" s="867">
        <v>523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f>
        <v>20767</v>
      </c>
      <c r="AG88" s="828"/>
      <c r="AH88" s="828"/>
      <c r="AI88" s="828"/>
      <c r="AJ88" s="828"/>
      <c r="AK88" s="825"/>
      <c r="AL88" s="825"/>
      <c r="AM88" s="825"/>
      <c r="AN88" s="825"/>
      <c r="AO88" s="825"/>
      <c r="AP88" s="828">
        <f>AP73+AP75</f>
        <v>3863</v>
      </c>
      <c r="AQ88" s="828"/>
      <c r="AR88" s="828"/>
      <c r="AS88" s="828"/>
      <c r="AT88" s="828"/>
      <c r="AU88" s="828">
        <f>AU73+AU75</f>
        <v>780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CR7</f>
        <v>1</v>
      </c>
      <c r="CS102" s="836"/>
      <c r="CT102" s="836"/>
      <c r="CU102" s="836"/>
      <c r="CV102" s="879"/>
      <c r="CW102" s="878">
        <f>CW7</f>
        <v>17</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288</v>
      </c>
      <c r="AG109" s="881"/>
      <c r="AH109" s="881"/>
      <c r="AI109" s="881"/>
      <c r="AJ109" s="882"/>
      <c r="AK109" s="880" t="s">
        <v>287</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288</v>
      </c>
      <c r="BW109" s="881"/>
      <c r="BX109" s="881"/>
      <c r="BY109" s="881"/>
      <c r="BZ109" s="882"/>
      <c r="CA109" s="880" t="s">
        <v>287</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288</v>
      </c>
      <c r="DM109" s="881"/>
      <c r="DN109" s="881"/>
      <c r="DO109" s="881"/>
      <c r="DP109" s="882"/>
      <c r="DQ109" s="880" t="s">
        <v>287</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1355921</v>
      </c>
      <c r="AB110" s="888"/>
      <c r="AC110" s="888"/>
      <c r="AD110" s="888"/>
      <c r="AE110" s="889"/>
      <c r="AF110" s="890">
        <v>1511507</v>
      </c>
      <c r="AG110" s="888"/>
      <c r="AH110" s="888"/>
      <c r="AI110" s="888"/>
      <c r="AJ110" s="889"/>
      <c r="AK110" s="890">
        <v>1418156</v>
      </c>
      <c r="AL110" s="888"/>
      <c r="AM110" s="888"/>
      <c r="AN110" s="888"/>
      <c r="AO110" s="889"/>
      <c r="AP110" s="891">
        <v>13.2</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13809300</v>
      </c>
      <c r="BR110" s="925"/>
      <c r="BS110" s="925"/>
      <c r="BT110" s="925"/>
      <c r="BU110" s="925"/>
      <c r="BV110" s="925">
        <v>14575749</v>
      </c>
      <c r="BW110" s="925"/>
      <c r="BX110" s="925"/>
      <c r="BY110" s="925"/>
      <c r="BZ110" s="925"/>
      <c r="CA110" s="925">
        <v>14988333</v>
      </c>
      <c r="CB110" s="925"/>
      <c r="CC110" s="925"/>
      <c r="CD110" s="925"/>
      <c r="CE110" s="925"/>
      <c r="CF110" s="939">
        <v>139</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222</v>
      </c>
      <c r="DH110" s="925"/>
      <c r="DI110" s="925"/>
      <c r="DJ110" s="925"/>
      <c r="DK110" s="925"/>
      <c r="DL110" s="925" t="s">
        <v>222</v>
      </c>
      <c r="DM110" s="925"/>
      <c r="DN110" s="925"/>
      <c r="DO110" s="925"/>
      <c r="DP110" s="925"/>
      <c r="DQ110" s="925">
        <v>3073448</v>
      </c>
      <c r="DR110" s="925"/>
      <c r="DS110" s="925"/>
      <c r="DT110" s="925"/>
      <c r="DU110" s="925"/>
      <c r="DV110" s="926">
        <v>28.5</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222</v>
      </c>
      <c r="AB111" s="932"/>
      <c r="AC111" s="932"/>
      <c r="AD111" s="932"/>
      <c r="AE111" s="933"/>
      <c r="AF111" s="934" t="s">
        <v>222</v>
      </c>
      <c r="AG111" s="932"/>
      <c r="AH111" s="932"/>
      <c r="AI111" s="932"/>
      <c r="AJ111" s="933"/>
      <c r="AK111" s="934" t="s">
        <v>222</v>
      </c>
      <c r="AL111" s="932"/>
      <c r="AM111" s="932"/>
      <c r="AN111" s="932"/>
      <c r="AO111" s="933"/>
      <c r="AP111" s="935" t="s">
        <v>222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2032598</v>
      </c>
      <c r="BR111" s="918"/>
      <c r="BS111" s="918"/>
      <c r="BT111" s="918"/>
      <c r="BU111" s="918"/>
      <c r="BV111" s="918">
        <v>3125358</v>
      </c>
      <c r="BW111" s="918"/>
      <c r="BX111" s="918"/>
      <c r="BY111" s="918"/>
      <c r="BZ111" s="918"/>
      <c r="CA111" s="918">
        <v>6000860</v>
      </c>
      <c r="CB111" s="918"/>
      <c r="CC111" s="918"/>
      <c r="CD111" s="918"/>
      <c r="CE111" s="918"/>
      <c r="CF111" s="912">
        <v>55.7</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222</v>
      </c>
      <c r="DH111" s="918"/>
      <c r="DI111" s="918"/>
      <c r="DJ111" s="918"/>
      <c r="DK111" s="918"/>
      <c r="DL111" s="918" t="s">
        <v>222</v>
      </c>
      <c r="DM111" s="918"/>
      <c r="DN111" s="918"/>
      <c r="DO111" s="918"/>
      <c r="DP111" s="918"/>
      <c r="DQ111" s="918" t="s">
        <v>222</v>
      </c>
      <c r="DR111" s="918"/>
      <c r="DS111" s="918"/>
      <c r="DT111" s="918"/>
      <c r="DU111" s="918"/>
      <c r="DV111" s="919" t="s">
        <v>222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222</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3883336</v>
      </c>
      <c r="BR112" s="918"/>
      <c r="BS112" s="918"/>
      <c r="BT112" s="918"/>
      <c r="BU112" s="918"/>
      <c r="BV112" s="918">
        <v>3537263</v>
      </c>
      <c r="BW112" s="918"/>
      <c r="BX112" s="918"/>
      <c r="BY112" s="918"/>
      <c r="BZ112" s="918"/>
      <c r="CA112" s="918">
        <v>2973714</v>
      </c>
      <c r="CB112" s="918"/>
      <c r="CC112" s="918"/>
      <c r="CD112" s="918"/>
      <c r="CE112" s="918"/>
      <c r="CF112" s="912">
        <v>27.6</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222</v>
      </c>
      <c r="DH112" s="918"/>
      <c r="DI112" s="918"/>
      <c r="DJ112" s="918"/>
      <c r="DK112" s="918"/>
      <c r="DL112" s="918" t="s">
        <v>222</v>
      </c>
      <c r="DM112" s="918"/>
      <c r="DN112" s="918"/>
      <c r="DO112" s="918"/>
      <c r="DP112" s="918"/>
      <c r="DQ112" s="918" t="s">
        <v>222</v>
      </c>
      <c r="DR112" s="918"/>
      <c r="DS112" s="918"/>
      <c r="DT112" s="918"/>
      <c r="DU112" s="918"/>
      <c r="DV112" s="919" t="s">
        <v>222</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249531</v>
      </c>
      <c r="AB113" s="932"/>
      <c r="AC113" s="932"/>
      <c r="AD113" s="932"/>
      <c r="AE113" s="933"/>
      <c r="AF113" s="934">
        <v>286311</v>
      </c>
      <c r="AG113" s="932"/>
      <c r="AH113" s="932"/>
      <c r="AI113" s="932"/>
      <c r="AJ113" s="933"/>
      <c r="AK113" s="934">
        <v>250712</v>
      </c>
      <c r="AL113" s="932"/>
      <c r="AM113" s="932"/>
      <c r="AN113" s="932"/>
      <c r="AO113" s="933"/>
      <c r="AP113" s="935">
        <v>2.2999999999999998</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756317</v>
      </c>
      <c r="BR113" s="918"/>
      <c r="BS113" s="918"/>
      <c r="BT113" s="918"/>
      <c r="BU113" s="918"/>
      <c r="BV113" s="918">
        <v>704549</v>
      </c>
      <c r="BW113" s="918"/>
      <c r="BX113" s="918"/>
      <c r="BY113" s="918"/>
      <c r="BZ113" s="918"/>
      <c r="CA113" s="918">
        <v>779730</v>
      </c>
      <c r="CB113" s="918"/>
      <c r="CC113" s="918"/>
      <c r="CD113" s="918"/>
      <c r="CE113" s="918"/>
      <c r="CF113" s="912">
        <v>7.2</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222</v>
      </c>
      <c r="DH113" s="957"/>
      <c r="DI113" s="957"/>
      <c r="DJ113" s="957"/>
      <c r="DK113" s="958"/>
      <c r="DL113" s="959" t="s">
        <v>222</v>
      </c>
      <c r="DM113" s="957"/>
      <c r="DN113" s="957"/>
      <c r="DO113" s="957"/>
      <c r="DP113" s="958"/>
      <c r="DQ113" s="959" t="s">
        <v>222</v>
      </c>
      <c r="DR113" s="957"/>
      <c r="DS113" s="957"/>
      <c r="DT113" s="957"/>
      <c r="DU113" s="958"/>
      <c r="DV113" s="960" t="s">
        <v>222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94621</v>
      </c>
      <c r="AB114" s="957"/>
      <c r="AC114" s="957"/>
      <c r="AD114" s="957"/>
      <c r="AE114" s="958"/>
      <c r="AF114" s="959">
        <v>117853</v>
      </c>
      <c r="AG114" s="957"/>
      <c r="AH114" s="957"/>
      <c r="AI114" s="957"/>
      <c r="AJ114" s="958"/>
      <c r="AK114" s="959">
        <v>137453</v>
      </c>
      <c r="AL114" s="957"/>
      <c r="AM114" s="957"/>
      <c r="AN114" s="957"/>
      <c r="AO114" s="958"/>
      <c r="AP114" s="960">
        <v>1.3</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2106376</v>
      </c>
      <c r="BR114" s="918"/>
      <c r="BS114" s="918"/>
      <c r="BT114" s="918"/>
      <c r="BU114" s="918"/>
      <c r="BV114" s="918">
        <v>1800075</v>
      </c>
      <c r="BW114" s="918"/>
      <c r="BX114" s="918"/>
      <c r="BY114" s="918"/>
      <c r="BZ114" s="918"/>
      <c r="CA114" s="918">
        <v>1730941</v>
      </c>
      <c r="CB114" s="918"/>
      <c r="CC114" s="918"/>
      <c r="CD114" s="918"/>
      <c r="CE114" s="918"/>
      <c r="CF114" s="912">
        <v>16.100000000000001</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222</v>
      </c>
      <c r="DH114" s="957"/>
      <c r="DI114" s="957"/>
      <c r="DJ114" s="957"/>
      <c r="DK114" s="958"/>
      <c r="DL114" s="959" t="s">
        <v>222</v>
      </c>
      <c r="DM114" s="957"/>
      <c r="DN114" s="957"/>
      <c r="DO114" s="957"/>
      <c r="DP114" s="958"/>
      <c r="DQ114" s="959" t="s">
        <v>222</v>
      </c>
      <c r="DR114" s="957"/>
      <c r="DS114" s="957"/>
      <c r="DT114" s="957"/>
      <c r="DU114" s="958"/>
      <c r="DV114" s="960" t="s">
        <v>222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93644</v>
      </c>
      <c r="AB115" s="932"/>
      <c r="AC115" s="932"/>
      <c r="AD115" s="932"/>
      <c r="AE115" s="933"/>
      <c r="AF115" s="934">
        <v>63846</v>
      </c>
      <c r="AG115" s="932"/>
      <c r="AH115" s="932"/>
      <c r="AI115" s="932"/>
      <c r="AJ115" s="933"/>
      <c r="AK115" s="934">
        <v>97806</v>
      </c>
      <c r="AL115" s="932"/>
      <c r="AM115" s="932"/>
      <c r="AN115" s="932"/>
      <c r="AO115" s="933"/>
      <c r="AP115" s="935">
        <v>0.9</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1801</v>
      </c>
      <c r="BR115" s="918"/>
      <c r="BS115" s="918"/>
      <c r="BT115" s="918"/>
      <c r="BU115" s="918"/>
      <c r="BV115" s="918">
        <v>279</v>
      </c>
      <c r="BW115" s="918"/>
      <c r="BX115" s="918"/>
      <c r="BY115" s="918"/>
      <c r="BZ115" s="918"/>
      <c r="CA115" s="918">
        <v>177</v>
      </c>
      <c r="CB115" s="918"/>
      <c r="CC115" s="918"/>
      <c r="CD115" s="918"/>
      <c r="CE115" s="918"/>
      <c r="CF115" s="912">
        <v>0</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1836158</v>
      </c>
      <c r="DH115" s="957"/>
      <c r="DI115" s="957"/>
      <c r="DJ115" s="957"/>
      <c r="DK115" s="958"/>
      <c r="DL115" s="959">
        <v>2924780</v>
      </c>
      <c r="DM115" s="957"/>
      <c r="DN115" s="957"/>
      <c r="DO115" s="957"/>
      <c r="DP115" s="958"/>
      <c r="DQ115" s="959">
        <v>2765488</v>
      </c>
      <c r="DR115" s="957"/>
      <c r="DS115" s="957"/>
      <c r="DT115" s="957"/>
      <c r="DU115" s="958"/>
      <c r="DV115" s="960">
        <v>25.7</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222</v>
      </c>
      <c r="AB116" s="957"/>
      <c r="AC116" s="957"/>
      <c r="AD116" s="957"/>
      <c r="AE116" s="958"/>
      <c r="AF116" s="959" t="s">
        <v>222</v>
      </c>
      <c r="AG116" s="957"/>
      <c r="AH116" s="957"/>
      <c r="AI116" s="957"/>
      <c r="AJ116" s="958"/>
      <c r="AK116" s="959" t="s">
        <v>222</v>
      </c>
      <c r="AL116" s="957"/>
      <c r="AM116" s="957"/>
      <c r="AN116" s="957"/>
      <c r="AO116" s="958"/>
      <c r="AP116" s="960" t="s">
        <v>222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222</v>
      </c>
      <c r="BR116" s="918"/>
      <c r="BS116" s="918"/>
      <c r="BT116" s="918"/>
      <c r="BU116" s="918"/>
      <c r="BV116" s="918" t="s">
        <v>222</v>
      </c>
      <c r="BW116" s="918"/>
      <c r="BX116" s="918"/>
      <c r="BY116" s="918"/>
      <c r="BZ116" s="918"/>
      <c r="CA116" s="918" t="s">
        <v>222</v>
      </c>
      <c r="CB116" s="918"/>
      <c r="CC116" s="918"/>
      <c r="CD116" s="918"/>
      <c r="CE116" s="918"/>
      <c r="CF116" s="912" t="s">
        <v>222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222</v>
      </c>
      <c r="DH116" s="957"/>
      <c r="DI116" s="957"/>
      <c r="DJ116" s="957"/>
      <c r="DK116" s="958"/>
      <c r="DL116" s="959">
        <v>50330</v>
      </c>
      <c r="DM116" s="957"/>
      <c r="DN116" s="957"/>
      <c r="DO116" s="957"/>
      <c r="DP116" s="958"/>
      <c r="DQ116" s="959">
        <v>47240</v>
      </c>
      <c r="DR116" s="957"/>
      <c r="DS116" s="957"/>
      <c r="DT116" s="957"/>
      <c r="DU116" s="958"/>
      <c r="DV116" s="960">
        <v>0.4</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1793717</v>
      </c>
      <c r="AB117" s="964"/>
      <c r="AC117" s="964"/>
      <c r="AD117" s="964"/>
      <c r="AE117" s="965"/>
      <c r="AF117" s="963">
        <v>1979517</v>
      </c>
      <c r="AG117" s="964"/>
      <c r="AH117" s="964"/>
      <c r="AI117" s="964"/>
      <c r="AJ117" s="965"/>
      <c r="AK117" s="963">
        <v>1904127</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222</v>
      </c>
      <c r="BR117" s="984"/>
      <c r="BS117" s="984"/>
      <c r="BT117" s="984"/>
      <c r="BU117" s="984"/>
      <c r="BV117" s="984" t="s">
        <v>222</v>
      </c>
      <c r="BW117" s="984"/>
      <c r="BX117" s="984"/>
      <c r="BY117" s="984"/>
      <c r="BZ117" s="984"/>
      <c r="CA117" s="984" t="s">
        <v>222</v>
      </c>
      <c r="CB117" s="984"/>
      <c r="CC117" s="984"/>
      <c r="CD117" s="984"/>
      <c r="CE117" s="984"/>
      <c r="CF117" s="912" t="s">
        <v>222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288</v>
      </c>
      <c r="AG118" s="881"/>
      <c r="AH118" s="881"/>
      <c r="AI118" s="881"/>
      <c r="AJ118" s="882"/>
      <c r="AK118" s="880" t="s">
        <v>287</v>
      </c>
      <c r="AL118" s="881"/>
      <c r="AM118" s="881"/>
      <c r="AN118" s="881"/>
      <c r="AO118" s="882"/>
      <c r="AP118" s="988" t="s">
        <v>405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433</v>
      </c>
      <c r="BP118" s="992"/>
      <c r="BQ118" s="983">
        <v>22589728</v>
      </c>
      <c r="BR118" s="984"/>
      <c r="BS118" s="984"/>
      <c r="BT118" s="984"/>
      <c r="BU118" s="984"/>
      <c r="BV118" s="984">
        <v>23743273</v>
      </c>
      <c r="BW118" s="984"/>
      <c r="BX118" s="984"/>
      <c r="BY118" s="984"/>
      <c r="BZ118" s="984"/>
      <c r="CA118" s="984">
        <v>26473755</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222</v>
      </c>
      <c r="AB119" s="888"/>
      <c r="AC119" s="888"/>
      <c r="AD119" s="888"/>
      <c r="AE119" s="889"/>
      <c r="AF119" s="890" t="s">
        <v>222</v>
      </c>
      <c r="AG119" s="888"/>
      <c r="AH119" s="888"/>
      <c r="AI119" s="888"/>
      <c r="AJ119" s="889"/>
      <c r="AK119" s="890" t="s">
        <v>222</v>
      </c>
      <c r="AL119" s="888"/>
      <c r="AM119" s="888"/>
      <c r="AN119" s="888"/>
      <c r="AO119" s="889"/>
      <c r="AP119" s="891" t="s">
        <v>222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2734391</v>
      </c>
      <c r="BR119" s="925"/>
      <c r="BS119" s="925"/>
      <c r="BT119" s="925"/>
      <c r="BU119" s="925"/>
      <c r="BV119" s="925">
        <v>3028731</v>
      </c>
      <c r="BW119" s="925"/>
      <c r="BX119" s="925"/>
      <c r="BY119" s="925"/>
      <c r="BZ119" s="925"/>
      <c r="CA119" s="925">
        <v>3873261</v>
      </c>
      <c r="CB119" s="925"/>
      <c r="CC119" s="925"/>
      <c r="CD119" s="925"/>
      <c r="CE119" s="925"/>
      <c r="CF119" s="939">
        <v>35.9</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196440</v>
      </c>
      <c r="DH119" s="996"/>
      <c r="DI119" s="996"/>
      <c r="DJ119" s="996"/>
      <c r="DK119" s="997"/>
      <c r="DL119" s="998">
        <v>150248</v>
      </c>
      <c r="DM119" s="996"/>
      <c r="DN119" s="996"/>
      <c r="DO119" s="996"/>
      <c r="DP119" s="997"/>
      <c r="DQ119" s="998">
        <v>114684</v>
      </c>
      <c r="DR119" s="996"/>
      <c r="DS119" s="996"/>
      <c r="DT119" s="996"/>
      <c r="DU119" s="997"/>
      <c r="DV119" s="999">
        <v>1.1000000000000001</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222</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1996349</v>
      </c>
      <c r="BR120" s="918"/>
      <c r="BS120" s="918"/>
      <c r="BT120" s="918"/>
      <c r="BU120" s="918"/>
      <c r="BV120" s="918">
        <v>1870589</v>
      </c>
      <c r="BW120" s="918"/>
      <c r="BX120" s="918"/>
      <c r="BY120" s="918"/>
      <c r="BZ120" s="918"/>
      <c r="CA120" s="918">
        <v>2137302</v>
      </c>
      <c r="CB120" s="918"/>
      <c r="CC120" s="918"/>
      <c r="CD120" s="918"/>
      <c r="CE120" s="918"/>
      <c r="CF120" s="912">
        <v>19.8</v>
      </c>
      <c r="CG120" s="913"/>
      <c r="CH120" s="913"/>
      <c r="CI120" s="913"/>
      <c r="CJ120" s="913"/>
      <c r="CK120" s="1011" t="s">
        <v>439</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3670513</v>
      </c>
      <c r="DH120" s="925"/>
      <c r="DI120" s="925"/>
      <c r="DJ120" s="925"/>
      <c r="DK120" s="925"/>
      <c r="DL120" s="925">
        <v>3333292</v>
      </c>
      <c r="DM120" s="925"/>
      <c r="DN120" s="925"/>
      <c r="DO120" s="925"/>
      <c r="DP120" s="925"/>
      <c r="DQ120" s="925">
        <v>2778761</v>
      </c>
      <c r="DR120" s="925"/>
      <c r="DS120" s="925"/>
      <c r="DT120" s="925"/>
      <c r="DU120" s="925"/>
      <c r="DV120" s="926">
        <v>25.8</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222</v>
      </c>
      <c r="AB121" s="957"/>
      <c r="AC121" s="957"/>
      <c r="AD121" s="957"/>
      <c r="AE121" s="958"/>
      <c r="AF121" s="959" t="s">
        <v>222</v>
      </c>
      <c r="AG121" s="957"/>
      <c r="AH121" s="957"/>
      <c r="AI121" s="957"/>
      <c r="AJ121" s="958"/>
      <c r="AK121" s="959" t="s">
        <v>222</v>
      </c>
      <c r="AL121" s="957"/>
      <c r="AM121" s="957"/>
      <c r="AN121" s="957"/>
      <c r="AO121" s="958"/>
      <c r="AP121" s="960" t="s">
        <v>222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13277246</v>
      </c>
      <c r="BR121" s="984"/>
      <c r="BS121" s="984"/>
      <c r="BT121" s="984"/>
      <c r="BU121" s="984"/>
      <c r="BV121" s="984">
        <v>13880690</v>
      </c>
      <c r="BW121" s="984"/>
      <c r="BX121" s="984"/>
      <c r="BY121" s="984"/>
      <c r="BZ121" s="984"/>
      <c r="CA121" s="984">
        <v>14217397</v>
      </c>
      <c r="CB121" s="984"/>
      <c r="CC121" s="984"/>
      <c r="CD121" s="984"/>
      <c r="CE121" s="984"/>
      <c r="CF121" s="1022">
        <v>131.9</v>
      </c>
      <c r="CG121" s="1023"/>
      <c r="CH121" s="1023"/>
      <c r="CI121" s="1023"/>
      <c r="CJ121" s="1023"/>
      <c r="CK121" s="1014"/>
      <c r="CL121" s="1015"/>
      <c r="CM121" s="1015"/>
      <c r="CN121" s="1015"/>
      <c r="CO121" s="1016"/>
      <c r="CP121" s="1005" t="s">
        <v>389</v>
      </c>
      <c r="CQ121" s="1006"/>
      <c r="CR121" s="1006"/>
      <c r="CS121" s="1006"/>
      <c r="CT121" s="1006"/>
      <c r="CU121" s="1006"/>
      <c r="CV121" s="1006"/>
      <c r="CW121" s="1006"/>
      <c r="CX121" s="1006"/>
      <c r="CY121" s="1006"/>
      <c r="CZ121" s="1006"/>
      <c r="DA121" s="1006"/>
      <c r="DB121" s="1006"/>
      <c r="DC121" s="1006"/>
      <c r="DD121" s="1006"/>
      <c r="DE121" s="1006"/>
      <c r="DF121" s="1007"/>
      <c r="DG121" s="917">
        <v>212823</v>
      </c>
      <c r="DH121" s="918"/>
      <c r="DI121" s="918"/>
      <c r="DJ121" s="918"/>
      <c r="DK121" s="918"/>
      <c r="DL121" s="918">
        <v>203971</v>
      </c>
      <c r="DM121" s="918"/>
      <c r="DN121" s="918"/>
      <c r="DO121" s="918"/>
      <c r="DP121" s="918"/>
      <c r="DQ121" s="918">
        <v>194953</v>
      </c>
      <c r="DR121" s="918"/>
      <c r="DS121" s="918"/>
      <c r="DT121" s="918"/>
      <c r="DU121" s="918"/>
      <c r="DV121" s="919">
        <v>1.8</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222</v>
      </c>
      <c r="AB122" s="957"/>
      <c r="AC122" s="957"/>
      <c r="AD122" s="957"/>
      <c r="AE122" s="958"/>
      <c r="AF122" s="959" t="s">
        <v>222</v>
      </c>
      <c r="AG122" s="957"/>
      <c r="AH122" s="957"/>
      <c r="AI122" s="957"/>
      <c r="AJ122" s="958"/>
      <c r="AK122" s="959" t="s">
        <v>222</v>
      </c>
      <c r="AL122" s="957"/>
      <c r="AM122" s="957"/>
      <c r="AN122" s="957"/>
      <c r="AO122" s="958"/>
      <c r="AP122" s="960" t="s">
        <v>222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442</v>
      </c>
      <c r="BP122" s="992"/>
      <c r="BQ122" s="1032">
        <v>18007986</v>
      </c>
      <c r="BR122" s="1033"/>
      <c r="BS122" s="1033"/>
      <c r="BT122" s="1033"/>
      <c r="BU122" s="1033"/>
      <c r="BV122" s="1033">
        <v>18780010</v>
      </c>
      <c r="BW122" s="1033"/>
      <c r="BX122" s="1033"/>
      <c r="BY122" s="1033"/>
      <c r="BZ122" s="1033"/>
      <c r="CA122" s="1033">
        <v>20227960</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t="s">
        <v>222</v>
      </c>
      <c r="DH122" s="918"/>
      <c r="DI122" s="918"/>
      <c r="DJ122" s="918"/>
      <c r="DK122" s="918"/>
      <c r="DL122" s="918" t="s">
        <v>222</v>
      </c>
      <c r="DM122" s="918"/>
      <c r="DN122" s="918"/>
      <c r="DO122" s="918"/>
      <c r="DP122" s="918"/>
      <c r="DQ122" s="918" t="s">
        <v>222</v>
      </c>
      <c r="DR122" s="918"/>
      <c r="DS122" s="918"/>
      <c r="DT122" s="918"/>
      <c r="DU122" s="918"/>
      <c r="DV122" s="919" t="s">
        <v>222</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222</v>
      </c>
      <c r="AB123" s="957"/>
      <c r="AC123" s="957"/>
      <c r="AD123" s="957"/>
      <c r="AE123" s="958"/>
      <c r="AF123" s="959" t="s">
        <v>222</v>
      </c>
      <c r="AG123" s="957"/>
      <c r="AH123" s="957"/>
      <c r="AI123" s="957"/>
      <c r="AJ123" s="958"/>
      <c r="AK123" s="959" t="s">
        <v>222</v>
      </c>
      <c r="AL123" s="957"/>
      <c r="AM123" s="957"/>
      <c r="AN123" s="957"/>
      <c r="AO123" s="958"/>
      <c r="AP123" s="960" t="s">
        <v>222</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44</v>
      </c>
      <c r="BR123" s="1025"/>
      <c r="BS123" s="1025"/>
      <c r="BT123" s="1025"/>
      <c r="BU123" s="1025"/>
      <c r="BV123" s="1025">
        <v>47.2</v>
      </c>
      <c r="BW123" s="1025"/>
      <c r="BX123" s="1025"/>
      <c r="BY123" s="1025"/>
      <c r="BZ123" s="1025"/>
      <c r="CA123" s="1025">
        <v>57.9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222</v>
      </c>
      <c r="AB124" s="957"/>
      <c r="AC124" s="957"/>
      <c r="AD124" s="957"/>
      <c r="AE124" s="958"/>
      <c r="AF124" s="959" t="s">
        <v>222</v>
      </c>
      <c r="AG124" s="957"/>
      <c r="AH124" s="957"/>
      <c r="AI124" s="957"/>
      <c r="AJ124" s="958"/>
      <c r="AK124" s="959" t="s">
        <v>222</v>
      </c>
      <c r="AL124" s="957"/>
      <c r="AM124" s="957"/>
      <c r="AN124" s="957"/>
      <c r="AO124" s="958"/>
      <c r="AP124" s="960" t="s">
        <v>222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222</v>
      </c>
      <c r="DH124" s="996"/>
      <c r="DI124" s="996"/>
      <c r="DJ124" s="996"/>
      <c r="DK124" s="997"/>
      <c r="DL124" s="998" t="s">
        <v>222</v>
      </c>
      <c r="DM124" s="996"/>
      <c r="DN124" s="996"/>
      <c r="DO124" s="996"/>
      <c r="DP124" s="997"/>
      <c r="DQ124" s="998" t="s">
        <v>222</v>
      </c>
      <c r="DR124" s="996"/>
      <c r="DS124" s="996"/>
      <c r="DT124" s="996"/>
      <c r="DU124" s="997"/>
      <c r="DV124" s="999" t="s">
        <v>222</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222</v>
      </c>
      <c r="DH125" s="925"/>
      <c r="DI125" s="925"/>
      <c r="DJ125" s="925"/>
      <c r="DK125" s="925"/>
      <c r="DL125" s="925" t="s">
        <v>222</v>
      </c>
      <c r="DM125" s="925"/>
      <c r="DN125" s="925"/>
      <c r="DO125" s="925"/>
      <c r="DP125" s="925"/>
      <c r="DQ125" s="925" t="s">
        <v>222</v>
      </c>
      <c r="DR125" s="925"/>
      <c r="DS125" s="925"/>
      <c r="DT125" s="925"/>
      <c r="DU125" s="925"/>
      <c r="DV125" s="926" t="s">
        <v>222</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93644</v>
      </c>
      <c r="AB126" s="957"/>
      <c r="AC126" s="957"/>
      <c r="AD126" s="957"/>
      <c r="AE126" s="958"/>
      <c r="AF126" s="959">
        <v>63846</v>
      </c>
      <c r="AG126" s="957"/>
      <c r="AH126" s="957"/>
      <c r="AI126" s="957"/>
      <c r="AJ126" s="958"/>
      <c r="AK126" s="959">
        <v>97806</v>
      </c>
      <c r="AL126" s="957"/>
      <c r="AM126" s="957"/>
      <c r="AN126" s="957"/>
      <c r="AO126" s="958"/>
      <c r="AP126" s="960">
        <v>0.9</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222</v>
      </c>
      <c r="DH126" s="918"/>
      <c r="DI126" s="918"/>
      <c r="DJ126" s="918"/>
      <c r="DK126" s="918"/>
      <c r="DL126" s="918" t="s">
        <v>222</v>
      </c>
      <c r="DM126" s="918"/>
      <c r="DN126" s="918"/>
      <c r="DO126" s="918"/>
      <c r="DP126" s="918"/>
      <c r="DQ126" s="918" t="s">
        <v>222</v>
      </c>
      <c r="DR126" s="918"/>
      <c r="DS126" s="918"/>
      <c r="DT126" s="918"/>
      <c r="DU126" s="918"/>
      <c r="DV126" s="919" t="s">
        <v>222</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222</v>
      </c>
      <c r="AB127" s="957"/>
      <c r="AC127" s="957"/>
      <c r="AD127" s="957"/>
      <c r="AE127" s="958"/>
      <c r="AF127" s="959" t="s">
        <v>222</v>
      </c>
      <c r="AG127" s="957"/>
      <c r="AH127" s="957"/>
      <c r="AI127" s="957"/>
      <c r="AJ127" s="958"/>
      <c r="AK127" s="959" t="s">
        <v>222</v>
      </c>
      <c r="AL127" s="957"/>
      <c r="AM127" s="957"/>
      <c r="AN127" s="957"/>
      <c r="AO127" s="958"/>
      <c r="AP127" s="960" t="s">
        <v>222</v>
      </c>
      <c r="AQ127" s="961"/>
      <c r="AR127" s="961"/>
      <c r="AS127" s="961"/>
      <c r="AT127" s="962"/>
      <c r="AU127" s="233"/>
      <c r="AV127" s="233"/>
      <c r="AW127" s="233"/>
      <c r="AX127" s="884" t="s">
        <v>453</v>
      </c>
      <c r="AY127" s="885"/>
      <c r="AZ127" s="885"/>
      <c r="BA127" s="885"/>
      <c r="BB127" s="885"/>
      <c r="BC127" s="885"/>
      <c r="BD127" s="885"/>
      <c r="BE127" s="886"/>
      <c r="BF127" s="1039" t="s">
        <v>222</v>
      </c>
      <c r="BG127" s="1040"/>
      <c r="BH127" s="1040"/>
      <c r="BI127" s="1040"/>
      <c r="BJ127" s="1040"/>
      <c r="BK127" s="1040"/>
      <c r="BL127" s="1049"/>
      <c r="BM127" s="1039">
        <v>13.07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v>1801</v>
      </c>
      <c r="DH127" s="1046"/>
      <c r="DI127" s="1046"/>
      <c r="DJ127" s="1046"/>
      <c r="DK127" s="1046"/>
      <c r="DL127" s="1046">
        <v>279</v>
      </c>
      <c r="DM127" s="1046"/>
      <c r="DN127" s="1046"/>
      <c r="DO127" s="1046"/>
      <c r="DP127" s="1046"/>
      <c r="DQ127" s="1046">
        <v>177</v>
      </c>
      <c r="DR127" s="1046"/>
      <c r="DS127" s="1046"/>
      <c r="DT127" s="1046"/>
      <c r="DU127" s="1046"/>
      <c r="DV127" s="1047">
        <v>0</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255772</v>
      </c>
      <c r="AB128" s="1088"/>
      <c r="AC128" s="1088"/>
      <c r="AD128" s="1088"/>
      <c r="AE128" s="1089"/>
      <c r="AF128" s="1090">
        <v>279711</v>
      </c>
      <c r="AG128" s="1088"/>
      <c r="AH128" s="1088"/>
      <c r="AI128" s="1088"/>
      <c r="AJ128" s="1089"/>
      <c r="AK128" s="1090">
        <v>342969</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222</v>
      </c>
      <c r="BG128" s="1065"/>
      <c r="BH128" s="1065"/>
      <c r="BI128" s="1065"/>
      <c r="BJ128" s="1065"/>
      <c r="BK128" s="1065"/>
      <c r="BL128" s="1066"/>
      <c r="BM128" s="1064">
        <v>18.07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11402452</v>
      </c>
      <c r="AB129" s="957"/>
      <c r="AC129" s="957"/>
      <c r="AD129" s="957"/>
      <c r="AE129" s="958"/>
      <c r="AF129" s="959">
        <v>11550454</v>
      </c>
      <c r="AG129" s="957"/>
      <c r="AH129" s="957"/>
      <c r="AI129" s="957"/>
      <c r="AJ129" s="958"/>
      <c r="AK129" s="959">
        <v>11854105</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5.3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1000159</v>
      </c>
      <c r="AB130" s="957"/>
      <c r="AC130" s="957"/>
      <c r="AD130" s="957"/>
      <c r="AE130" s="958"/>
      <c r="AF130" s="959">
        <v>1040232</v>
      </c>
      <c r="AG130" s="957"/>
      <c r="AH130" s="957"/>
      <c r="AI130" s="957"/>
      <c r="AJ130" s="958"/>
      <c r="AK130" s="959">
        <v>1073377</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57.9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10402293</v>
      </c>
      <c r="AB131" s="996"/>
      <c r="AC131" s="996"/>
      <c r="AD131" s="996"/>
      <c r="AE131" s="997"/>
      <c r="AF131" s="998">
        <v>10510222</v>
      </c>
      <c r="AG131" s="996"/>
      <c r="AH131" s="996"/>
      <c r="AI131" s="996"/>
      <c r="AJ131" s="997"/>
      <c r="AK131" s="998">
        <v>10780728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5.1698793719999996</v>
      </c>
      <c r="AB132" s="1102"/>
      <c r="AC132" s="1102"/>
      <c r="AD132" s="1102"/>
      <c r="AE132" s="1103"/>
      <c r="AF132" s="1104">
        <v>6.2755477480000001</v>
      </c>
      <c r="AG132" s="1102"/>
      <c r="AH132" s="1102"/>
      <c r="AI132" s="1102"/>
      <c r="AJ132" s="1103"/>
      <c r="AK132" s="1104">
        <v>4.5245645750000003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4.9000000000000004</v>
      </c>
      <c r="AB133" s="1109"/>
      <c r="AC133" s="1109"/>
      <c r="AD133" s="1109"/>
      <c r="AE133" s="1110"/>
      <c r="AF133" s="1108">
        <v>5.5</v>
      </c>
      <c r="AG133" s="1109"/>
      <c r="AH133" s="1109"/>
      <c r="AI133" s="1109"/>
      <c r="AJ133" s="1110"/>
      <c r="AK133" s="1108">
        <v>5.3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85" zoomScaleNormal="85" zoomScaleSheetLayoutView="85" workbookViewId="0">
      <selection activeCell="R9" sqref="W9:AL1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election activeCell="R9" sqref="W9:AL1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0" workbookViewId="0">
      <selection activeCell="R9" sqref="W9:AL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3152080</v>
      </c>
      <c r="L9" s="264">
        <v>45923</v>
      </c>
      <c r="M9" s="265">
        <v>64737</v>
      </c>
      <c r="N9" s="266">
        <v>-29.1</v>
      </c>
    </row>
    <row r="10" spans="1:16">
      <c r="A10" s="248"/>
      <c r="B10" s="244"/>
      <c r="C10" s="244"/>
      <c r="D10" s="244"/>
      <c r="E10" s="244"/>
      <c r="F10" s="244"/>
      <c r="G10" s="1117" t="s">
        <v>475</v>
      </c>
      <c r="H10" s="1118"/>
      <c r="I10" s="1118"/>
      <c r="J10" s="1119"/>
      <c r="K10" s="267">
        <v>152624</v>
      </c>
      <c r="L10" s="268">
        <v>2224</v>
      </c>
      <c r="M10" s="269">
        <v>4418</v>
      </c>
      <c r="N10" s="270">
        <v>-49.7</v>
      </c>
    </row>
    <row r="11" spans="1:16" ht="13.5" customHeight="1">
      <c r="A11" s="248"/>
      <c r="B11" s="244"/>
      <c r="C11" s="244"/>
      <c r="D11" s="244"/>
      <c r="E11" s="244"/>
      <c r="F11" s="244"/>
      <c r="G11" s="1117" t="s">
        <v>476</v>
      </c>
      <c r="H11" s="1118"/>
      <c r="I11" s="1118"/>
      <c r="J11" s="1119"/>
      <c r="K11" s="267">
        <v>753263</v>
      </c>
      <c r="L11" s="268">
        <v>10974</v>
      </c>
      <c r="M11" s="269">
        <v>5597</v>
      </c>
      <c r="N11" s="270">
        <v>96.1</v>
      </c>
    </row>
    <row r="12" spans="1:16" ht="13.5" customHeight="1">
      <c r="A12" s="248"/>
      <c r="B12" s="244"/>
      <c r="C12" s="244"/>
      <c r="D12" s="244"/>
      <c r="E12" s="244"/>
      <c r="F12" s="244"/>
      <c r="G12" s="1117" t="s">
        <v>477</v>
      </c>
      <c r="H12" s="1118"/>
      <c r="I12" s="1118"/>
      <c r="J12" s="1119"/>
      <c r="K12" s="267" t="s">
        <v>478</v>
      </c>
      <c r="L12" s="268" t="s">
        <v>478</v>
      </c>
      <c r="M12" s="269">
        <v>967</v>
      </c>
      <c r="N12" s="270" t="s">
        <v>478</v>
      </c>
    </row>
    <row r="13" spans="1:16" ht="13.5" customHeight="1">
      <c r="A13" s="248"/>
      <c r="B13" s="244"/>
      <c r="C13" s="244"/>
      <c r="D13" s="244"/>
      <c r="E13" s="244"/>
      <c r="F13" s="244"/>
      <c r="G13" s="1117" t="s">
        <v>479</v>
      </c>
      <c r="H13" s="1118"/>
      <c r="I13" s="1118"/>
      <c r="J13" s="1119"/>
      <c r="K13" s="267" t="s">
        <v>478</v>
      </c>
      <c r="L13" s="268" t="s">
        <v>478</v>
      </c>
      <c r="M13" s="269">
        <v>2</v>
      </c>
      <c r="N13" s="270" t="s">
        <v>478</v>
      </c>
    </row>
    <row r="14" spans="1:16" ht="13.5" customHeight="1">
      <c r="A14" s="248"/>
      <c r="B14" s="244"/>
      <c r="C14" s="244"/>
      <c r="D14" s="244"/>
      <c r="E14" s="244"/>
      <c r="F14" s="244"/>
      <c r="G14" s="1117" t="s">
        <v>480</v>
      </c>
      <c r="H14" s="1118"/>
      <c r="I14" s="1118"/>
      <c r="J14" s="1119"/>
      <c r="K14" s="267">
        <v>176340</v>
      </c>
      <c r="L14" s="268">
        <v>2569</v>
      </c>
      <c r="M14" s="269">
        <v>2800</v>
      </c>
      <c r="N14" s="270">
        <v>-8.3000000000000007</v>
      </c>
    </row>
    <row r="15" spans="1:16" ht="13.5" customHeight="1">
      <c r="A15" s="248"/>
      <c r="B15" s="244"/>
      <c r="C15" s="244"/>
      <c r="D15" s="244"/>
      <c r="E15" s="244"/>
      <c r="F15" s="244"/>
      <c r="G15" s="1117" t="s">
        <v>481</v>
      </c>
      <c r="H15" s="1118"/>
      <c r="I15" s="1118"/>
      <c r="J15" s="1119"/>
      <c r="K15" s="267">
        <v>30126</v>
      </c>
      <c r="L15" s="268">
        <v>439</v>
      </c>
      <c r="M15" s="269">
        <v>1482</v>
      </c>
      <c r="N15" s="270">
        <v>-70.400000000000006</v>
      </c>
    </row>
    <row r="16" spans="1:16">
      <c r="A16" s="248"/>
      <c r="B16" s="244"/>
      <c r="C16" s="244"/>
      <c r="D16" s="244"/>
      <c r="E16" s="244"/>
      <c r="F16" s="244"/>
      <c r="G16" s="1120" t="s">
        <v>482</v>
      </c>
      <c r="H16" s="1121"/>
      <c r="I16" s="1121"/>
      <c r="J16" s="1122"/>
      <c r="K16" s="268">
        <v>-346441</v>
      </c>
      <c r="L16" s="268">
        <v>-5047</v>
      </c>
      <c r="M16" s="269">
        <v>-7690</v>
      </c>
      <c r="N16" s="270">
        <v>-34.4</v>
      </c>
    </row>
    <row r="17" spans="1:16">
      <c r="A17" s="248"/>
      <c r="B17" s="244"/>
      <c r="C17" s="244"/>
      <c r="D17" s="244"/>
      <c r="E17" s="244"/>
      <c r="F17" s="244"/>
      <c r="G17" s="1120" t="s">
        <v>171</v>
      </c>
      <c r="H17" s="1121"/>
      <c r="I17" s="1121"/>
      <c r="J17" s="1122"/>
      <c r="K17" s="268">
        <v>3917992</v>
      </c>
      <c r="L17" s="268">
        <v>57081</v>
      </c>
      <c r="M17" s="269">
        <v>72313</v>
      </c>
      <c r="N17" s="270">
        <v>-21.1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5.0599999999999996</v>
      </c>
      <c r="L21" s="281">
        <v>7.17</v>
      </c>
      <c r="M21" s="282">
        <v>-2.11</v>
      </c>
      <c r="N21" s="249"/>
      <c r="O21" s="283"/>
      <c r="P21" s="279"/>
    </row>
    <row r="22" spans="1:16" s="284" customFormat="1">
      <c r="A22" s="279"/>
      <c r="B22" s="249"/>
      <c r="C22" s="249"/>
      <c r="D22" s="249"/>
      <c r="E22" s="249"/>
      <c r="F22" s="249"/>
      <c r="G22" s="1112" t="s">
        <v>488</v>
      </c>
      <c r="H22" s="1113"/>
      <c r="I22" s="1113"/>
      <c r="J22" s="1114"/>
      <c r="K22" s="285">
        <v>100.3</v>
      </c>
      <c r="L22" s="286">
        <v>98.1</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1418156</v>
      </c>
      <c r="L32" s="294">
        <v>20661</v>
      </c>
      <c r="M32" s="295">
        <v>43357</v>
      </c>
      <c r="N32" s="296">
        <v>-52.3</v>
      </c>
    </row>
    <row r="33" spans="1:16" ht="13.5" customHeight="1">
      <c r="A33" s="248"/>
      <c r="B33" s="244"/>
      <c r="C33" s="244"/>
      <c r="D33" s="244"/>
      <c r="E33" s="244"/>
      <c r="F33" s="244"/>
      <c r="G33" s="1128" t="s">
        <v>493</v>
      </c>
      <c r="H33" s="1129"/>
      <c r="I33" s="1129"/>
      <c r="J33" s="1130"/>
      <c r="K33" s="294" t="s">
        <v>478</v>
      </c>
      <c r="L33" s="294" t="s">
        <v>478</v>
      </c>
      <c r="M33" s="295">
        <v>5</v>
      </c>
      <c r="N33" s="296" t="s">
        <v>478</v>
      </c>
    </row>
    <row r="34" spans="1:16" ht="27" customHeight="1">
      <c r="A34" s="248"/>
      <c r="B34" s="244"/>
      <c r="C34" s="244"/>
      <c r="D34" s="244"/>
      <c r="E34" s="244"/>
      <c r="F34" s="244"/>
      <c r="G34" s="1128" t="s">
        <v>494</v>
      </c>
      <c r="H34" s="1129"/>
      <c r="I34" s="1129"/>
      <c r="J34" s="1130"/>
      <c r="K34" s="294" t="s">
        <v>478</v>
      </c>
      <c r="L34" s="294" t="s">
        <v>478</v>
      </c>
      <c r="M34" s="295">
        <v>40</v>
      </c>
      <c r="N34" s="296" t="s">
        <v>478</v>
      </c>
    </row>
    <row r="35" spans="1:16" ht="27" customHeight="1">
      <c r="A35" s="248"/>
      <c r="B35" s="244"/>
      <c r="C35" s="244"/>
      <c r="D35" s="244"/>
      <c r="E35" s="244"/>
      <c r="F35" s="244"/>
      <c r="G35" s="1128" t="s">
        <v>495</v>
      </c>
      <c r="H35" s="1129"/>
      <c r="I35" s="1129"/>
      <c r="J35" s="1130"/>
      <c r="K35" s="294">
        <v>250712</v>
      </c>
      <c r="L35" s="294">
        <v>3653</v>
      </c>
      <c r="M35" s="295">
        <v>11850</v>
      </c>
      <c r="N35" s="296">
        <v>-69.2</v>
      </c>
    </row>
    <row r="36" spans="1:16" ht="27" customHeight="1">
      <c r="A36" s="248"/>
      <c r="B36" s="244"/>
      <c r="C36" s="244"/>
      <c r="D36" s="244"/>
      <c r="E36" s="244"/>
      <c r="F36" s="244"/>
      <c r="G36" s="1128" t="s">
        <v>496</v>
      </c>
      <c r="H36" s="1129"/>
      <c r="I36" s="1129"/>
      <c r="J36" s="1130"/>
      <c r="K36" s="294">
        <v>137453</v>
      </c>
      <c r="L36" s="294">
        <v>2003</v>
      </c>
      <c r="M36" s="295">
        <v>2171</v>
      </c>
      <c r="N36" s="296">
        <v>-7.7</v>
      </c>
    </row>
    <row r="37" spans="1:16" ht="13.5" customHeight="1">
      <c r="A37" s="248"/>
      <c r="B37" s="244"/>
      <c r="C37" s="244"/>
      <c r="D37" s="244"/>
      <c r="E37" s="244"/>
      <c r="F37" s="244"/>
      <c r="G37" s="1128" t="s">
        <v>497</v>
      </c>
      <c r="H37" s="1129"/>
      <c r="I37" s="1129"/>
      <c r="J37" s="1130"/>
      <c r="K37" s="294">
        <v>97806</v>
      </c>
      <c r="L37" s="294">
        <v>1425</v>
      </c>
      <c r="M37" s="295">
        <v>1425</v>
      </c>
      <c r="N37" s="296">
        <v>0</v>
      </c>
    </row>
    <row r="38" spans="1:16" ht="27" customHeight="1">
      <c r="A38" s="248"/>
      <c r="B38" s="244"/>
      <c r="C38" s="244"/>
      <c r="D38" s="244"/>
      <c r="E38" s="244"/>
      <c r="F38" s="244"/>
      <c r="G38" s="1131" t="s">
        <v>498</v>
      </c>
      <c r="H38" s="1132"/>
      <c r="I38" s="1132"/>
      <c r="J38" s="1133"/>
      <c r="K38" s="297" t="s">
        <v>478</v>
      </c>
      <c r="L38" s="297" t="s">
        <v>478</v>
      </c>
      <c r="M38" s="298">
        <v>6</v>
      </c>
      <c r="N38" s="299" t="s">
        <v>478</v>
      </c>
      <c r="O38" s="293"/>
    </row>
    <row r="39" spans="1:16">
      <c r="A39" s="248"/>
      <c r="B39" s="244"/>
      <c r="C39" s="244"/>
      <c r="D39" s="244"/>
      <c r="E39" s="244"/>
      <c r="F39" s="244"/>
      <c r="G39" s="1131" t="s">
        <v>499</v>
      </c>
      <c r="H39" s="1132"/>
      <c r="I39" s="1132"/>
      <c r="J39" s="1133"/>
      <c r="K39" s="300">
        <v>-342969</v>
      </c>
      <c r="L39" s="300">
        <v>-4997</v>
      </c>
      <c r="M39" s="301">
        <v>-5332</v>
      </c>
      <c r="N39" s="302">
        <v>-6.3</v>
      </c>
      <c r="O39" s="293"/>
    </row>
    <row r="40" spans="1:16" ht="27" customHeight="1">
      <c r="A40" s="248"/>
      <c r="B40" s="244"/>
      <c r="C40" s="244"/>
      <c r="D40" s="244"/>
      <c r="E40" s="244"/>
      <c r="F40" s="244"/>
      <c r="G40" s="1128" t="s">
        <v>500</v>
      </c>
      <c r="H40" s="1129"/>
      <c r="I40" s="1129"/>
      <c r="J40" s="1130"/>
      <c r="K40" s="300">
        <v>-1073377</v>
      </c>
      <c r="L40" s="300">
        <v>-15638</v>
      </c>
      <c r="M40" s="301">
        <v>-35626</v>
      </c>
      <c r="N40" s="302">
        <v>-56.1</v>
      </c>
      <c r="O40" s="293"/>
    </row>
    <row r="41" spans="1:16">
      <c r="A41" s="248"/>
      <c r="B41" s="244"/>
      <c r="C41" s="244"/>
      <c r="D41" s="244"/>
      <c r="E41" s="244"/>
      <c r="F41" s="244"/>
      <c r="G41" s="1134" t="s">
        <v>282</v>
      </c>
      <c r="H41" s="1135"/>
      <c r="I41" s="1135"/>
      <c r="J41" s="1136"/>
      <c r="K41" s="294">
        <v>487781</v>
      </c>
      <c r="L41" s="300">
        <v>7106</v>
      </c>
      <c r="M41" s="301">
        <v>17897</v>
      </c>
      <c r="N41" s="302">
        <v>-60.3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3405004</v>
      </c>
      <c r="J51" s="320">
        <v>52266</v>
      </c>
      <c r="K51" s="321">
        <v>-13</v>
      </c>
      <c r="L51" s="322">
        <v>58009</v>
      </c>
      <c r="M51" s="323">
        <v>16.5</v>
      </c>
      <c r="N51" s="324">
        <v>-29.5</v>
      </c>
    </row>
    <row r="52" spans="1:14">
      <c r="A52" s="248"/>
      <c r="B52" s="244"/>
      <c r="C52" s="244"/>
      <c r="D52" s="244"/>
      <c r="E52" s="244"/>
      <c r="F52" s="244"/>
      <c r="G52" s="325"/>
      <c r="H52" s="326" t="s">
        <v>511</v>
      </c>
      <c r="I52" s="327">
        <v>951842</v>
      </c>
      <c r="J52" s="328">
        <v>14611</v>
      </c>
      <c r="K52" s="329">
        <v>132.80000000000001</v>
      </c>
      <c r="L52" s="330">
        <v>32190</v>
      </c>
      <c r="M52" s="331">
        <v>20.399999999999999</v>
      </c>
      <c r="N52" s="332">
        <v>112.4</v>
      </c>
    </row>
    <row r="53" spans="1:14">
      <c r="A53" s="248"/>
      <c r="B53" s="244"/>
      <c r="C53" s="244"/>
      <c r="D53" s="244"/>
      <c r="E53" s="244"/>
      <c r="F53" s="244"/>
      <c r="G53" s="310" t="s">
        <v>512</v>
      </c>
      <c r="H53" s="311"/>
      <c r="I53" s="319">
        <v>4392971</v>
      </c>
      <c r="J53" s="320">
        <v>66814</v>
      </c>
      <c r="K53" s="321">
        <v>27.8</v>
      </c>
      <c r="L53" s="322">
        <v>61882</v>
      </c>
      <c r="M53" s="323">
        <v>6.7</v>
      </c>
      <c r="N53" s="324">
        <v>21.1</v>
      </c>
    </row>
    <row r="54" spans="1:14">
      <c r="A54" s="248"/>
      <c r="B54" s="244"/>
      <c r="C54" s="244"/>
      <c r="D54" s="244"/>
      <c r="E54" s="244"/>
      <c r="F54" s="244"/>
      <c r="G54" s="325"/>
      <c r="H54" s="326" t="s">
        <v>511</v>
      </c>
      <c r="I54" s="327">
        <v>3191839</v>
      </c>
      <c r="J54" s="328">
        <v>48546</v>
      </c>
      <c r="K54" s="329">
        <v>232.3</v>
      </c>
      <c r="L54" s="330">
        <v>32175</v>
      </c>
      <c r="M54" s="331">
        <v>0</v>
      </c>
      <c r="N54" s="332">
        <v>232.3</v>
      </c>
    </row>
    <row r="55" spans="1:14">
      <c r="A55" s="248"/>
      <c r="B55" s="244"/>
      <c r="C55" s="244"/>
      <c r="D55" s="244"/>
      <c r="E55" s="244"/>
      <c r="F55" s="244"/>
      <c r="G55" s="310" t="s">
        <v>513</v>
      </c>
      <c r="H55" s="311"/>
      <c r="I55" s="319">
        <v>4235966</v>
      </c>
      <c r="J55" s="320">
        <v>63605</v>
      </c>
      <c r="K55" s="321">
        <v>-4.8</v>
      </c>
      <c r="L55" s="322">
        <v>47569</v>
      </c>
      <c r="M55" s="323">
        <v>-23.1</v>
      </c>
      <c r="N55" s="324">
        <v>18.3</v>
      </c>
    </row>
    <row r="56" spans="1:14">
      <c r="A56" s="248"/>
      <c r="B56" s="244"/>
      <c r="C56" s="244"/>
      <c r="D56" s="244"/>
      <c r="E56" s="244"/>
      <c r="F56" s="244"/>
      <c r="G56" s="325"/>
      <c r="H56" s="326" t="s">
        <v>511</v>
      </c>
      <c r="I56" s="327">
        <v>2328353</v>
      </c>
      <c r="J56" s="328">
        <v>34961</v>
      </c>
      <c r="K56" s="329">
        <v>-28</v>
      </c>
      <c r="L56" s="330">
        <v>26255</v>
      </c>
      <c r="M56" s="331">
        <v>-18.399999999999999</v>
      </c>
      <c r="N56" s="332">
        <v>-9.6</v>
      </c>
    </row>
    <row r="57" spans="1:14">
      <c r="A57" s="248"/>
      <c r="B57" s="244"/>
      <c r="C57" s="244"/>
      <c r="D57" s="244"/>
      <c r="E57" s="244"/>
      <c r="F57" s="244"/>
      <c r="G57" s="310" t="s">
        <v>514</v>
      </c>
      <c r="H57" s="311"/>
      <c r="I57" s="319">
        <v>3871673</v>
      </c>
      <c r="J57" s="320">
        <v>56791</v>
      </c>
      <c r="K57" s="321">
        <v>-10.7</v>
      </c>
      <c r="L57" s="322">
        <v>50880</v>
      </c>
      <c r="M57" s="323">
        <v>7</v>
      </c>
      <c r="N57" s="324">
        <v>-17.7</v>
      </c>
    </row>
    <row r="58" spans="1:14">
      <c r="A58" s="248"/>
      <c r="B58" s="244"/>
      <c r="C58" s="244"/>
      <c r="D58" s="244"/>
      <c r="E58" s="244"/>
      <c r="F58" s="244"/>
      <c r="G58" s="325"/>
      <c r="H58" s="326" t="s">
        <v>511</v>
      </c>
      <c r="I58" s="327">
        <v>1867869</v>
      </c>
      <c r="J58" s="328">
        <v>27399</v>
      </c>
      <c r="K58" s="329">
        <v>-21.6</v>
      </c>
      <c r="L58" s="330">
        <v>26879</v>
      </c>
      <c r="M58" s="331">
        <v>2.4</v>
      </c>
      <c r="N58" s="332">
        <v>-24</v>
      </c>
    </row>
    <row r="59" spans="1:14">
      <c r="A59" s="248"/>
      <c r="B59" s="244"/>
      <c r="C59" s="244"/>
      <c r="D59" s="244"/>
      <c r="E59" s="244"/>
      <c r="F59" s="244"/>
      <c r="G59" s="310" t="s">
        <v>515</v>
      </c>
      <c r="H59" s="311"/>
      <c r="I59" s="319">
        <v>1473258</v>
      </c>
      <c r="J59" s="320">
        <v>21464</v>
      </c>
      <c r="K59" s="321">
        <v>-62.2</v>
      </c>
      <c r="L59" s="322">
        <v>63956</v>
      </c>
      <c r="M59" s="323">
        <v>25.7</v>
      </c>
      <c r="N59" s="324">
        <v>-87.9</v>
      </c>
    </row>
    <row r="60" spans="1:14">
      <c r="A60" s="248"/>
      <c r="B60" s="244"/>
      <c r="C60" s="244"/>
      <c r="D60" s="244"/>
      <c r="E60" s="244"/>
      <c r="F60" s="244"/>
      <c r="G60" s="325"/>
      <c r="H60" s="326" t="s">
        <v>511</v>
      </c>
      <c r="I60" s="333">
        <v>960236</v>
      </c>
      <c r="J60" s="328">
        <v>13990</v>
      </c>
      <c r="K60" s="329">
        <v>-48.9</v>
      </c>
      <c r="L60" s="330">
        <v>29239</v>
      </c>
      <c r="M60" s="331">
        <v>8.8000000000000007</v>
      </c>
      <c r="N60" s="332">
        <v>-57.7</v>
      </c>
    </row>
    <row r="61" spans="1:14">
      <c r="A61" s="248"/>
      <c r="B61" s="244"/>
      <c r="C61" s="244"/>
      <c r="D61" s="244"/>
      <c r="E61" s="244"/>
      <c r="F61" s="244"/>
      <c r="G61" s="310" t="s">
        <v>516</v>
      </c>
      <c r="H61" s="334"/>
      <c r="I61" s="335">
        <v>3475774</v>
      </c>
      <c r="J61" s="336">
        <v>52188</v>
      </c>
      <c r="K61" s="337">
        <v>-12.6</v>
      </c>
      <c r="L61" s="338">
        <v>56459</v>
      </c>
      <c r="M61" s="339">
        <v>6.6</v>
      </c>
      <c r="N61" s="324">
        <v>-19.2</v>
      </c>
    </row>
    <row r="62" spans="1:14">
      <c r="A62" s="248"/>
      <c r="B62" s="244"/>
      <c r="C62" s="244"/>
      <c r="D62" s="244"/>
      <c r="E62" s="244"/>
      <c r="F62" s="244"/>
      <c r="G62" s="325"/>
      <c r="H62" s="326" t="s">
        <v>511</v>
      </c>
      <c r="I62" s="327">
        <v>1860028</v>
      </c>
      <c r="J62" s="328">
        <v>27901</v>
      </c>
      <c r="K62" s="329">
        <v>53.3</v>
      </c>
      <c r="L62" s="330">
        <v>29348</v>
      </c>
      <c r="M62" s="331">
        <v>2.6</v>
      </c>
      <c r="N62" s="332">
        <v>50.7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election activeCell="R9" sqref="W9:AL1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7.88</v>
      </c>
      <c r="G47" s="12">
        <v>12.01</v>
      </c>
      <c r="H47" s="12">
        <v>13.09</v>
      </c>
      <c r="I47" s="12">
        <v>12.69</v>
      </c>
      <c r="J47" s="13">
        <v>16.239999999999998</v>
      </c>
    </row>
    <row r="48" spans="2:10" ht="57.75" customHeight="1">
      <c r="B48" s="14"/>
      <c r="C48" s="1139" t="s">
        <v>4</v>
      </c>
      <c r="D48" s="1139"/>
      <c r="E48" s="1140"/>
      <c r="F48" s="15">
        <v>7.48</v>
      </c>
      <c r="G48" s="16">
        <v>7.79</v>
      </c>
      <c r="H48" s="16">
        <v>9.67</v>
      </c>
      <c r="I48" s="16">
        <v>6.35</v>
      </c>
      <c r="J48" s="17">
        <v>5.25</v>
      </c>
    </row>
    <row r="49" spans="2:10" ht="57.75" customHeight="1" thickBot="1">
      <c r="B49" s="18"/>
      <c r="C49" s="1141" t="s">
        <v>5</v>
      </c>
      <c r="D49" s="1141"/>
      <c r="E49" s="1142"/>
      <c r="F49" s="19">
        <v>0.44</v>
      </c>
      <c r="G49" s="20">
        <v>4.8600000000000003</v>
      </c>
      <c r="H49" s="20">
        <v>3.17</v>
      </c>
      <c r="I49" s="20" t="s">
        <v>523</v>
      </c>
      <c r="J49" s="21">
        <v>2.94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R9" sqref="W9:AL1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14.22</v>
      </c>
      <c r="G34" s="33">
        <v>17.47</v>
      </c>
      <c r="H34" s="33">
        <v>19.260000000000002</v>
      </c>
      <c r="I34" s="33">
        <v>20.37</v>
      </c>
      <c r="J34" s="34">
        <v>22.3</v>
      </c>
      <c r="K34" s="22"/>
      <c r="L34" s="22"/>
      <c r="M34" s="22"/>
      <c r="N34" s="22"/>
      <c r="O34" s="22"/>
      <c r="P34" s="22"/>
    </row>
    <row r="35" spans="1:16" ht="39" customHeight="1">
      <c r="A35" s="22"/>
      <c r="B35" s="35"/>
      <c r="C35" s="1143" t="s">
        <v>525</v>
      </c>
      <c r="D35" s="1144"/>
      <c r="E35" s="1145"/>
      <c r="F35" s="36">
        <v>4.53</v>
      </c>
      <c r="G35" s="37">
        <v>5.85</v>
      </c>
      <c r="H35" s="37">
        <v>6.87</v>
      </c>
      <c r="I35" s="37">
        <v>6.61</v>
      </c>
      <c r="J35" s="38">
        <v>6.05</v>
      </c>
      <c r="K35" s="22"/>
      <c r="L35" s="22"/>
      <c r="M35" s="22"/>
      <c r="N35" s="22"/>
      <c r="O35" s="22"/>
      <c r="P35" s="22"/>
    </row>
    <row r="36" spans="1:16" ht="39" customHeight="1">
      <c r="A36" s="22"/>
      <c r="B36" s="35"/>
      <c r="C36" s="1143" t="s">
        <v>526</v>
      </c>
      <c r="D36" s="1144"/>
      <c r="E36" s="1145"/>
      <c r="F36" s="36">
        <v>7.48</v>
      </c>
      <c r="G36" s="37">
        <v>7.79</v>
      </c>
      <c r="H36" s="37">
        <v>9.67</v>
      </c>
      <c r="I36" s="37">
        <v>6.35</v>
      </c>
      <c r="J36" s="38">
        <v>5.25</v>
      </c>
      <c r="K36" s="22"/>
      <c r="L36" s="22"/>
      <c r="M36" s="22"/>
      <c r="N36" s="22"/>
      <c r="O36" s="22"/>
      <c r="P36" s="22"/>
    </row>
    <row r="37" spans="1:16" ht="39" customHeight="1">
      <c r="A37" s="22"/>
      <c r="B37" s="35"/>
      <c r="C37" s="1143" t="s">
        <v>527</v>
      </c>
      <c r="D37" s="1144"/>
      <c r="E37" s="1145"/>
      <c r="F37" s="36">
        <v>1.43</v>
      </c>
      <c r="G37" s="37">
        <v>1.03</v>
      </c>
      <c r="H37" s="37">
        <v>0.4</v>
      </c>
      <c r="I37" s="37">
        <v>1.34</v>
      </c>
      <c r="J37" s="38">
        <v>0.71</v>
      </c>
      <c r="K37" s="22"/>
      <c r="L37" s="22"/>
      <c r="M37" s="22"/>
      <c r="N37" s="22"/>
      <c r="O37" s="22"/>
      <c r="P37" s="22"/>
    </row>
    <row r="38" spans="1:16" ht="39" customHeight="1">
      <c r="A38" s="22"/>
      <c r="B38" s="35"/>
      <c r="C38" s="1143" t="s">
        <v>528</v>
      </c>
      <c r="D38" s="1144"/>
      <c r="E38" s="1145"/>
      <c r="F38" s="36">
        <v>0.42</v>
      </c>
      <c r="G38" s="37">
        <v>1.1299999999999999</v>
      </c>
      <c r="H38" s="37">
        <v>0.44</v>
      </c>
      <c r="I38" s="37">
        <v>0.32</v>
      </c>
      <c r="J38" s="38">
        <v>0.24</v>
      </c>
      <c r="K38" s="22"/>
      <c r="L38" s="22"/>
      <c r="M38" s="22"/>
      <c r="N38" s="22"/>
      <c r="O38" s="22"/>
      <c r="P38" s="22"/>
    </row>
    <row r="39" spans="1:16" ht="39" customHeight="1">
      <c r="A39" s="22"/>
      <c r="B39" s="35"/>
      <c r="C39" s="1143" t="s">
        <v>529</v>
      </c>
      <c r="D39" s="1144"/>
      <c r="E39" s="1145"/>
      <c r="F39" s="36">
        <v>0.02</v>
      </c>
      <c r="G39" s="37">
        <v>0.03</v>
      </c>
      <c r="H39" s="37">
        <v>0.03</v>
      </c>
      <c r="I39" s="37">
        <v>0.09</v>
      </c>
      <c r="J39" s="38">
        <v>0.02</v>
      </c>
      <c r="K39" s="22"/>
      <c r="L39" s="22"/>
      <c r="M39" s="22"/>
      <c r="N39" s="22"/>
      <c r="O39" s="22"/>
      <c r="P39" s="22"/>
    </row>
    <row r="40" spans="1:16" ht="39" customHeight="1">
      <c r="A40" s="22"/>
      <c r="B40" s="35"/>
      <c r="C40" s="1143" t="s">
        <v>530</v>
      </c>
      <c r="D40" s="1144"/>
      <c r="E40" s="1145"/>
      <c r="F40" s="36">
        <v>0.03</v>
      </c>
      <c r="G40" s="37">
        <v>0.01</v>
      </c>
      <c r="H40" s="37">
        <v>0</v>
      </c>
      <c r="I40" s="37">
        <v>0.01</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0.08</v>
      </c>
      <c r="G43" s="42">
        <v>0</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1" zoomScale="70" zoomScaleNormal="70" zoomScaleSheetLayoutView="55" workbookViewId="0">
      <selection activeCell="R9" sqref="W9:AL1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1143</v>
      </c>
      <c r="L45" s="60">
        <v>1217</v>
      </c>
      <c r="M45" s="60">
        <v>1356</v>
      </c>
      <c r="N45" s="60">
        <v>1512</v>
      </c>
      <c r="O45" s="61">
        <v>1418</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330</v>
      </c>
      <c r="L48" s="64">
        <v>344</v>
      </c>
      <c r="M48" s="64">
        <v>250</v>
      </c>
      <c r="N48" s="64">
        <v>286</v>
      </c>
      <c r="O48" s="65">
        <v>251</v>
      </c>
      <c r="P48" s="48"/>
      <c r="Q48" s="48"/>
      <c r="R48" s="48"/>
      <c r="S48" s="48"/>
      <c r="T48" s="48"/>
      <c r="U48" s="48"/>
    </row>
    <row r="49" spans="1:21" ht="30.75" customHeight="1">
      <c r="A49" s="48"/>
      <c r="B49" s="1161"/>
      <c r="C49" s="1162"/>
      <c r="D49" s="62"/>
      <c r="E49" s="1153" t="s">
        <v>16</v>
      </c>
      <c r="F49" s="1153"/>
      <c r="G49" s="1153"/>
      <c r="H49" s="1153"/>
      <c r="I49" s="1153"/>
      <c r="J49" s="1154"/>
      <c r="K49" s="63">
        <v>171</v>
      </c>
      <c r="L49" s="64">
        <v>106</v>
      </c>
      <c r="M49" s="64">
        <v>95</v>
      </c>
      <c r="N49" s="64">
        <v>118</v>
      </c>
      <c r="O49" s="65">
        <v>137</v>
      </c>
      <c r="P49" s="48"/>
      <c r="Q49" s="48"/>
      <c r="R49" s="48"/>
      <c r="S49" s="48"/>
      <c r="T49" s="48"/>
      <c r="U49" s="48"/>
    </row>
    <row r="50" spans="1:21" ht="30.75" customHeight="1">
      <c r="A50" s="48"/>
      <c r="B50" s="1161"/>
      <c r="C50" s="1162"/>
      <c r="D50" s="62"/>
      <c r="E50" s="1153" t="s">
        <v>17</v>
      </c>
      <c r="F50" s="1153"/>
      <c r="G50" s="1153"/>
      <c r="H50" s="1153"/>
      <c r="I50" s="1153"/>
      <c r="J50" s="1154"/>
      <c r="K50" s="63">
        <v>107</v>
      </c>
      <c r="L50" s="64">
        <v>100</v>
      </c>
      <c r="M50" s="64">
        <v>94</v>
      </c>
      <c r="N50" s="64">
        <v>64</v>
      </c>
      <c r="O50" s="65">
        <v>98</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1308</v>
      </c>
      <c r="L52" s="64">
        <v>1230</v>
      </c>
      <c r="M52" s="64">
        <v>1256</v>
      </c>
      <c r="N52" s="64">
        <v>1320</v>
      </c>
      <c r="O52" s="65">
        <v>1416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443</v>
      </c>
      <c r="L53" s="69">
        <v>537</v>
      </c>
      <c r="M53" s="69">
        <v>539</v>
      </c>
      <c r="N53" s="69">
        <v>660</v>
      </c>
      <c r="O53" s="70">
        <v>488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2015-04-28T00:47:42Z</cp:lastPrinted>
  <dcterms:created xsi:type="dcterms:W3CDTF">2015-02-17T06:25:03Z</dcterms:created>
  <dcterms:modified xsi:type="dcterms:W3CDTF">2015-04-28T00:48:37Z</dcterms:modified>
</cp:coreProperties>
</file>