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P23" i="11"/>
  <c r="AA23" i="11"/>
  <c r="V23" i="11"/>
  <c r="Q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<sst xmlns="http://schemas.openxmlformats.org/spreadsheetml/2006/main" count="1019" uniqueCount="537">
  <si>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</si>
  <si>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</si>
  <si>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</si>
  <si>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</si>
  <si>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</si>
  <si>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</si>
  <si>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</si>
  <si>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</si>
  <si>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</si>
  <si>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</si>
  <si>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</si>
  <si>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</si>
  <si>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</si>
  <si>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</si>
  <si>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</si>
  <si>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</si>
  <si>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</si>
  <si>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</si>
  <si>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</si>
  <si>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</si>
  <si>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</si>
  <si>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</si>
  <si>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</si>
  <si>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</si>
  <si>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</si>
  <si>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</si>
  <si>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</si>
  <si>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</si>
  <si>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</si>
  <si>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</si>
  <si>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</si>
  <si>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</si>
  <si>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</si>
  <si>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</si>
  <si>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</si>
  <si>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</si>
  <si>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</si>
  <si>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</si>
  <si>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</si>
  <si>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</si>
  <si>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</si>
  <si>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</si>
  <si>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</si>
  <si>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</si>
  <si>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</si>
  <si>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</si>
  <si>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</si>
  <si>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</si>
  <si>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</si>
  <si>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</si>
  <si>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</si>
  <si>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</si>
  <si>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</si>
  <si>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</si>
  <si>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</si>
  <si>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</si>
  <si>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</si>
  <si>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</si>
  <si>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</si>
  <si>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</si>
  <si>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</si>
  <si>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</si>
  <si>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</si>
  <si>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</si>
  <si>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</si>
  <si>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</si>
  <si>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</si>
  <si>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</si>
  <si>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</si>
  <si>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</si>
  <si>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</si>
  <si>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</si>
  <si>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</si>
  <si>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</si>
  <si>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</si>
  <si>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</si>
  <si>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</si>
  <si>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</si>
  <si>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</si>
  <si>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</si>
  <si>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</si>
  <si>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</si>
  <si>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</si>
  <si>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</si>
  <si>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</si>
  <si>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</si>
  <si>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</si>
  <si>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</si>
  <si>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</si>
  <si>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</si>
  <si>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</si>
  <si>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</si>
  <si>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</si>
  <si>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</si>
  <si>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</si>
  <si>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</si>
  <si>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</si>
  <si>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</si>
  <si>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</si>
  <si>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</si>
  <si>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</si>
  <si>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</si>
  <si>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</si>
  <si>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</si>
  <si>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</si>
  <si>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</si>
  <si>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</si>
  <si>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</si>
  <si>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</si>
  <si>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</si>
  <si>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</si>
  <si>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</si>
  <si>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</si>
  <si>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</si>
  <si>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</si>
  <si>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</si>
  <si>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</si>
  <si>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</si>
  <si>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</si>
  <si>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</si>
  <si>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</si>
  <si>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</si>
  <si>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</si>
  <si>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</si>
  <si>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</si>
  <si>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</si>
  <si>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</si>
  <si>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</si>
  <si>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</si>
  <si>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</si>
  <si>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</si>
  <si>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</si>
  <si>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</si>
  <si>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</si>
  <si>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</si>
  <si>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</si>
  <si>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</si>
  <si>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</si>
  <si>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</si>
  <si>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</si>
  <si>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</si>
  <si>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</si>
  <si>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</si>
  <si>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</si>
  <si>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</si>
  <si>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</si>
  <si>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</si>
  <si>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</si>
  <si>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</si>
  <si>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</si>
  <si>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</si>
  <si>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</si>
  <si>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</si>
  <si>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</si>
  <si>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</si>
  <si>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</si>
  <si>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</si>
  <si>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</si>
  <si>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</si>
  <si>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</si>
  <si>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</si>
  <si>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</si>
  <si>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</si>
  <si>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</si>
  <si>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</si>
  <si>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</si>
  <si>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</si>
  <si>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</si>
  <si>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</si>
  <si>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</si>
  <si>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</si>
  <si>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</si>
  <si>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</si>
  <si>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</si>
  <si>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</si>
  <si>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</si>
  <si>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</si>
  <si>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</si>
  <si>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</si>
  <si>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</si>
  <si>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</si>
  <si>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</si>
  <si>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</si>
  <si>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</si>
  <si>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</si>
  <si>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</si>
  <si>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</si>
  <si>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</si>
  <si>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</si>
  <si>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</si>
  <si>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</si>
  <si>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</si>
  <si>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</si>
  <si>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</si>
  <si>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埼玉県横瀬町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</si>
  <si>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</si>
  <si>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</si>
  <si>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</si>
  <si>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</si>
  <si>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</si>
  <si>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</si>
  <si>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</si>
  <si>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</si>
  <si>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</si>
  <si>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</si>
  <si>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</si>
  <si>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</si>
  <si>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</si>
  <si>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</si>
  <si>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</si>
  <si>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</si>
  <si>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</si>
  <si>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</si>
  <si>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</si>
  <si>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</si>
  <si>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</si>
  <si>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</si>
  <si>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</si>
  <si>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</si>
  <si>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</si>
  <si>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</si>
  <si>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</si>
  <si>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</si>
  <si>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</si>
  <si>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</si>
  <si>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</si>
  <si>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</si>
  <si>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</si>
  <si>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</si>
  <si>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</si>
  <si>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</si>
  <si>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</si>
  <si>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</si>
  <si>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</si>
  <si>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</si>
  <si>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</si>
  <si>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</si>
  <si>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</si>
  <si>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</si>
  <si>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</si>
  <si>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</si>
  <si>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</si>
  <si>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</si>
  <si>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</si>
  <si>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</si>
  <si>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</si>
  <si>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</si>
  <si>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</si>
  <si>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</si>
  <si>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</si>
  <si>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</si>
  <si>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</si>
  <si>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</si>
  <si>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</si>
  <si>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</si>
  <si>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</si>
  <si>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</si>
  <si>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</si>
  <si>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</si>
  <si>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</si>
  <si>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</si>
  <si>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</si>
  <si>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</si>
  <si>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</si>
  <si>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</si>
  <si>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</si>
  <si>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</si>
  <si>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</si>
  <si>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</si>
  <si>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</si>
  <si>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</si>
  <si>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</si>
  <si>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</si>
  <si>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</si>
  <si>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</si>
  <si>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</si>
  <si>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</si>
  <si>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</si>
  <si>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</si>
  <si>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</si>
  <si>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</si>
  <si>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</si>
  <si>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</si>
  <si>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</si>
  <si>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</si>
  <si>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</si>
  <si>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</si>
  <si>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</si>
  <si>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</si>
  <si>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</si>
  <si>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</si>
  <si>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</si>
  <si>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</si>
  <si>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</si>
  <si>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</si>
  <si>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</si>
  <si>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</si>
  <si>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</si>
  <si>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</si>
  <si>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</si>
  <si>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</si>
  <si>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</si>
  <si>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</si>
  <si>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</si>
  <si>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</si>
  <si>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</si>
  <si>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</si>
  <si>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</si>
  <si>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</si>
  <si>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</si>
  <si>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</si>
  <si>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</si>
  <si>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</si>
  <si>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</si>
  <si>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</si>
  <si>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</si>
  <si>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</si>
  <si>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</si>
  <si>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</si>
  <si>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</si>
  <si>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</si>
  <si>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</si>
  <si>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</si>
  <si>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</si>
  <si>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</si>
  <si>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</si>
  <si>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</si>
  <si>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</si>
  <si>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</si>
  <si>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</si>
  <si>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</si>
  <si>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</si>
  <si>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</si>
  <si>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</si>
  <si>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</si>
  <si>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</si>
  <si>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</si>
  <si>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</si>
  <si>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</si>
  <si>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</si>
  <si>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</si>
  <si>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</si>
  <si>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</si>
  <si>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</si>
  <si>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</si>
  <si>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埼玉県横瀬町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</si>
  <si>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</si>
  <si>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</si>
  <si>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</si>
  <si>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</si>
  <si>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</si>
  <si>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</si>
  <si>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</si>
  <si>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</si>
  <si>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</si>
  <si>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</si>
  <si>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</si>
  <si>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</si>
  <si>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</si>
  <si>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</si>
  <si>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</si>
  <si>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</si>
  <si>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</si>
  <si>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</si>
  <si>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</si>
  <si>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</si>
  <si>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</si>
  <si>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</si>
  <si>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</si>
  <si>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</si>
  <si>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</si>
  <si>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</si>
  <si>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</si>
  <si>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</si>
  <si>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</si>
  <si>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</si>
  <si>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</si>
  <si>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</si>
  <si>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</si>
  <si>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</si>
  <si>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</si>
  <si>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</si>
  <si>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</si>
  <si>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</si>
  <si>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</si>
  <si>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</si>
  <si>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</si>
  <si>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</si>
  <si>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</si>
  <si>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</si>
  <si>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</si>
  <si>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</si>
  <si>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</si>
  <si>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</si>
  <si>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</si>
  <si>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</si>
  <si>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</si>
  <si>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</si>
  <si>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</si>
  <si>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</si>
  <si>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</si>
  <si>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</si>
  <si>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</si>
  <si>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</si>
  <si>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</si>
  <si>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</si>
  <si>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</si>
  <si>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</si>
  <si>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</si>
  <si>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</si>
  <si>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</si>
  <si>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</si>
  <si>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</si>
  <si>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</si>
  <si>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</si>
  <si>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</si>
  <si>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</si>
  <si>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</si>
  <si>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</si>
  <si>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</si>
  <si>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</si>
  <si>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</si>
  <si>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</si>
  <si>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</si>
  <si>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</si>
  <si>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</si>
  <si>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</si>
  <si>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</si>
  <si>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</si>
  <si>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</si>
  <si>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</si>
  <si>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</si>
  <si>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</si>
  <si>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</si>
  <si>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</si>
  <si>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</si>
  <si>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</si>
  <si>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</si>
  <si>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</si>
  <si>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</si>
  <si>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</si>
  <si>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</si>
  <si>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</si>
  <si>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</si>
  <si>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</si>
  <si>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</si>
  <si>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</si>
  <si>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</si>
  <si>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</si>
  <si>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</si>
  <si>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</si>
  <si>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</si>
  <si>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</si>
  <si>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</si>
  <si>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</si>
  <si>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</si>
  <si>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</si>
  <si>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</si>
  <si>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</si>
  <si>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</si>
  <si>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</si>
  <si>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</si>
  <si>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</si>
  <si>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</si>
  <si>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</si>
  <si>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</si>
  <si>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</si>
  <si>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</si>
  <si>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</si>
  <si>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</si>
  <si>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</si>
  <si>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</si>
  <si>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</si>
  <si>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</si>
  <si>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</si>
  <si>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</si>
  <si>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</si>
  <si>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</si>
  <si>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</si>
  <si>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</si>
  <si>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</si>
  <si>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</si>
  <si>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</si>
  <si>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</si>
  <si>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</si>
  <si>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</si>
  <si>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</si>
  <si>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</si>
  <si>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</si>
  <si>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</si>
  <si>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</si>
  <si>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</si>
  <si>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</si>
  <si>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</si>
  <si>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</si>
  <si>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</si>
  <si>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</si>
  <si>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</si>
  <si>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</si>
  <si>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</si>
  <si>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</si>
  <si>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</si>
  <si>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</si>
  <si>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</si>
  <si>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</si>
  <si>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</si>
  <si>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</si>
  <si>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</si>
  <si>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</si>
  <si>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</si>
  <si>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</si>
  <si>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</si>
  <si>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</si>
  <si>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</si>
  <si>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</si>
  <si>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</si>
  <si>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</si>
  <si>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</si>
  <si>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</si>
  <si>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2.39</t>
  </si>
  <si>
    <t>水道事業会計</t>
  </si>
  <si>
    <t>一般会計</t>
  </si>
  <si>
    <t>国民健康保険特別会計</t>
  </si>
  <si>
    <t>介護保険特別会計</t>
  </si>
  <si>
    <t>下水道特別会計</t>
  </si>
  <si>
    <t>後期高齢者医療特別会計</t>
  </si>
  <si>
    <t>その他会計（赤字）</t>
  </si>
  <si>
    <t>その他会計（黒字）</t>
  </si>
  <si>
    <t>秩父広域市町村圏組合</t>
    <rPh sb="0" eb="2">
      <t>チチブ</t>
    </rPh>
    <rPh sb="2" eb="4">
      <t>コウイキ</t>
    </rPh>
    <rPh sb="4" eb="7">
      <t>シチョウソン</t>
    </rPh>
    <rPh sb="7" eb="8">
      <t>ケン</t>
    </rPh>
    <rPh sb="8" eb="10">
      <t>クミアイ</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</si>
  <si>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</si>
  <si>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埼玉県後期高齢者医療広域連合</t>
  </si>
  <si>
    <t>埼玉県市町村総合事務組合</t>
    <rPh sb="0" eb="3">
      <t>サイタマケン</t>
    </rPh>
    <rPh sb="3" eb="6">
      <t>シチョウソン</t>
    </rPh>
    <rPh sb="6" eb="8">
      <t>ソウゴウ</t>
    </rPh>
    <rPh sb="8" eb="10">
      <t>ジム</t>
    </rPh>
    <rPh sb="10" eb="12">
      <t>クミアイ</t>
    </rPh>
    <phoneticPr fontId="24"/>
  </si>
  <si>
    <t>埼玉県市町村総合事務組合</t>
  </si>
  <si>
    <t>彩の国さいたま人づくり広域連合</t>
    <rPh sb="0" eb="1">
      <t>サイ</t>
    </rPh>
    <rPh sb="2" eb="3">
      <t>クニ</t>
    </rPh>
    <rPh sb="7" eb="8">
      <t>ヒト</t>
    </rPh>
    <rPh sb="11" eb="13">
      <t>コウイキ</t>
    </rPh>
    <rPh sb="13" eb="15">
      <t>レンゴウ</t>
    </rPh>
    <phoneticPr fontId="24"/>
  </si>
  <si>
    <t>一般会計</t>
    <rPh sb="0" eb="2">
      <t>イッパン</t>
    </rPh>
    <rPh sb="2" eb="4">
      <t>カイケイ</t>
    </rPh>
    <phoneticPr fontId="24"/>
  </si>
  <si>
    <t>特別会計</t>
    <rPh sb="0" eb="2">
      <t>トクベツ</t>
    </rPh>
    <rPh sb="2" eb="4">
      <t>カイケイ</t>
    </rPh>
    <phoneticPr fontId="24"/>
  </si>
  <si>
    <t>交通災害特会</t>
    <rPh sb="0" eb="2">
      <t>コウツウ</t>
    </rPh>
    <rPh sb="2" eb="4">
      <t>サイガイ</t>
    </rPh>
    <rPh sb="4" eb="6">
      <t>トッカイ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</si>
</sst>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73694</c:v>
                </c:pt>
                <c:pt idx="1">
                  <c:v>70432</c:v>
                </c:pt>
                <c:pt idx="2">
                  <c:v>53523</c:v>
                </c:pt>
                <c:pt idx="3">
                  <c:v>32580</c:v>
                </c:pt>
                <c:pt idx="4">
                  <c:v>30471</c:v>
                </c:pt>
              </c:numCache>
            </c:numRef>
          </c:val>
          <c:smooth val="0"/>
        </c:ser>
        <c:dLbls>
          <c:showLegendKey val="0"/>
          <c:showVal val="0"/>
          <c:showCatName val="0"/>
          <c:showSerName val="0"/>
          <c:showPercent val="0"/>
          <c:showBubbleSize val="0"/>
        </c:dLbls>
        <c:marker val="1"/>
        <c:smooth val="0"/>
        <c:axId val="103488512"/>
        <c:axId val="103490688"/>
      </c:lineChart>
      <c:catAx>
        <c:axId val="10348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90688"/>
        <c:crosses val="autoZero"/>
        <c:auto val="1"/>
        <c:lblAlgn val="ctr"/>
        <c:lblOffset val="100"/>
        <c:tickLblSkip val="1"/>
        <c:tickMarkSkip val="1"/>
        <c:noMultiLvlLbl val="0"/>
      </c:catAx>
      <c:valAx>
        <c:axId val="103490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8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6.5</c:v>
                </c:pt>
                <c:pt idx="1">
                  <c:v>7.58</c:v>
                </c:pt>
                <c:pt idx="2">
                  <c:v>12.76</c:v>
                </c:pt>
                <c:pt idx="3">
                  <c:v>10.63</c:v>
                </c:pt>
                <c:pt idx="4">
                  <c:v>8.39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17.989999999999998</c:v>
                </c:pt>
                <c:pt idx="1">
                  <c:v>24.22</c:v>
                </c:pt>
                <c:pt idx="2">
                  <c:v>27.05</c:v>
                </c:pt>
                <c:pt idx="3">
                  <c:v>34.549999999999997</c:v>
                </c:pt>
                <c:pt idx="4">
                  <c:v>37.74</c:v>
                </c:pt>
              </c:numCache>
            </c:numRef>
          </c:val>
        </c:ser>
        <c:dLbls>
          <c:showLegendKey val="0"/>
          <c:showVal val="0"/>
          <c:showCatName val="0"/>
          <c:showSerName val="0"/>
          <c:showPercent val="0"/>
          <c:showBubbleSize val="0"/>
        </c:dLbls>
        <c:gapWidth val="250"/>
        <c:overlap val="100"/>
        <c:axId val="102890880"/>
        <c:axId val="10298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-2.39</c:v>
                </c:pt>
                <c:pt idx="1">
                  <c:v>7.84</c:v>
                </c:pt>
                <c:pt idx="2">
                  <c:v>7.77</c:v>
                </c:pt>
                <c:pt idx="3">
                  <c:v>5.39</c:v>
                </c:pt>
                <c:pt idx="4">
                  <c:v>1.35</c:v>
                </c:pt>
              </c:numCache>
            </c:numRef>
          </c:val>
          <c:smooth val="0"/>
        </c:ser>
        <c:dLbls>
          <c:showLegendKey val="0"/>
          <c:showVal val="0"/>
          <c:showCatName val="0"/>
          <c:showSerName val="0"/>
          <c:showPercent val="0"/>
          <c:showBubbleSize val="0"/>
        </c:dLbls>
        <c:marker val="1"/>
        <c:smooth val="0"/>
        <c:axId val="102890880"/>
        <c:axId val="102987264"/>
      </c:lineChart>
      <c:catAx>
        <c:axId val="1028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987264"/>
        <c:crosses val="autoZero"/>
        <c:auto val="1"/>
        <c:lblAlgn val="ctr"/>
        <c:lblOffset val="100"/>
        <c:tickLblSkip val="1"/>
        <c:tickMarkSkip val="1"/>
        <c:noMultiLvlLbl val="0"/>
      </c:catAx>
      <c:valAx>
        <c:axId val="1029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0.02</c:v>
                </c:pt>
                <c:pt idx="8">
                  <c:v>#N/A</c:v>
                </c:pt>
                <c:pt idx="9">
                  <c:v>0.02</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0.71</c:v>
                </c:pt>
                <c:pt idx="2">
                  <c:v>#N/A</c:v>
                </c:pt>
                <c:pt idx="3">
                  <c:v>0.73</c:v>
                </c:pt>
                <c:pt idx="4">
                  <c:v>#N/A</c:v>
                </c:pt>
                <c:pt idx="5">
                  <c:v>0.33</c:v>
                </c:pt>
                <c:pt idx="6">
                  <c:v>#N/A</c:v>
                </c:pt>
                <c:pt idx="7">
                  <c:v>0.8</c:v>
                </c:pt>
                <c:pt idx="8">
                  <c:v>#N/A</c:v>
                </c:pt>
                <c:pt idx="9">
                  <c:v>0.87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1.62</c:v>
                </c:pt>
                <c:pt idx="2">
                  <c:v>#N/A</c:v>
                </c:pt>
                <c:pt idx="3">
                  <c:v>1.49</c:v>
                </c:pt>
                <c:pt idx="4">
                  <c:v>#N/A</c:v>
                </c:pt>
                <c:pt idx="5">
                  <c:v>1.89</c:v>
                </c:pt>
                <c:pt idx="6">
                  <c:v>#N/A</c:v>
                </c:pt>
                <c:pt idx="7">
                  <c:v>2.33</c:v>
                </c:pt>
                <c:pt idx="8">
                  <c:v>#N/A</c:v>
                </c:pt>
                <c:pt idx="9">
                  <c:v>1.1200000000000001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4.9800000000000004</c:v>
                </c:pt>
                <c:pt idx="2">
                  <c:v>#N/A</c:v>
                </c:pt>
                <c:pt idx="3">
                  <c:v>4.4800000000000004</c:v>
                </c:pt>
                <c:pt idx="4">
                  <c:v>#N/A</c:v>
                </c:pt>
                <c:pt idx="5">
                  <c:v>2.2200000000000002</c:v>
                </c:pt>
                <c:pt idx="6">
                  <c:v>#N/A</c:v>
                </c:pt>
                <c:pt idx="7">
                  <c:v>1.87</c:v>
                </c:pt>
                <c:pt idx="8">
                  <c:v>#N/A</c:v>
                </c:pt>
                <c:pt idx="9">
                  <c:v>3.41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6.5</c:v>
                </c:pt>
                <c:pt idx="2">
                  <c:v>#N/A</c:v>
                </c:pt>
                <c:pt idx="3">
                  <c:v>7.58</c:v>
                </c:pt>
                <c:pt idx="4">
                  <c:v>#N/A</c:v>
                </c:pt>
                <c:pt idx="5">
                  <c:v>12.76</c:v>
                </c:pt>
                <c:pt idx="6">
                  <c:v>#N/A</c:v>
                </c:pt>
                <c:pt idx="7">
                  <c:v>10.63</c:v>
                </c:pt>
                <c:pt idx="8">
                  <c:v>#N/A</c:v>
                </c:pt>
                <c:pt idx="9">
                  <c:v>8.39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9.0399999999999991</c:v>
                </c:pt>
                <c:pt idx="2">
                  <c:v>#N/A</c:v>
                </c:pt>
                <c:pt idx="3">
                  <c:v>9.9600000000000009</c:v>
                </c:pt>
                <c:pt idx="4">
                  <c:v>#N/A</c:v>
                </c:pt>
                <c:pt idx="5">
                  <c:v>10.25</c:v>
                </c:pt>
                <c:pt idx="6">
                  <c:v>#N/A</c:v>
                </c:pt>
                <c:pt idx="7">
                  <c:v>11.09</c:v>
                </c:pt>
                <c:pt idx="8">
                  <c:v>#N/A</c:v>
                </c:pt>
                <c:pt idx="9">
                  <c:v>11.02</c:v>
                </c:pt>
              </c:numCache>
            </c:numRef>
          </c:val>
        </c:ser>
        <c:dLbls>
          <c:showLegendKey val="0"/>
          <c:showVal val="0"/>
          <c:showCatName val="0"/>
          <c:showSerName val="0"/>
          <c:showPercent val="0"/>
          <c:showBubbleSize val="0"/>
        </c:dLbls>
        <c:gapWidth val="150"/>
        <c:overlap val="100"/>
        <c:axId val="94311936"/>
        <c:axId val="94313472"/>
      </c:barChart>
      <c:catAx>
        <c:axId val="943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13472"/>
        <c:crosses val="autoZero"/>
        <c:auto val="1"/>
        <c:lblAlgn val="ctr"/>
        <c:lblOffset val="100"/>
        <c:tickLblSkip val="1"/>
        <c:tickMarkSkip val="1"/>
        <c:noMultiLvlLbl val="0"/>
      </c:catAx>
      <c:valAx>
        <c:axId val="9431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1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160</c:v>
                </c:pt>
                <c:pt idx="5">
                  <c:v>176</c:v>
                </c:pt>
                <c:pt idx="8">
                  <c:v>190</c:v>
                </c:pt>
                <c:pt idx="11">
                  <c:v>205</c:v>
                </c:pt>
                <c:pt idx="14">
                  <c:v>219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c:v>
                </c:pt>
                <c:pt idx="3">
                  <c:v>33</c:v>
                </c:pt>
                <c:pt idx="6">
                  <c:v>23</c:v>
                </c:pt>
                <c:pt idx="9">
                  <c:v>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c:v>
                </c:pt>
                <c:pt idx="3">
                  <c:v>58</c:v>
                </c:pt>
                <c:pt idx="6">
                  <c:v>59</c:v>
                </c:pt>
                <c:pt idx="9">
                  <c:v>69</c:v>
                </c:pt>
                <c:pt idx="12">
                  <c:v>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311</c:v>
                </c:pt>
                <c:pt idx="3">
                  <c:v>313</c:v>
                </c:pt>
                <c:pt idx="6">
                  <c:v>304</c:v>
                </c:pt>
                <c:pt idx="9">
                  <c:v>316</c:v>
                </c:pt>
                <c:pt idx="12">
                  <c:v>305</c:v>
                </c:pt>
              </c:numCache>
            </c:numRef>
          </c:val>
        </c:ser>
        <c:dLbls>
          <c:showLegendKey val="0"/>
          <c:showVal val="0"/>
          <c:showCatName val="0"/>
          <c:showSerName val="0"/>
          <c:showPercent val="0"/>
          <c:showBubbleSize val="0"/>
        </c:dLbls>
        <c:gapWidth val="100"/>
        <c:overlap val="100"/>
        <c:axId val="104055168"/>
        <c:axId val="10405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241</c:v>
                </c:pt>
                <c:pt idx="2">
                  <c:v>#N/A</c:v>
                </c:pt>
                <c:pt idx="3">
                  <c:v>#N/A</c:v>
                </c:pt>
                <c:pt idx="4">
                  <c:v>228</c:v>
                </c:pt>
                <c:pt idx="5">
                  <c:v>#N/A</c:v>
                </c:pt>
                <c:pt idx="6">
                  <c:v>#N/A</c:v>
                </c:pt>
                <c:pt idx="7">
                  <c:v>196</c:v>
                </c:pt>
                <c:pt idx="8">
                  <c:v>#N/A</c:v>
                </c:pt>
                <c:pt idx="9">
                  <c:v>#N/A</c:v>
                </c:pt>
                <c:pt idx="10">
                  <c:v>185</c:v>
                </c:pt>
                <c:pt idx="11">
                  <c:v>#N/A</c:v>
                </c:pt>
                <c:pt idx="12">
                  <c:v>#N/A</c:v>
                </c:pt>
                <c:pt idx="13">
                  <c:v>165</c:v>
                </c:pt>
                <c:pt idx="14">
                  <c:v>#N/A</c:v>
                </c:pt>
              </c:numCache>
            </c:numRef>
          </c:val>
          <c:smooth val="0"/>
        </c:ser>
        <c:dLbls>
          <c:showLegendKey val="0"/>
          <c:showVal val="0"/>
          <c:showCatName val="0"/>
          <c:showSerName val="0"/>
          <c:showPercent val="0"/>
          <c:showBubbleSize val="0"/>
        </c:dLbls>
        <c:marker val="1"/>
        <c:smooth val="0"/>
        <c:axId val="104055168"/>
        <c:axId val="104057088"/>
      </c:lineChart>
      <c:catAx>
        <c:axId val="1040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57088"/>
        <c:crosses val="autoZero"/>
        <c:auto val="1"/>
        <c:lblAlgn val="ctr"/>
        <c:lblOffset val="100"/>
        <c:tickLblSkip val="1"/>
        <c:tickMarkSkip val="1"/>
        <c:noMultiLvlLbl val="0"/>
      </c:catAx>
      <c:valAx>
        <c:axId val="10405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5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2625</c:v>
                </c:pt>
                <c:pt idx="5">
                  <c:v>2820</c:v>
                </c:pt>
                <c:pt idx="8">
                  <c:v>2881</c:v>
                </c:pt>
                <c:pt idx="11">
                  <c:v>2989</c:v>
                </c:pt>
                <c:pt idx="14">
                  <c:v>3079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648</c:v>
                </c:pt>
                <c:pt idx="5">
                  <c:v>836</c:v>
                </c:pt>
                <c:pt idx="8">
                  <c:v>903</c:v>
                </c:pt>
                <c:pt idx="11">
                  <c:v>1072</c:v>
                </c:pt>
                <c:pt idx="14">
                  <c:v>1237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796</c:v>
                </c:pt>
                <c:pt idx="3">
                  <c:v>790</c:v>
                </c:pt>
                <c:pt idx="6">
                  <c:v>764</c:v>
                </c:pt>
                <c:pt idx="9">
                  <c:v>790</c:v>
                </c:pt>
                <c:pt idx="12">
                  <c:v>771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134</c:v>
                </c:pt>
                <c:pt idx="3">
                  <c:v>79</c:v>
                </c:pt>
                <c:pt idx="6">
                  <c:v>50</c:v>
                </c:pt>
                <c:pt idx="9">
                  <c:v>55</c:v>
                </c:pt>
                <c:pt idx="12">
                  <c:v>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1476</c:v>
                </c:pt>
                <c:pt idx="3">
                  <c:v>1868</c:v>
                </c:pt>
                <c:pt idx="6">
                  <c:v>1543</c:v>
                </c:pt>
                <c:pt idx="9">
                  <c:v>1486</c:v>
                </c:pt>
                <c:pt idx="12">
                  <c:v>1442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2857</c:v>
                </c:pt>
                <c:pt idx="3">
                  <c:v>2984</c:v>
                </c:pt>
                <c:pt idx="6">
                  <c:v>3048</c:v>
                </c:pt>
                <c:pt idx="9">
                  <c:v>3041</c:v>
                </c:pt>
                <c:pt idx="12">
                  <c:v>2975</c:v>
                </c:pt>
              </c:numCache>
            </c:numRef>
          </c:val>
        </c:ser>
        <c:dLbls>
          <c:showLegendKey val="0"/>
          <c:showVal val="0"/>
          <c:showCatName val="0"/>
          <c:showSerName val="0"/>
          <c:showPercent val="0"/>
          <c:showBubbleSize val="0"/>
        </c:dLbls>
        <c:gapWidth val="100"/>
        <c:overlap val="100"/>
        <c:axId val="103193216"/>
        <c:axId val="10321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1991</c:v>
                </c:pt>
                <c:pt idx="2">
                  <c:v>#N/A</c:v>
                </c:pt>
                <c:pt idx="3">
                  <c:v>#N/A</c:v>
                </c:pt>
                <c:pt idx="4">
                  <c:v>2066</c:v>
                </c:pt>
                <c:pt idx="5">
                  <c:v>#N/A</c:v>
                </c:pt>
                <c:pt idx="6">
                  <c:v>#N/A</c:v>
                </c:pt>
                <c:pt idx="7">
                  <c:v>1621</c:v>
                </c:pt>
                <c:pt idx="8">
                  <c:v>#N/A</c:v>
                </c:pt>
                <c:pt idx="9">
                  <c:v>#N/A</c:v>
                </c:pt>
                <c:pt idx="10">
                  <c:v>1312</c:v>
                </c:pt>
                <c:pt idx="11">
                  <c:v>#N/A</c:v>
                </c:pt>
                <c:pt idx="12">
                  <c:v>#N/A</c:v>
                </c:pt>
                <c:pt idx="13">
                  <c:v>960</c:v>
                </c:pt>
                <c:pt idx="14">
                  <c:v>#N/A</c:v>
                </c:pt>
              </c:numCache>
            </c:numRef>
          </c:val>
          <c:smooth val="0"/>
        </c:ser>
        <c:dLbls>
          <c:showLegendKey val="0"/>
          <c:showVal val="0"/>
          <c:showCatName val="0"/>
          <c:showSerName val="0"/>
          <c:showPercent val="0"/>
          <c:showBubbleSize val="0"/>
        </c:dLbls>
        <c:marker val="1"/>
        <c:smooth val="0"/>
        <c:axId val="103193216"/>
        <c:axId val="103211776"/>
      </c:lineChart>
      <c:catAx>
        <c:axId val="1031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11776"/>
        <c:crosses val="autoZero"/>
        <c:auto val="1"/>
        <c:lblAlgn val="ctr"/>
        <c:lblOffset val="100"/>
        <c:tickLblSkip val="1"/>
        <c:tickMarkSkip val="1"/>
        <c:noMultiLvlLbl val="0"/>
      </c:catAx>
      <c:valAx>
        <c:axId val="10321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8,926
8,873
49.35
3,437,161
3,201,558
191,835
2,285,537
2,974,923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年度単年度の振替前需要額は、平成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年度に比べて</a:t>
          </a:r>
          <a:r>
            <a:rPr kumimoji="1" lang="en-US" altLang="ja-JP" sz="1300">
              <a:solidFill>
                <a:sysClr val="windowText" lastClr="000000"/>
              </a:solidFill>
              <a:latin typeface="ＭＳ Ｐゴシック"/>
            </a:rPr>
            <a:t>11,691</a:t>
          </a:r>
          <a:r>
            <a:rPr kumimoji="1" lang="ja-JP" altLang="en-US" sz="1300">
              <a:solidFill>
                <a:sysClr val="windowText" lastClr="000000"/>
              </a:solidFill>
              <a:latin typeface="ＭＳ Ｐゴシック"/>
            </a:rPr>
            <a:t>千円増額したため、基準財政需要額が増加し、単年度の財政力指数は</a:t>
          </a:r>
          <a:r>
            <a:rPr kumimoji="1" lang="en-US" altLang="ja-JP" sz="1300">
              <a:solidFill>
                <a:sysClr val="windowText" lastClr="000000"/>
              </a:solidFill>
              <a:latin typeface="ＭＳ Ｐゴシック"/>
            </a:rPr>
            <a:t>0.009</a:t>
          </a:r>
          <a:r>
            <a:rPr kumimoji="1" lang="ja-JP" altLang="en-US" sz="1300">
              <a:solidFill>
                <a:sysClr val="windowText" lastClr="000000"/>
              </a:solidFill>
              <a:latin typeface="ＭＳ Ｐゴシック"/>
            </a:rPr>
            <a:t>ポイント増加したが、財政力指数（３ヶ年平均）は</a:t>
          </a:r>
          <a:r>
            <a:rPr kumimoji="1" lang="en-US" altLang="ja-JP" sz="1300">
              <a:solidFill>
                <a:sysClr val="windowText" lastClr="000000"/>
              </a:solidFill>
              <a:latin typeface="ＭＳ Ｐゴシック"/>
            </a:rPr>
            <a:t>0.01</a:t>
          </a:r>
          <a:r>
            <a:rPr kumimoji="1" lang="ja-JP" altLang="en-US" sz="1300">
              <a:solidFill>
                <a:sysClr val="windowText" lastClr="000000"/>
              </a:solidFill>
              <a:latin typeface="ＭＳ Ｐゴシック"/>
            </a:rPr>
            <a:t>ポイントの減となった。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154094</xdr:rowOff>
    </xdr:to>
    <xdr:cxnSp macro="">
      <xdr:nvCxnSpPr>
        <xdr:cNvPr id="67" name="直線コネクタ 66"/>
        <xdr:cNvCxnSpPr/>
      </xdr:nvCxnSpPr>
      <xdr:spPr>
        <a:xfrm>
          <a:off x="4114800" y="73469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113877</xdr:rowOff>
    </xdr:from>
    <xdr:to>
      <xdr:col>6</xdr:col>
      <xdr:colOff>0</xdr:colOff>
      <xdr:row>42</xdr:row>
      <xdr:rowOff>146050</xdr:rowOff>
    </xdr:to>
    <xdr:cxnSp macro="">
      <xdr:nvCxnSpPr>
        <xdr:cNvPr id="70" name="直線コネクタ 69"/>
        <xdr:cNvCxnSpPr/>
      </xdr:nvCxnSpPr>
      <xdr:spPr>
        <a:xfrm>
          <a:off x="3225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81704</xdr:rowOff>
    </xdr:from>
    <xdr:to>
      <xdr:col>4</xdr:col>
      <xdr:colOff>482600</xdr:colOff>
      <xdr:row>42</xdr:row>
      <xdr:rowOff>113877</xdr:rowOff>
    </xdr:to>
    <xdr:cxnSp macro="">
      <xdr:nvCxnSpPr>
        <xdr:cNvPr id="73" name="直線コネクタ 72"/>
        <xdr:cNvCxnSpPr/>
      </xdr:nvCxnSpPr>
      <xdr:spPr>
        <a:xfrm>
          <a:off x="2336800" y="728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41487</xdr:rowOff>
    </xdr:from>
    <xdr:to>
      <xdr:col>3</xdr:col>
      <xdr:colOff>279400</xdr:colOff>
      <xdr:row>42</xdr:row>
      <xdr:rowOff>81704</xdr:rowOff>
    </xdr:to>
    <xdr:cxnSp macro="">
      <xdr:nvCxnSpPr>
        <xdr:cNvPr id="76" name="直線コネクタ 75"/>
        <xdr:cNvCxnSpPr/>
      </xdr:nvCxnSpPr>
      <xdr:spPr>
        <a:xfrm>
          <a:off x="1447800" y="724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103294</xdr:rowOff>
    </xdr:from>
    <xdr:to>
      <xdr:col>7</xdr:col>
      <xdr:colOff>203200</xdr:colOff>
      <xdr:row>43</xdr:row>
      <xdr:rowOff>33444</xdr:rowOff>
    </xdr:to>
    <xdr:sp macro="" textlink="">
      <xdr:nvSpPr>
        <xdr:cNvPr id="86" name="円/楕円 85"/>
        <xdr:cNvSpPr/>
      </xdr:nvSpPr>
      <xdr:spPr>
        <a:xfrm>
          <a:off x="4902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119821</xdr:rowOff>
    </xdr:from>
    <xdr:ext cx="762000" cy="259045"/>
    <xdr:sp macro="" textlink="">
      <xdr:nvSpPr>
        <xdr:cNvPr id="87" name="財政力該当値テキスト"/>
        <xdr:cNvSpPr txBox="1"/>
      </xdr:nvSpPr>
      <xdr:spPr>
        <a:xfrm>
          <a:off x="50419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63077</xdr:rowOff>
    </xdr:from>
    <xdr:to>
      <xdr:col>4</xdr:col>
      <xdr:colOff>533400</xdr:colOff>
      <xdr:row>42</xdr:row>
      <xdr:rowOff>164677</xdr:rowOff>
    </xdr:to>
    <xdr:sp macro="" textlink="">
      <xdr:nvSpPr>
        <xdr:cNvPr id="90" name="円/楕円 89"/>
        <xdr:cNvSpPr/>
      </xdr:nvSpPr>
      <xdr:spPr>
        <a:xfrm>
          <a:off x="3175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3404</xdr:rowOff>
    </xdr:from>
    <xdr:ext cx="762000" cy="259045"/>
    <xdr:sp macro="" textlink="">
      <xdr:nvSpPr>
        <xdr:cNvPr id="91" name="テキスト ボックス 90"/>
        <xdr:cNvSpPr txBox="1"/>
      </xdr:nvSpPr>
      <xdr:spPr>
        <a:xfrm>
          <a:off x="2844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30904</xdr:rowOff>
    </xdr:from>
    <xdr:to>
      <xdr:col>3</xdr:col>
      <xdr:colOff>330200</xdr:colOff>
      <xdr:row>42</xdr:row>
      <xdr:rowOff>132504</xdr:rowOff>
    </xdr:to>
    <xdr:sp macro="" textlink="">
      <xdr:nvSpPr>
        <xdr:cNvPr id="92" name="円/楕円 91"/>
        <xdr:cNvSpPr/>
      </xdr:nvSpPr>
      <xdr:spPr>
        <a:xfrm>
          <a:off x="2286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142681</xdr:rowOff>
    </xdr:from>
    <xdr:ext cx="762000" cy="259045"/>
    <xdr:sp macro="" textlink="">
      <xdr:nvSpPr>
        <xdr:cNvPr id="93" name="テキスト ボックス 92"/>
        <xdr:cNvSpPr txBox="1"/>
      </xdr:nvSpPr>
      <xdr:spPr>
        <a:xfrm>
          <a:off x="1955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162137</xdr:rowOff>
    </xdr:from>
    <xdr:to>
      <xdr:col>2</xdr:col>
      <xdr:colOff>127000</xdr:colOff>
      <xdr:row>42</xdr:row>
      <xdr:rowOff>92287</xdr:rowOff>
    </xdr:to>
    <xdr:sp macro="" textlink="">
      <xdr:nvSpPr>
        <xdr:cNvPr id="94" name="円/楕円 93"/>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102464</xdr:rowOff>
    </xdr:from>
    <xdr:ext cx="762000" cy="259045"/>
    <xdr:sp macro="" textlink="">
      <xdr:nvSpPr>
        <xdr:cNvPr id="95" name="テキスト ボックス 94"/>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今年度の経常収支比率は</a:t>
          </a:r>
          <a:r>
            <a:rPr kumimoji="1" lang="en-US" altLang="ja-JP" sz="1300">
              <a:solidFill>
                <a:sysClr val="windowText" lastClr="000000"/>
              </a:solidFill>
              <a:latin typeface="ＭＳ Ｐゴシック"/>
            </a:rPr>
            <a:t>87.1</a:t>
          </a:r>
          <a:r>
            <a:rPr kumimoji="1" lang="ja-JP" altLang="en-US" sz="1300">
              <a:solidFill>
                <a:sysClr val="windowText" lastClr="000000"/>
              </a:solidFill>
              <a:latin typeface="ＭＳ Ｐゴシック"/>
            </a:rPr>
            <a:t>％と対前年で</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ポイントの減となっている。</a:t>
          </a:r>
        </a:p>
        <a:p>
          <a:r>
            <a:rPr kumimoji="1" lang="ja-JP" altLang="en-US" sz="1300">
              <a:solidFill>
                <a:sysClr val="windowText" lastClr="000000"/>
              </a:solidFill>
              <a:latin typeface="ＭＳ Ｐゴシック"/>
            </a:rPr>
            <a:t>特別会計への繰出金の比率が高いことや、地方税・地方譲与税が減したことが要因と考えられる。</a:t>
          </a:r>
        </a:p>
        <a:p>
          <a:r>
            <a:rPr kumimoji="1" lang="ja-JP" altLang="en-US" sz="1300">
              <a:solidFill>
                <a:sysClr val="windowText" lastClr="000000"/>
              </a:solidFill>
              <a:latin typeface="ＭＳ Ｐゴシック"/>
            </a:rPr>
            <a:t>全国市町村平均や県内市町村平均と比べれば低い水準にあるが、特別会計への繰出基準外の繰出の見直しや、税収の確保などにより比率の低下に努める。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86723</xdr:rowOff>
    </xdr:to>
    <xdr:cxnSp macro="">
      <xdr:nvCxnSpPr>
        <xdr:cNvPr id="132" name="直線コネクタ 131"/>
        <xdr:cNvCxnSpPr/>
      </xdr:nvCxnSpPr>
      <xdr:spPr>
        <a:xfrm flipV="1">
          <a:off x="4114800" y="108673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161653</xdr:rowOff>
    </xdr:from>
    <xdr:to>
      <xdr:col>6</xdr:col>
      <xdr:colOff>0</xdr:colOff>
      <xdr:row>63</xdr:row>
      <xdr:rowOff>86723</xdr:rowOff>
    </xdr:to>
    <xdr:cxnSp macro="">
      <xdr:nvCxnSpPr>
        <xdr:cNvPr id="135" name="直線コネクタ 134"/>
        <xdr:cNvCxnSpPr/>
      </xdr:nvCxnSpPr>
      <xdr:spPr>
        <a:xfrm>
          <a:off x="3225800" y="1079155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62</xdr:row>
      <xdr:rowOff>161653</xdr:rowOff>
    </xdr:to>
    <xdr:cxnSp macro="">
      <xdr:nvCxnSpPr>
        <xdr:cNvPr id="138" name="直線コネクタ 137"/>
        <xdr:cNvCxnSpPr/>
      </xdr:nvCxnSpPr>
      <xdr:spPr>
        <a:xfrm>
          <a:off x="2336800" y="1077431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63</xdr:row>
      <xdr:rowOff>110853</xdr:rowOff>
    </xdr:to>
    <xdr:cxnSp macro="">
      <xdr:nvCxnSpPr>
        <xdr:cNvPr id="141" name="直線コネクタ 140"/>
        <xdr:cNvCxnSpPr/>
      </xdr:nvCxnSpPr>
      <xdr:spPr>
        <a:xfrm flipV="1">
          <a:off x="1447800" y="1077431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1" name="円/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35923</xdr:rowOff>
    </xdr:from>
    <xdr:to>
      <xdr:col>6</xdr:col>
      <xdr:colOff>50800</xdr:colOff>
      <xdr:row>63</xdr:row>
      <xdr:rowOff>137523</xdr:rowOff>
    </xdr:to>
    <xdr:sp macro="" textlink="">
      <xdr:nvSpPr>
        <xdr:cNvPr id="153" name="円/楕円 152"/>
        <xdr:cNvSpPr/>
      </xdr:nvSpPr>
      <xdr:spPr>
        <a:xfrm>
          <a:off x="4064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122300</xdr:rowOff>
    </xdr:from>
    <xdr:ext cx="736600" cy="259045"/>
    <xdr:sp macro="" textlink="">
      <xdr:nvSpPr>
        <xdr:cNvPr id="154" name="テキスト ボックス 153"/>
        <xdr:cNvSpPr txBox="1"/>
      </xdr:nvSpPr>
      <xdr:spPr>
        <a:xfrm>
          <a:off x="3733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110853</xdr:rowOff>
    </xdr:from>
    <xdr:to>
      <xdr:col>4</xdr:col>
      <xdr:colOff>533400</xdr:colOff>
      <xdr:row>63</xdr:row>
      <xdr:rowOff>41003</xdr:rowOff>
    </xdr:to>
    <xdr:sp macro="" textlink="">
      <xdr:nvSpPr>
        <xdr:cNvPr id="155" name="円/楕円 154"/>
        <xdr:cNvSpPr/>
      </xdr:nvSpPr>
      <xdr:spPr>
        <a:xfrm>
          <a:off x="3175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51180</xdr:rowOff>
    </xdr:from>
    <xdr:ext cx="762000" cy="259045"/>
    <xdr:sp macro="" textlink="">
      <xdr:nvSpPr>
        <xdr:cNvPr id="156" name="テキスト ボックス 155"/>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7" name="円/楕円 156"/>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8544</xdr:rowOff>
    </xdr:from>
    <xdr:ext cx="762000" cy="259045"/>
    <xdr:sp macro="" textlink="">
      <xdr:nvSpPr>
        <xdr:cNvPr id="158" name="テキスト ボックス 157"/>
        <xdr:cNvSpPr txBox="1"/>
      </xdr:nvSpPr>
      <xdr:spPr>
        <a:xfrm>
          <a:off x="1955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60053</xdr:rowOff>
    </xdr:from>
    <xdr:to>
      <xdr:col>2</xdr:col>
      <xdr:colOff>127000</xdr:colOff>
      <xdr:row>63</xdr:row>
      <xdr:rowOff>161653</xdr:rowOff>
    </xdr:to>
    <xdr:sp macro="" textlink="">
      <xdr:nvSpPr>
        <xdr:cNvPr id="159" name="円/楕円 158"/>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146430</xdr:rowOff>
    </xdr:from>
    <xdr:ext cx="762000" cy="259045"/>
    <xdr:sp macro="" textlink="">
      <xdr:nvSpPr>
        <xdr:cNvPr id="160" name="テキスト ボックス 159"/>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[130,216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町の人口が減少し続けているため、人口１人当たりに対する人件費・物件費等の決算額は上昇傾向にある。今後もより一層の経常経費の見直し等により決算額の減少に努める。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77353</xdr:rowOff>
    </xdr:from>
    <xdr:to>
      <xdr:col>7</xdr:col>
      <xdr:colOff>152400</xdr:colOff>
      <xdr:row>81</xdr:row>
      <xdr:rowOff>80201</xdr:rowOff>
    </xdr:to>
    <xdr:cxnSp macro="">
      <xdr:nvCxnSpPr>
        <xdr:cNvPr id="196" name="直線コネクタ 195"/>
        <xdr:cNvCxnSpPr/>
      </xdr:nvCxnSpPr>
      <xdr:spPr>
        <a:xfrm>
          <a:off x="4114800" y="13964803"/>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67097</xdr:rowOff>
    </xdr:from>
    <xdr:to>
      <xdr:col>6</xdr:col>
      <xdr:colOff>0</xdr:colOff>
      <xdr:row>81</xdr:row>
      <xdr:rowOff>77353</xdr:rowOff>
    </xdr:to>
    <xdr:cxnSp macro="">
      <xdr:nvCxnSpPr>
        <xdr:cNvPr id="199" name="直線コネクタ 198"/>
        <xdr:cNvCxnSpPr/>
      </xdr:nvCxnSpPr>
      <xdr:spPr>
        <a:xfrm>
          <a:off x="3225800" y="1395454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56632</xdr:rowOff>
    </xdr:from>
    <xdr:to>
      <xdr:col>4</xdr:col>
      <xdr:colOff>482600</xdr:colOff>
      <xdr:row>81</xdr:row>
      <xdr:rowOff>67097</xdr:rowOff>
    </xdr:to>
    <xdr:cxnSp macro="">
      <xdr:nvCxnSpPr>
        <xdr:cNvPr id="202" name="直線コネクタ 201"/>
        <xdr:cNvCxnSpPr/>
      </xdr:nvCxnSpPr>
      <xdr:spPr>
        <a:xfrm>
          <a:off x="2336800" y="13944082"/>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50561</xdr:rowOff>
    </xdr:from>
    <xdr:to>
      <xdr:col>3</xdr:col>
      <xdr:colOff>279400</xdr:colOff>
      <xdr:row>81</xdr:row>
      <xdr:rowOff>56632</xdr:rowOff>
    </xdr:to>
    <xdr:cxnSp macro="">
      <xdr:nvCxnSpPr>
        <xdr:cNvPr id="205" name="直線コネクタ 204"/>
        <xdr:cNvCxnSpPr/>
      </xdr:nvCxnSpPr>
      <xdr:spPr>
        <a:xfrm>
          <a:off x="1447800" y="1393801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29401</xdr:rowOff>
    </xdr:from>
    <xdr:to>
      <xdr:col>7</xdr:col>
      <xdr:colOff>203200</xdr:colOff>
      <xdr:row>81</xdr:row>
      <xdr:rowOff>131001</xdr:rowOff>
    </xdr:to>
    <xdr:sp macro="" textlink="">
      <xdr:nvSpPr>
        <xdr:cNvPr id="215" name="円/楕円 214"/>
        <xdr:cNvSpPr/>
      </xdr:nvSpPr>
      <xdr:spPr>
        <a:xfrm>
          <a:off x="4902200" y="139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122128</xdr:rowOff>
    </xdr:from>
    <xdr:ext cx="762000" cy="259045"/>
    <xdr:sp macro="" textlink="">
      <xdr:nvSpPr>
        <xdr:cNvPr id="216" name="人件費・物件費等の状況該当値テキスト"/>
        <xdr:cNvSpPr txBox="1"/>
      </xdr:nvSpPr>
      <xdr:spPr>
        <a:xfrm>
          <a:off x="5041900" y="1383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130,216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26553</xdr:rowOff>
    </xdr:from>
    <xdr:to>
      <xdr:col>6</xdr:col>
      <xdr:colOff>50800</xdr:colOff>
      <xdr:row>81</xdr:row>
      <xdr:rowOff>128153</xdr:rowOff>
    </xdr:to>
    <xdr:sp macro="" textlink="">
      <xdr:nvSpPr>
        <xdr:cNvPr id="217" name="円/楕円 216"/>
        <xdr:cNvSpPr/>
      </xdr:nvSpPr>
      <xdr:spPr>
        <a:xfrm>
          <a:off x="4064000" y="139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138330</xdr:rowOff>
    </xdr:from>
    <xdr:ext cx="736600" cy="259045"/>
    <xdr:sp macro="" textlink="">
      <xdr:nvSpPr>
        <xdr:cNvPr id="218" name="テキスト ボックス 217"/>
        <xdr:cNvSpPr txBox="1"/>
      </xdr:nvSpPr>
      <xdr:spPr>
        <a:xfrm>
          <a:off x="3733800" y="1368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16297</xdr:rowOff>
    </xdr:from>
    <xdr:to>
      <xdr:col>4</xdr:col>
      <xdr:colOff>533400</xdr:colOff>
      <xdr:row>81</xdr:row>
      <xdr:rowOff>117897</xdr:rowOff>
    </xdr:to>
    <xdr:sp macro="" textlink="">
      <xdr:nvSpPr>
        <xdr:cNvPr id="219" name="円/楕円 218"/>
        <xdr:cNvSpPr/>
      </xdr:nvSpPr>
      <xdr:spPr>
        <a:xfrm>
          <a:off x="3175000" y="139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128074</xdr:rowOff>
    </xdr:from>
    <xdr:ext cx="762000" cy="259045"/>
    <xdr:sp macro="" textlink="">
      <xdr:nvSpPr>
        <xdr:cNvPr id="220" name="テキスト ボックス 219"/>
        <xdr:cNvSpPr txBox="1"/>
      </xdr:nvSpPr>
      <xdr:spPr>
        <a:xfrm>
          <a:off x="2844800" y="136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5832</xdr:rowOff>
    </xdr:from>
    <xdr:to>
      <xdr:col>3</xdr:col>
      <xdr:colOff>330200</xdr:colOff>
      <xdr:row>81</xdr:row>
      <xdr:rowOff>107432</xdr:rowOff>
    </xdr:to>
    <xdr:sp macro="" textlink="">
      <xdr:nvSpPr>
        <xdr:cNvPr id="221" name="円/楕円 220"/>
        <xdr:cNvSpPr/>
      </xdr:nvSpPr>
      <xdr:spPr>
        <a:xfrm>
          <a:off x="2286000" y="138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117609</xdr:rowOff>
    </xdr:from>
    <xdr:ext cx="762000" cy="259045"/>
    <xdr:sp macro="" textlink="">
      <xdr:nvSpPr>
        <xdr:cNvPr id="222" name="テキスト ボックス 221"/>
        <xdr:cNvSpPr txBox="1"/>
      </xdr:nvSpPr>
      <xdr:spPr>
        <a:xfrm>
          <a:off x="1955800" y="136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171211</xdr:rowOff>
    </xdr:from>
    <xdr:to>
      <xdr:col>2</xdr:col>
      <xdr:colOff>127000</xdr:colOff>
      <xdr:row>81</xdr:row>
      <xdr:rowOff>101361</xdr:rowOff>
    </xdr:to>
    <xdr:sp macro="" textlink="">
      <xdr:nvSpPr>
        <xdr:cNvPr id="223" name="円/楕円 222"/>
        <xdr:cNvSpPr/>
      </xdr:nvSpPr>
      <xdr:spPr>
        <a:xfrm>
          <a:off x="1397000" y="138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111538</xdr:rowOff>
    </xdr:from>
    <xdr:ext cx="762000" cy="259045"/>
    <xdr:sp macro="" textlink="">
      <xdr:nvSpPr>
        <xdr:cNvPr id="224" name="テキスト ボックス 223"/>
        <xdr:cNvSpPr txBox="1"/>
      </xdr:nvSpPr>
      <xdr:spPr>
        <a:xfrm>
          <a:off x="1066800" y="1365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年度より対前年で</a:t>
          </a:r>
          <a:r>
            <a:rPr kumimoji="1" lang="en-US" altLang="ja-JP" sz="1300">
              <a:solidFill>
                <a:sysClr val="windowText" lastClr="000000"/>
              </a:solidFill>
              <a:latin typeface="ＭＳ Ｐゴシック"/>
            </a:rPr>
            <a:t>7.4</a:t>
          </a:r>
          <a:r>
            <a:rPr kumimoji="1" lang="ja-JP" altLang="en-US" sz="1300">
              <a:solidFill>
                <a:sysClr val="windowText" lastClr="000000"/>
              </a:solidFill>
              <a:latin typeface="ＭＳ Ｐゴシック"/>
            </a:rPr>
            <a:t>ポイント減となっているが、これは国特例減額が終了したためであり、特例措置をしない場合の数値で比較すると</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ポイントの増となっている。増加の要因としては、経験年数が多い職員の割合の増によるものである。</a:t>
          </a:r>
        </a:p>
        <a:p>
          <a:r>
            <a:rPr kumimoji="1" lang="ja-JP" altLang="en-US" sz="1300">
              <a:solidFill>
                <a:sysClr val="windowText" lastClr="000000"/>
              </a:solidFill>
              <a:latin typeface="ＭＳ Ｐゴシック"/>
            </a:rPr>
            <a:t>全国町村平均と比較して</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ポイント低い水準にあり、他町村と均衡を失しない給与の適正化に努める。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88</xdr:row>
      <xdr:rowOff>56304</xdr:rowOff>
    </xdr:to>
    <xdr:cxnSp macro="">
      <xdr:nvCxnSpPr>
        <xdr:cNvPr id="258" name="直線コネクタ 257"/>
        <xdr:cNvCxnSpPr/>
      </xdr:nvCxnSpPr>
      <xdr:spPr>
        <a:xfrm flipV="1">
          <a:off x="16179800" y="14548696"/>
          <a:ext cx="8382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40216</xdr:rowOff>
    </xdr:from>
    <xdr:to>
      <xdr:col>23</xdr:col>
      <xdr:colOff>406400</xdr:colOff>
      <xdr:row>88</xdr:row>
      <xdr:rowOff>56304</xdr:rowOff>
    </xdr:to>
    <xdr:cxnSp macro="">
      <xdr:nvCxnSpPr>
        <xdr:cNvPr id="261" name="直線コネクタ 260"/>
        <xdr:cNvCxnSpPr/>
      </xdr:nvCxnSpPr>
      <xdr:spPr>
        <a:xfrm>
          <a:off x="15290800" y="151278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88</xdr:row>
      <xdr:rowOff>40216</xdr:rowOff>
    </xdr:to>
    <xdr:cxnSp macro="">
      <xdr:nvCxnSpPr>
        <xdr:cNvPr id="264" name="直線コネクタ 263"/>
        <xdr:cNvCxnSpPr/>
      </xdr:nvCxnSpPr>
      <xdr:spPr>
        <a:xfrm>
          <a:off x="14401800" y="14323484"/>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36830</xdr:rowOff>
    </xdr:from>
    <xdr:to>
      <xdr:col>21</xdr:col>
      <xdr:colOff>0</xdr:colOff>
      <xdr:row>83</xdr:row>
      <xdr:rowOff>93134</xdr:rowOff>
    </xdr:to>
    <xdr:cxnSp macro="">
      <xdr:nvCxnSpPr>
        <xdr:cNvPr id="267" name="直線コネクタ 266"/>
        <xdr:cNvCxnSpPr/>
      </xdr:nvCxnSpPr>
      <xdr:spPr>
        <a:xfrm>
          <a:off x="13512800" y="1426718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7" name="円/楕円 276"/>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8"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5504</xdr:rowOff>
    </xdr:from>
    <xdr:to>
      <xdr:col>23</xdr:col>
      <xdr:colOff>457200</xdr:colOff>
      <xdr:row>88</xdr:row>
      <xdr:rowOff>107104</xdr:rowOff>
    </xdr:to>
    <xdr:sp macro="" textlink="">
      <xdr:nvSpPr>
        <xdr:cNvPr id="279" name="円/楕円 278"/>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117281</xdr:rowOff>
    </xdr:from>
    <xdr:ext cx="736600" cy="259045"/>
    <xdr:sp macro="" textlink="">
      <xdr:nvSpPr>
        <xdr:cNvPr id="280" name="テキスト ボックス 279"/>
        <xdr:cNvSpPr txBox="1"/>
      </xdr:nvSpPr>
      <xdr:spPr>
        <a:xfrm>
          <a:off x="15798800" y="1486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81" name="円/楕円 280"/>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82" name="テキスト ボックス 281"/>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3" name="円/楕円 282"/>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4" name="テキスト ボックス 283"/>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85" name="円/楕円 284"/>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6" name="テキスト ボックス 285"/>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対前年と比較すると</a:t>
          </a:r>
          <a:r>
            <a:rPr kumimoji="1" lang="en-US" altLang="ja-JP" sz="1300">
              <a:solidFill>
                <a:sysClr val="windowText" lastClr="000000"/>
              </a:solidFill>
              <a:latin typeface="ＭＳ Ｐゴシック"/>
            </a:rPr>
            <a:t>0.56</a:t>
          </a:r>
          <a:r>
            <a:rPr kumimoji="1" lang="ja-JP" altLang="en-US" sz="1300">
              <a:solidFill>
                <a:sysClr val="windowText" lastClr="000000"/>
              </a:solidFill>
              <a:latin typeface="ＭＳ Ｐゴシック"/>
            </a:rPr>
            <a:t>ポイントの減となっている。定員適正化計画に基づき職員数は年々減少しているが、人口も減少しており、人口千人当たりの職員数は大きく変化のない状況であるが、平成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年度は例年と比較しても退職者数が多く、職員数の減少により対象比率も減となった。</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3810</xdr:rowOff>
    </xdr:from>
    <xdr:to>
      <xdr:col>24</xdr:col>
      <xdr:colOff>558800</xdr:colOff>
      <xdr:row>59</xdr:row>
      <xdr:rowOff>68156</xdr:rowOff>
    </xdr:to>
    <xdr:cxnSp macro="">
      <xdr:nvCxnSpPr>
        <xdr:cNvPr id="323" name="直線コネクタ 322"/>
        <xdr:cNvCxnSpPr/>
      </xdr:nvCxnSpPr>
      <xdr:spPr>
        <a:xfrm flipV="1">
          <a:off x="16179800" y="1011936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68156</xdr:rowOff>
    </xdr:from>
    <xdr:to>
      <xdr:col>23</xdr:col>
      <xdr:colOff>406400</xdr:colOff>
      <xdr:row>59</xdr:row>
      <xdr:rowOff>68156</xdr:rowOff>
    </xdr:to>
    <xdr:cxnSp macro="">
      <xdr:nvCxnSpPr>
        <xdr:cNvPr id="326" name="直線コネクタ 325"/>
        <xdr:cNvCxnSpPr/>
      </xdr:nvCxnSpPr>
      <xdr:spPr>
        <a:xfrm>
          <a:off x="15290800" y="10183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47474</xdr:rowOff>
    </xdr:from>
    <xdr:to>
      <xdr:col>22</xdr:col>
      <xdr:colOff>203200</xdr:colOff>
      <xdr:row>59</xdr:row>
      <xdr:rowOff>68156</xdr:rowOff>
    </xdr:to>
    <xdr:cxnSp macro="">
      <xdr:nvCxnSpPr>
        <xdr:cNvPr id="329" name="直線コネクタ 328"/>
        <xdr:cNvCxnSpPr/>
      </xdr:nvCxnSpPr>
      <xdr:spPr>
        <a:xfrm>
          <a:off x="14401800" y="1016302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45176</xdr:rowOff>
    </xdr:from>
    <xdr:to>
      <xdr:col>21</xdr:col>
      <xdr:colOff>0</xdr:colOff>
      <xdr:row>59</xdr:row>
      <xdr:rowOff>47474</xdr:rowOff>
    </xdr:to>
    <xdr:cxnSp macro="">
      <xdr:nvCxnSpPr>
        <xdr:cNvPr id="332" name="直線コネクタ 331"/>
        <xdr:cNvCxnSpPr/>
      </xdr:nvCxnSpPr>
      <xdr:spPr>
        <a:xfrm>
          <a:off x="13512800" y="101607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124460</xdr:rowOff>
    </xdr:from>
    <xdr:to>
      <xdr:col>24</xdr:col>
      <xdr:colOff>609600</xdr:colOff>
      <xdr:row>59</xdr:row>
      <xdr:rowOff>54610</xdr:rowOff>
    </xdr:to>
    <xdr:sp macro="" textlink="">
      <xdr:nvSpPr>
        <xdr:cNvPr id="342" name="円/楕円 341"/>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45737</xdr:rowOff>
    </xdr:from>
    <xdr:ext cx="762000" cy="259045"/>
    <xdr:sp macro="" textlink="">
      <xdr:nvSpPr>
        <xdr:cNvPr id="343" name="定員管理の状況該当値テキスト"/>
        <xdr:cNvSpPr txBox="1"/>
      </xdr:nvSpPr>
      <xdr:spPr>
        <a:xfrm>
          <a:off x="17106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17356</xdr:rowOff>
    </xdr:from>
    <xdr:to>
      <xdr:col>23</xdr:col>
      <xdr:colOff>457200</xdr:colOff>
      <xdr:row>59</xdr:row>
      <xdr:rowOff>118956</xdr:rowOff>
    </xdr:to>
    <xdr:sp macro="" textlink="">
      <xdr:nvSpPr>
        <xdr:cNvPr id="344" name="円/楕円 343"/>
        <xdr:cNvSpPr/>
      </xdr:nvSpPr>
      <xdr:spPr>
        <a:xfrm>
          <a:off x="16129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129133</xdr:rowOff>
    </xdr:from>
    <xdr:ext cx="736600" cy="259045"/>
    <xdr:sp macro="" textlink="">
      <xdr:nvSpPr>
        <xdr:cNvPr id="345" name="テキスト ボックス 344"/>
        <xdr:cNvSpPr txBox="1"/>
      </xdr:nvSpPr>
      <xdr:spPr>
        <a:xfrm>
          <a:off x="15798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17356</xdr:rowOff>
    </xdr:from>
    <xdr:to>
      <xdr:col>22</xdr:col>
      <xdr:colOff>254000</xdr:colOff>
      <xdr:row>59</xdr:row>
      <xdr:rowOff>118956</xdr:rowOff>
    </xdr:to>
    <xdr:sp macro="" textlink="">
      <xdr:nvSpPr>
        <xdr:cNvPr id="346" name="円/楕円 345"/>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129133</xdr:rowOff>
    </xdr:from>
    <xdr:ext cx="762000" cy="259045"/>
    <xdr:sp macro="" textlink="">
      <xdr:nvSpPr>
        <xdr:cNvPr id="347" name="テキスト ボックス 346"/>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168124</xdr:rowOff>
    </xdr:from>
    <xdr:to>
      <xdr:col>21</xdr:col>
      <xdr:colOff>50800</xdr:colOff>
      <xdr:row>59</xdr:row>
      <xdr:rowOff>98274</xdr:rowOff>
    </xdr:to>
    <xdr:sp macro="" textlink="">
      <xdr:nvSpPr>
        <xdr:cNvPr id="348" name="円/楕円 347"/>
        <xdr:cNvSpPr/>
      </xdr:nvSpPr>
      <xdr:spPr>
        <a:xfrm>
          <a:off x="14351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108451</xdr:rowOff>
    </xdr:from>
    <xdr:ext cx="762000" cy="259045"/>
    <xdr:sp macro="" textlink="">
      <xdr:nvSpPr>
        <xdr:cNvPr id="349" name="テキスト ボックス 348"/>
        <xdr:cNvSpPr txBox="1"/>
      </xdr:nvSpPr>
      <xdr:spPr>
        <a:xfrm>
          <a:off x="14020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165826</xdr:rowOff>
    </xdr:from>
    <xdr:to>
      <xdr:col>19</xdr:col>
      <xdr:colOff>533400</xdr:colOff>
      <xdr:row>59</xdr:row>
      <xdr:rowOff>95976</xdr:rowOff>
    </xdr:to>
    <xdr:sp macro="" textlink="">
      <xdr:nvSpPr>
        <xdr:cNvPr id="350" name="円/楕円 349"/>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106153</xdr:rowOff>
    </xdr:from>
    <xdr:ext cx="762000" cy="259045"/>
    <xdr:sp macro="" textlink="">
      <xdr:nvSpPr>
        <xdr:cNvPr id="351" name="テキスト ボックス 350"/>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年度の標準財政規模が対前年で</a:t>
          </a:r>
          <a:r>
            <a:rPr kumimoji="1" lang="en-US" altLang="ja-JP" sz="1300">
              <a:solidFill>
                <a:sysClr val="windowText" lastClr="000000"/>
              </a:solidFill>
              <a:latin typeface="ＭＳ Ｐゴシック"/>
            </a:rPr>
            <a:t>20,095</a:t>
          </a:r>
          <a:r>
            <a:rPr kumimoji="1" lang="ja-JP" altLang="en-US" sz="1300">
              <a:solidFill>
                <a:sysClr val="windowText" lastClr="000000"/>
              </a:solidFill>
              <a:latin typeface="ＭＳ Ｐゴシック"/>
            </a:rPr>
            <a:t>千円の増となったが、元利償還金等が減額となったため対前年で</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ポイントの減となった。</a:t>
          </a:r>
        </a:p>
        <a:p>
          <a:r>
            <a:rPr kumimoji="1" lang="ja-JP" altLang="en-US" sz="1300">
              <a:solidFill>
                <a:sysClr val="windowText" lastClr="000000"/>
              </a:solidFill>
              <a:latin typeface="ＭＳ Ｐゴシック"/>
            </a:rPr>
            <a:t>しかしながら、全国平均や県内市町村平均に比べ高い比率であるため、より一層、適正な管理に努める。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102870</xdr:rowOff>
    </xdr:to>
    <xdr:cxnSp macro="">
      <xdr:nvCxnSpPr>
        <xdr:cNvPr id="385" name="直線コネクタ 384"/>
        <xdr:cNvCxnSpPr/>
      </xdr:nvCxnSpPr>
      <xdr:spPr>
        <a:xfrm flipV="1">
          <a:off x="16179800" y="688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3810</xdr:rowOff>
    </xdr:to>
    <xdr:cxnSp macro="">
      <xdr:nvCxnSpPr>
        <xdr:cNvPr id="388" name="直線コネクタ 387"/>
        <xdr:cNvCxnSpPr/>
      </xdr:nvCxnSpPr>
      <xdr:spPr>
        <a:xfrm flipV="1">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76200</xdr:rowOff>
    </xdr:to>
    <xdr:cxnSp macro="">
      <xdr:nvCxnSpPr>
        <xdr:cNvPr id="391" name="直線コネクタ 390"/>
        <xdr:cNvCxnSpPr/>
      </xdr:nvCxnSpPr>
      <xdr:spPr>
        <a:xfrm flipV="1">
          <a:off x="14401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132504</xdr:rowOff>
    </xdr:to>
    <xdr:cxnSp macro="">
      <xdr:nvCxnSpPr>
        <xdr:cNvPr id="394" name="直線コネクタ 393"/>
        <xdr:cNvCxnSpPr/>
      </xdr:nvCxnSpPr>
      <xdr:spPr>
        <a:xfrm flipV="1">
          <a:off x="13512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4" name="円/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5"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6" name="円/楕円 40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7" name="テキスト ボックス 40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8" name="円/楕円 407"/>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9" name="テキスト ボックス 408"/>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10" name="円/楕円 409"/>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11" name="テキスト ボックス 410"/>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412" name="円/楕円 411"/>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22031</xdr:rowOff>
    </xdr:from>
    <xdr:ext cx="762000" cy="259045"/>
    <xdr:sp macro="" textlink="">
      <xdr:nvSpPr>
        <xdr:cNvPr id="413" name="テキスト ボックス 412"/>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基準財政需要額への算入見込額（公債費</a:t>
          </a:r>
          <a:r>
            <a:rPr kumimoji="1" lang="en-US" altLang="ja-JP" sz="1300">
              <a:solidFill>
                <a:sysClr val="windowText" lastClr="000000"/>
              </a:solidFill>
              <a:latin typeface="ＭＳ Ｐゴシック"/>
            </a:rPr>
            <a:t>167,204</a:t>
          </a:r>
          <a:r>
            <a:rPr kumimoji="1" lang="ja-JP" altLang="en-US" sz="1300">
              <a:solidFill>
                <a:sysClr val="windowText" lastClr="000000"/>
              </a:solidFill>
              <a:latin typeface="ＭＳ Ｐゴシック"/>
            </a:rPr>
            <a:t>千円）や、基金等の増額（対前年で</a:t>
          </a:r>
          <a:r>
            <a:rPr kumimoji="1" lang="en-US" altLang="ja-JP" sz="1300">
              <a:solidFill>
                <a:sysClr val="windowText" lastClr="000000"/>
              </a:solidFill>
              <a:latin typeface="ＭＳ Ｐゴシック"/>
            </a:rPr>
            <a:t>164,761</a:t>
          </a:r>
          <a:r>
            <a:rPr kumimoji="1" lang="ja-JP" altLang="en-US" sz="1300">
              <a:solidFill>
                <a:sysClr val="windowText" lastClr="000000"/>
              </a:solidFill>
              <a:latin typeface="ＭＳ Ｐゴシック"/>
            </a:rPr>
            <a:t>千円）により充当可能財源が増加したため。</a:t>
          </a:r>
        </a:p>
        <a:p>
          <a:r>
            <a:rPr kumimoji="1" lang="ja-JP" altLang="en-US" sz="1300">
              <a:solidFill>
                <a:sysClr val="windowText" lastClr="000000"/>
              </a:solidFill>
              <a:latin typeface="ＭＳ Ｐゴシック"/>
            </a:rPr>
            <a:t>今後も、比率が著しく増とならないように、地方債に頼らない計画的な財政運営を実施し、適正な将来負担の管理に努める。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677</xdr:rowOff>
    </xdr:from>
    <xdr:to>
      <xdr:col>24</xdr:col>
      <xdr:colOff>558800</xdr:colOff>
      <xdr:row>16</xdr:row>
      <xdr:rowOff>139023</xdr:rowOff>
    </xdr:to>
    <xdr:cxnSp macro="">
      <xdr:nvCxnSpPr>
        <xdr:cNvPr id="447" name="直線コネクタ 446"/>
        <xdr:cNvCxnSpPr/>
      </xdr:nvCxnSpPr>
      <xdr:spPr>
        <a:xfrm flipV="1">
          <a:off x="16179800" y="2743877"/>
          <a:ext cx="8382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139023</xdr:rowOff>
    </xdr:from>
    <xdr:to>
      <xdr:col>23</xdr:col>
      <xdr:colOff>406400</xdr:colOff>
      <xdr:row>17</xdr:row>
      <xdr:rowOff>84201</xdr:rowOff>
    </xdr:to>
    <xdr:cxnSp macro="">
      <xdr:nvCxnSpPr>
        <xdr:cNvPr id="450" name="直線コネクタ 449"/>
        <xdr:cNvCxnSpPr/>
      </xdr:nvCxnSpPr>
      <xdr:spPr>
        <a:xfrm flipV="1">
          <a:off x="15290800" y="2882223"/>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84201</xdr:rowOff>
    </xdr:from>
    <xdr:to>
      <xdr:col>22</xdr:col>
      <xdr:colOff>203200</xdr:colOff>
      <xdr:row>18</xdr:row>
      <xdr:rowOff>72813</xdr:rowOff>
    </xdr:to>
    <xdr:cxnSp macro="">
      <xdr:nvCxnSpPr>
        <xdr:cNvPr id="453" name="直線コネクタ 452"/>
        <xdr:cNvCxnSpPr/>
      </xdr:nvCxnSpPr>
      <xdr:spPr>
        <a:xfrm flipV="1">
          <a:off x="14401800" y="2998851"/>
          <a:ext cx="8890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56727</xdr:rowOff>
    </xdr:from>
    <xdr:to>
      <xdr:col>21</xdr:col>
      <xdr:colOff>0</xdr:colOff>
      <xdr:row>18</xdr:row>
      <xdr:rowOff>72813</xdr:rowOff>
    </xdr:to>
    <xdr:cxnSp macro="">
      <xdr:nvCxnSpPr>
        <xdr:cNvPr id="456" name="直線コネクタ 455"/>
        <xdr:cNvCxnSpPr/>
      </xdr:nvCxnSpPr>
      <xdr:spPr>
        <a:xfrm>
          <a:off x="13512800" y="314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121327</xdr:rowOff>
    </xdr:from>
    <xdr:to>
      <xdr:col>24</xdr:col>
      <xdr:colOff>609600</xdr:colOff>
      <xdr:row>16</xdr:row>
      <xdr:rowOff>51477</xdr:rowOff>
    </xdr:to>
    <xdr:sp macro="" textlink="">
      <xdr:nvSpPr>
        <xdr:cNvPr id="466" name="円/楕円 465"/>
        <xdr:cNvSpPr/>
      </xdr:nvSpPr>
      <xdr:spPr>
        <a:xfrm>
          <a:off x="169672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93404</xdr:rowOff>
    </xdr:from>
    <xdr:ext cx="762000" cy="259045"/>
    <xdr:sp macro="" textlink="">
      <xdr:nvSpPr>
        <xdr:cNvPr id="467" name="将来負担の状況該当値テキスト"/>
        <xdr:cNvSpPr txBox="1"/>
      </xdr:nvSpPr>
      <xdr:spPr>
        <a:xfrm>
          <a:off x="17106900" y="26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88223</xdr:rowOff>
    </xdr:from>
    <xdr:to>
      <xdr:col>23</xdr:col>
      <xdr:colOff>457200</xdr:colOff>
      <xdr:row>17</xdr:row>
      <xdr:rowOff>18373</xdr:rowOff>
    </xdr:to>
    <xdr:sp macro="" textlink="">
      <xdr:nvSpPr>
        <xdr:cNvPr id="468" name="円/楕円 467"/>
        <xdr:cNvSpPr/>
      </xdr:nvSpPr>
      <xdr:spPr>
        <a:xfrm>
          <a:off x="16129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3150</xdr:rowOff>
    </xdr:from>
    <xdr:ext cx="736600" cy="259045"/>
    <xdr:sp macro="" textlink="">
      <xdr:nvSpPr>
        <xdr:cNvPr id="469" name="テキスト ボックス 468"/>
        <xdr:cNvSpPr txBox="1"/>
      </xdr:nvSpPr>
      <xdr:spPr>
        <a:xfrm>
          <a:off x="15798800" y="291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33401</xdr:rowOff>
    </xdr:from>
    <xdr:to>
      <xdr:col>22</xdr:col>
      <xdr:colOff>254000</xdr:colOff>
      <xdr:row>17</xdr:row>
      <xdr:rowOff>135001</xdr:rowOff>
    </xdr:to>
    <xdr:sp macro="" textlink="">
      <xdr:nvSpPr>
        <xdr:cNvPr id="470" name="円/楕円 469"/>
        <xdr:cNvSpPr/>
      </xdr:nvSpPr>
      <xdr:spPr>
        <a:xfrm>
          <a:off x="15240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119778</xdr:rowOff>
    </xdr:from>
    <xdr:ext cx="762000" cy="259045"/>
    <xdr:sp macro="" textlink="">
      <xdr:nvSpPr>
        <xdr:cNvPr id="471" name="テキスト ボックス 470"/>
        <xdr:cNvSpPr txBox="1"/>
      </xdr:nvSpPr>
      <xdr:spPr>
        <a:xfrm>
          <a:off x="14909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22013</xdr:rowOff>
    </xdr:from>
    <xdr:to>
      <xdr:col>21</xdr:col>
      <xdr:colOff>50800</xdr:colOff>
      <xdr:row>18</xdr:row>
      <xdr:rowOff>123613</xdr:rowOff>
    </xdr:to>
    <xdr:sp macro="" textlink="">
      <xdr:nvSpPr>
        <xdr:cNvPr id="472" name="円/楕円 471"/>
        <xdr:cNvSpPr/>
      </xdr:nvSpPr>
      <xdr:spPr>
        <a:xfrm>
          <a:off x="14351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73" name="テキスト ボックス 472"/>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5927</xdr:rowOff>
    </xdr:from>
    <xdr:to>
      <xdr:col>19</xdr:col>
      <xdr:colOff>533400</xdr:colOff>
      <xdr:row>18</xdr:row>
      <xdr:rowOff>107527</xdr:rowOff>
    </xdr:to>
    <xdr:sp macro="" textlink="">
      <xdr:nvSpPr>
        <xdr:cNvPr id="474" name="円/楕円 473"/>
        <xdr:cNvSpPr/>
      </xdr:nvSpPr>
      <xdr:spPr>
        <a:xfrm>
          <a:off x="13462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92304</xdr:rowOff>
    </xdr:from>
    <xdr:ext cx="762000" cy="259045"/>
    <xdr:sp macro="" textlink="">
      <xdr:nvSpPr>
        <xdr:cNvPr id="475" name="テキスト ボックス 474"/>
        <xdr:cNvSpPr txBox="1"/>
      </xdr:nvSpPr>
      <xdr:spPr>
        <a:xfrm>
          <a:off x="13131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8,926
8,873
49.35
3,437,161
3,201,558
191,835
2,285,537
2,974,923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共済組合負担金が前年度より</a:t>
          </a:r>
          <a:r>
            <a:rPr kumimoji="1" lang="en-US" altLang="ja-JP" sz="1300">
              <a:solidFill>
                <a:sysClr val="windowText" lastClr="000000"/>
              </a:solidFill>
              <a:latin typeface="ＭＳ Ｐゴシック"/>
            </a:rPr>
            <a:t>6,805</a:t>
          </a:r>
          <a:r>
            <a:rPr kumimoji="1" lang="ja-JP" altLang="en-US" sz="1300">
              <a:solidFill>
                <a:sysClr val="windowText" lastClr="000000"/>
              </a:solidFill>
              <a:latin typeface="ＭＳ Ｐゴシック"/>
            </a:rPr>
            <a:t>千円減となったことなどにより、人件費が減となったため対前年で</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ポイント減となった。</a:t>
          </a:r>
        </a:p>
        <a:p>
          <a:r>
            <a:rPr kumimoji="1" lang="ja-JP" altLang="en-US" sz="1300">
              <a:solidFill>
                <a:sysClr val="windowText" lastClr="000000"/>
              </a:solidFill>
              <a:latin typeface="ＭＳ Ｐゴシック"/>
            </a:rPr>
            <a:t>給与費については、定員適正化計画、給与改定などにより年々減少傾向にあり、今後も計画に基づく人口に見合った職員数を確保することで、他市町村と比較しても適正な人件費となるよう努める。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128633</xdr:rowOff>
    </xdr:from>
    <xdr:to>
      <xdr:col>7</xdr:col>
      <xdr:colOff>15875</xdr:colOff>
      <xdr:row>37</xdr:row>
      <xdr:rowOff>148227</xdr:rowOff>
    </xdr:to>
    <xdr:cxnSp macro="">
      <xdr:nvCxnSpPr>
        <xdr:cNvPr id="66" name="直線コネクタ 65"/>
        <xdr:cNvCxnSpPr/>
      </xdr:nvCxnSpPr>
      <xdr:spPr>
        <a:xfrm flipV="1">
          <a:off x="3987800" y="64722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122101</xdr:rowOff>
    </xdr:from>
    <xdr:to>
      <xdr:col>5</xdr:col>
      <xdr:colOff>549275</xdr:colOff>
      <xdr:row>37</xdr:row>
      <xdr:rowOff>148227</xdr:rowOff>
    </xdr:to>
    <xdr:cxnSp macro="">
      <xdr:nvCxnSpPr>
        <xdr:cNvPr id="69" name="直線コネクタ 68"/>
        <xdr:cNvCxnSpPr/>
      </xdr:nvCxnSpPr>
      <xdr:spPr>
        <a:xfrm>
          <a:off x="3098800" y="6465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118836</xdr:rowOff>
    </xdr:from>
    <xdr:to>
      <xdr:col>4</xdr:col>
      <xdr:colOff>346075</xdr:colOff>
      <xdr:row>37</xdr:row>
      <xdr:rowOff>122101</xdr:rowOff>
    </xdr:to>
    <xdr:cxnSp macro="">
      <xdr:nvCxnSpPr>
        <xdr:cNvPr id="72" name="直線コネクタ 71"/>
        <xdr:cNvCxnSpPr/>
      </xdr:nvCxnSpPr>
      <xdr:spPr>
        <a:xfrm>
          <a:off x="2209800" y="6462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118836</xdr:rowOff>
    </xdr:from>
    <xdr:to>
      <xdr:col>3</xdr:col>
      <xdr:colOff>142875</xdr:colOff>
      <xdr:row>38</xdr:row>
      <xdr:rowOff>2903</xdr:rowOff>
    </xdr:to>
    <xdr:cxnSp macro="">
      <xdr:nvCxnSpPr>
        <xdr:cNvPr id="75" name="直線コネクタ 74"/>
        <xdr:cNvCxnSpPr/>
      </xdr:nvCxnSpPr>
      <xdr:spPr>
        <a:xfrm flipV="1">
          <a:off x="1320800" y="646248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77833</xdr:rowOff>
    </xdr:from>
    <xdr:to>
      <xdr:col>7</xdr:col>
      <xdr:colOff>66675</xdr:colOff>
      <xdr:row>38</xdr:row>
      <xdr:rowOff>7982</xdr:rowOff>
    </xdr:to>
    <xdr:sp macro="" textlink="">
      <xdr:nvSpPr>
        <xdr:cNvPr id="85" name="円/楕円 84"/>
        <xdr:cNvSpPr/>
      </xdr:nvSpPr>
      <xdr:spPr>
        <a:xfrm>
          <a:off x="4775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49910</xdr:rowOff>
    </xdr:from>
    <xdr:ext cx="762000" cy="259045"/>
    <xdr:sp macro="" textlink="">
      <xdr:nvSpPr>
        <xdr:cNvPr id="86" name="人件費該当値テキスト"/>
        <xdr:cNvSpPr txBox="1"/>
      </xdr:nvSpPr>
      <xdr:spPr>
        <a:xfrm>
          <a:off x="4914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97427</xdr:rowOff>
    </xdr:from>
    <xdr:to>
      <xdr:col>5</xdr:col>
      <xdr:colOff>600075</xdr:colOff>
      <xdr:row>38</xdr:row>
      <xdr:rowOff>27577</xdr:rowOff>
    </xdr:to>
    <xdr:sp macro="" textlink="">
      <xdr:nvSpPr>
        <xdr:cNvPr id="87" name="円/楕円 86"/>
        <xdr:cNvSpPr/>
      </xdr:nvSpPr>
      <xdr:spPr>
        <a:xfrm>
          <a:off x="3937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12354</xdr:rowOff>
    </xdr:from>
    <xdr:ext cx="736600" cy="259045"/>
    <xdr:sp macro="" textlink="">
      <xdr:nvSpPr>
        <xdr:cNvPr id="88" name="テキスト ボックス 87"/>
        <xdr:cNvSpPr txBox="1"/>
      </xdr:nvSpPr>
      <xdr:spPr>
        <a:xfrm>
          <a:off x="3606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71301</xdr:rowOff>
    </xdr:from>
    <xdr:to>
      <xdr:col>4</xdr:col>
      <xdr:colOff>396875</xdr:colOff>
      <xdr:row>38</xdr:row>
      <xdr:rowOff>1451</xdr:rowOff>
    </xdr:to>
    <xdr:sp macro="" textlink="">
      <xdr:nvSpPr>
        <xdr:cNvPr id="89" name="円/楕円 88"/>
        <xdr:cNvSpPr/>
      </xdr:nvSpPr>
      <xdr:spPr>
        <a:xfrm>
          <a:off x="3048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157678</xdr:rowOff>
    </xdr:from>
    <xdr:ext cx="762000" cy="259045"/>
    <xdr:sp macro="" textlink="">
      <xdr:nvSpPr>
        <xdr:cNvPr id="90" name="テキスト ボックス 89"/>
        <xdr:cNvSpPr txBox="1"/>
      </xdr:nvSpPr>
      <xdr:spPr>
        <a:xfrm>
          <a:off x="2717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68036</xdr:rowOff>
    </xdr:from>
    <xdr:to>
      <xdr:col>3</xdr:col>
      <xdr:colOff>193675</xdr:colOff>
      <xdr:row>37</xdr:row>
      <xdr:rowOff>169636</xdr:rowOff>
    </xdr:to>
    <xdr:sp macro="" textlink="">
      <xdr:nvSpPr>
        <xdr:cNvPr id="91" name="円/楕円 90"/>
        <xdr:cNvSpPr/>
      </xdr:nvSpPr>
      <xdr:spPr>
        <a:xfrm>
          <a:off x="2159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154412</xdr:rowOff>
    </xdr:from>
    <xdr:ext cx="762000" cy="259045"/>
    <xdr:sp macro="" textlink="">
      <xdr:nvSpPr>
        <xdr:cNvPr id="92" name="テキスト ボックス 91"/>
        <xdr:cNvSpPr txBox="1"/>
      </xdr:nvSpPr>
      <xdr:spPr>
        <a:xfrm>
          <a:off x="1828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123553</xdr:rowOff>
    </xdr:from>
    <xdr:to>
      <xdr:col>1</xdr:col>
      <xdr:colOff>676275</xdr:colOff>
      <xdr:row>38</xdr:row>
      <xdr:rowOff>53703</xdr:rowOff>
    </xdr:to>
    <xdr:sp macro="" textlink="">
      <xdr:nvSpPr>
        <xdr:cNvPr id="93" name="円/楕円 92"/>
        <xdr:cNvSpPr/>
      </xdr:nvSpPr>
      <xdr:spPr>
        <a:xfrm>
          <a:off x="1270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38480</xdr:rowOff>
    </xdr:from>
    <xdr:ext cx="762000" cy="259045"/>
    <xdr:sp macro="" textlink="">
      <xdr:nvSpPr>
        <xdr:cNvPr id="94" name="テキスト ボックス 93"/>
        <xdr:cNvSpPr txBox="1"/>
      </xdr:nvSpPr>
      <xdr:spPr>
        <a:xfrm>
          <a:off x="939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道路除排雪対策事業などにより、前年と比較して</a:t>
          </a:r>
          <a:r>
            <a:rPr kumimoji="1" lang="en-US" altLang="ja-JP" sz="1300">
              <a:solidFill>
                <a:sysClr val="windowText" lastClr="000000"/>
              </a:solidFill>
              <a:latin typeface="ＭＳ Ｐゴシック"/>
            </a:rPr>
            <a:t>31,296</a:t>
          </a:r>
          <a:r>
            <a:rPr kumimoji="1" lang="ja-JP" altLang="en-US" sz="1300">
              <a:solidFill>
                <a:sysClr val="windowText" lastClr="000000"/>
              </a:solidFill>
              <a:latin typeface="ＭＳ Ｐゴシック"/>
            </a:rPr>
            <a:t>千円の増額となったため、対前年で</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ポイントの増となっている。</a:t>
          </a:r>
        </a:p>
        <a:p>
          <a:r>
            <a:rPr kumimoji="1" lang="ja-JP" altLang="en-US" sz="1300">
              <a:solidFill>
                <a:sysClr val="windowText" lastClr="000000"/>
              </a:solidFill>
              <a:latin typeface="ＭＳ Ｐゴシック"/>
            </a:rPr>
            <a:t>ここ数年、物件費が増加傾向にあることから、職員の経費削減意識を強く持たせ、見直しを行うことで経常経費の削減に努める。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43180</xdr:rowOff>
    </xdr:to>
    <xdr:cxnSp macro="">
      <xdr:nvCxnSpPr>
        <xdr:cNvPr id="127" name="直線コネクタ 126"/>
        <xdr:cNvCxnSpPr/>
      </xdr:nvCxnSpPr>
      <xdr:spPr>
        <a:xfrm>
          <a:off x="15671800" y="2733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161290</xdr:rowOff>
    </xdr:to>
    <xdr:cxnSp macro="">
      <xdr:nvCxnSpPr>
        <xdr:cNvPr id="130" name="直線コネクタ 129"/>
        <xdr:cNvCxnSpPr/>
      </xdr:nvCxnSpPr>
      <xdr:spPr>
        <a:xfrm>
          <a:off x="14782800" y="267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100330</xdr:rowOff>
    </xdr:to>
    <xdr:cxnSp macro="">
      <xdr:nvCxnSpPr>
        <xdr:cNvPr id="133" name="直線コネクタ 132"/>
        <xdr:cNvCxnSpPr/>
      </xdr:nvCxnSpPr>
      <xdr:spPr>
        <a:xfrm>
          <a:off x="13893800" y="263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92710</xdr:rowOff>
    </xdr:to>
    <xdr:cxnSp macro="">
      <xdr:nvCxnSpPr>
        <xdr:cNvPr id="136" name="直線コネクタ 135"/>
        <xdr:cNvCxnSpPr/>
      </xdr:nvCxnSpPr>
      <xdr:spPr>
        <a:xfrm flipV="1">
          <a:off x="13004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8" name="円/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9" name="テキスト ボックス 148"/>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50" name="円/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2" name="円/楕円 151"/>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3" name="テキスト ボックス 152"/>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重度心身障害者医療費の減などにより、対前年で</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ポイントの減となっている。</a:t>
          </a:r>
        </a:p>
        <a:p>
          <a:r>
            <a:rPr kumimoji="1" lang="ja-JP" altLang="en-US" sz="1300">
              <a:solidFill>
                <a:sysClr val="windowText" lastClr="000000"/>
              </a:solidFill>
              <a:latin typeface="ＭＳ Ｐゴシック"/>
            </a:rPr>
            <a:t>扶助費については、今後増加傾向にあることは避けられない状況であり、扶助費の適正な見直しだけでなく、他の経常経費についてもより一層の削減に努め、対処することが必要である。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149860</xdr:rowOff>
    </xdr:to>
    <xdr:cxnSp macro="">
      <xdr:nvCxnSpPr>
        <xdr:cNvPr id="186" name="直線コネクタ 185"/>
        <xdr:cNvCxnSpPr/>
      </xdr:nvCxnSpPr>
      <xdr:spPr>
        <a:xfrm flipV="1">
          <a:off x="3987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81280</xdr:rowOff>
    </xdr:from>
    <xdr:to>
      <xdr:col>5</xdr:col>
      <xdr:colOff>549275</xdr:colOff>
      <xdr:row>56</xdr:row>
      <xdr:rowOff>149860</xdr:rowOff>
    </xdr:to>
    <xdr:cxnSp macro="">
      <xdr:nvCxnSpPr>
        <xdr:cNvPr id="189" name="直線コネクタ 188"/>
        <xdr:cNvCxnSpPr/>
      </xdr:nvCxnSpPr>
      <xdr:spPr>
        <a:xfrm>
          <a:off x="3098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81280</xdr:rowOff>
    </xdr:to>
    <xdr:cxnSp macro="">
      <xdr:nvCxnSpPr>
        <xdr:cNvPr id="192" name="直線コネクタ 191"/>
        <xdr:cNvCxnSpPr/>
      </xdr:nvCxnSpPr>
      <xdr:spPr>
        <a:xfrm>
          <a:off x="2209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55</xdr:row>
      <xdr:rowOff>161290</xdr:rowOff>
    </xdr:to>
    <xdr:cxnSp macro="">
      <xdr:nvCxnSpPr>
        <xdr:cNvPr id="195" name="直線コネクタ 194"/>
        <xdr:cNvCxnSpPr/>
      </xdr:nvCxnSpPr>
      <xdr:spPr>
        <a:xfrm>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205" name="円/楕円 204"/>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128287</xdr:rowOff>
    </xdr:from>
    <xdr:ext cx="762000" cy="259045"/>
    <xdr:sp macro="" textlink="">
      <xdr:nvSpPr>
        <xdr:cNvPr id="206" name="扶助費該当値テキスト"/>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07" name="円/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30480</xdr:rowOff>
    </xdr:from>
    <xdr:to>
      <xdr:col>4</xdr:col>
      <xdr:colOff>396875</xdr:colOff>
      <xdr:row>56</xdr:row>
      <xdr:rowOff>132080</xdr:rowOff>
    </xdr:to>
    <xdr:sp macro="" textlink="">
      <xdr:nvSpPr>
        <xdr:cNvPr id="209" name="円/楕円 208"/>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116857</xdr:rowOff>
    </xdr:from>
    <xdr:ext cx="762000" cy="259045"/>
    <xdr:sp macro="" textlink="">
      <xdr:nvSpPr>
        <xdr:cNvPr id="210" name="テキスト ボックス 209"/>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1" name="円/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12" name="テキスト ボックス 211"/>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国民健康保険特別会計への繰出金の減額などにより、対前年で</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ポイントの減となっている。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他会計への繰出基準に基づかない繰出金の見直しを行うことで、比率を低下させていくよう努める。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97282</xdr:rowOff>
    </xdr:to>
    <xdr:cxnSp macro="">
      <xdr:nvCxnSpPr>
        <xdr:cNvPr id="244" name="直線コネクタ 243"/>
        <xdr:cNvCxnSpPr/>
      </xdr:nvCxnSpPr>
      <xdr:spPr>
        <a:xfrm flipV="1">
          <a:off x="15671800" y="9865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97282</xdr:rowOff>
    </xdr:to>
    <xdr:cxnSp macro="">
      <xdr:nvCxnSpPr>
        <xdr:cNvPr id="247" name="直線コネクタ 246"/>
        <xdr:cNvCxnSpPr/>
      </xdr:nvCxnSpPr>
      <xdr:spPr>
        <a:xfrm>
          <a:off x="14782800" y="9833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60706</xdr:rowOff>
    </xdr:to>
    <xdr:cxnSp macro="">
      <xdr:nvCxnSpPr>
        <xdr:cNvPr id="250" name="直線コネクタ 249"/>
        <xdr:cNvCxnSpPr/>
      </xdr:nvCxnSpPr>
      <xdr:spPr>
        <a:xfrm>
          <a:off x="13893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60706</xdr:rowOff>
    </xdr:to>
    <xdr:cxnSp macro="">
      <xdr:nvCxnSpPr>
        <xdr:cNvPr id="253" name="直線コネクタ 252"/>
        <xdr:cNvCxnSpPr/>
      </xdr:nvCxnSpPr>
      <xdr:spPr>
        <a:xfrm flipV="1">
          <a:off x="13004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3" name="円/楕円 262"/>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4"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46482</xdr:rowOff>
    </xdr:from>
    <xdr:to>
      <xdr:col>22</xdr:col>
      <xdr:colOff>615950</xdr:colOff>
      <xdr:row>57</xdr:row>
      <xdr:rowOff>148082</xdr:rowOff>
    </xdr:to>
    <xdr:sp macro="" textlink="">
      <xdr:nvSpPr>
        <xdr:cNvPr id="265" name="円/楕円 264"/>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132859</xdr:rowOff>
    </xdr:from>
    <xdr:ext cx="736600" cy="259045"/>
    <xdr:sp macro="" textlink="">
      <xdr:nvSpPr>
        <xdr:cNvPr id="266" name="テキスト ボックス 265"/>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67" name="円/楕円 266"/>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8" name="テキスト ボックス 267"/>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69" name="円/楕円 268"/>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70" name="テキスト ボックス 269"/>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1" name="円/楕円 270"/>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72" name="テキスト ボックス 271"/>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し尿処理事業委託の増額などに伴い、対前年で</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ポイントの増となっている。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全国平均、埼玉県平均よりも高い水準となっており、各補助費について適正なものか見直しを行い、引き続き経費の削減に努める。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74422</xdr:rowOff>
    </xdr:to>
    <xdr:cxnSp macro="">
      <xdr:nvCxnSpPr>
        <xdr:cNvPr id="302" name="直線コネクタ 301"/>
        <xdr:cNvCxnSpPr/>
      </xdr:nvCxnSpPr>
      <xdr:spPr>
        <a:xfrm>
          <a:off x="15671800" y="6404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88138</xdr:rowOff>
    </xdr:to>
    <xdr:cxnSp macro="">
      <xdr:nvCxnSpPr>
        <xdr:cNvPr id="305" name="直線コネクタ 304"/>
        <xdr:cNvCxnSpPr/>
      </xdr:nvCxnSpPr>
      <xdr:spPr>
        <a:xfrm flipV="1">
          <a:off x="14782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110998</xdr:rowOff>
    </xdr:to>
    <xdr:cxnSp macro="">
      <xdr:nvCxnSpPr>
        <xdr:cNvPr id="308" name="直線コネクタ 307"/>
        <xdr:cNvCxnSpPr/>
      </xdr:nvCxnSpPr>
      <xdr:spPr>
        <a:xfrm flipV="1">
          <a:off x="13893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143002</xdr:rowOff>
    </xdr:to>
    <xdr:cxnSp macro="">
      <xdr:nvCxnSpPr>
        <xdr:cNvPr id="311" name="直線コネクタ 310"/>
        <xdr:cNvCxnSpPr/>
      </xdr:nvCxnSpPr>
      <xdr:spPr>
        <a:xfrm flipV="1">
          <a:off x="13004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1" name="円/楕円 320"/>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2"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3" name="円/楕円 322"/>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4" name="テキスト ボックス 32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5" name="円/楕円 324"/>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26" name="テキスト ボックス 325"/>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7" name="円/楕円 326"/>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28" name="テキスト ボックス 327"/>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29" name="円/楕円 328"/>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0" name="テキスト ボックス 329"/>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町債元金償還金の減により対前年で</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ポイントの減となっている。引き続き、適正な地方債の発行を計画的に行うことで、公債費の抑制に努める。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75</xdr:row>
      <xdr:rowOff>168911</xdr:rowOff>
    </xdr:to>
    <xdr:cxnSp macro="">
      <xdr:nvCxnSpPr>
        <xdr:cNvPr id="362" name="直線コネクタ 361"/>
        <xdr:cNvCxnSpPr/>
      </xdr:nvCxnSpPr>
      <xdr:spPr>
        <a:xfrm flipV="1">
          <a:off x="3987800" y="13012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142240</xdr:rowOff>
    </xdr:from>
    <xdr:to>
      <xdr:col>5</xdr:col>
      <xdr:colOff>549275</xdr:colOff>
      <xdr:row>75</xdr:row>
      <xdr:rowOff>168911</xdr:rowOff>
    </xdr:to>
    <xdr:cxnSp macro="">
      <xdr:nvCxnSpPr>
        <xdr:cNvPr id="365" name="直線コネクタ 364"/>
        <xdr:cNvCxnSpPr/>
      </xdr:nvCxnSpPr>
      <xdr:spPr>
        <a:xfrm>
          <a:off x="3098800" y="1300099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142240</xdr:rowOff>
    </xdr:from>
    <xdr:to>
      <xdr:col>4</xdr:col>
      <xdr:colOff>346075</xdr:colOff>
      <xdr:row>75</xdr:row>
      <xdr:rowOff>161289</xdr:rowOff>
    </xdr:to>
    <xdr:cxnSp macro="">
      <xdr:nvCxnSpPr>
        <xdr:cNvPr id="368" name="直線コネクタ 367"/>
        <xdr:cNvCxnSpPr/>
      </xdr:nvCxnSpPr>
      <xdr:spPr>
        <a:xfrm flipV="1">
          <a:off x="2209800" y="13000990"/>
          <a:ext cx="8890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24130</xdr:rowOff>
    </xdr:to>
    <xdr:cxnSp macro="">
      <xdr:nvCxnSpPr>
        <xdr:cNvPr id="371" name="直線コネクタ 370"/>
        <xdr:cNvCxnSpPr/>
      </xdr:nvCxnSpPr>
      <xdr:spPr>
        <a:xfrm flipV="1">
          <a:off x="1320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1" name="円/楕円 380"/>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2"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3" name="円/楕円 382"/>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84" name="テキスト ボックス 383"/>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91440</xdr:rowOff>
    </xdr:from>
    <xdr:to>
      <xdr:col>4</xdr:col>
      <xdr:colOff>396875</xdr:colOff>
      <xdr:row>76</xdr:row>
      <xdr:rowOff>21589</xdr:rowOff>
    </xdr:to>
    <xdr:sp macro="" textlink="">
      <xdr:nvSpPr>
        <xdr:cNvPr id="385" name="円/楕円 384"/>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31767</xdr:rowOff>
    </xdr:from>
    <xdr:ext cx="762000" cy="259045"/>
    <xdr:sp macro="" textlink="">
      <xdr:nvSpPr>
        <xdr:cNvPr id="386" name="テキスト ボックス 385"/>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7" name="円/楕円 386"/>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8" name="テキスト ボックス 387"/>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144780</xdr:rowOff>
    </xdr:from>
    <xdr:to>
      <xdr:col>1</xdr:col>
      <xdr:colOff>676275</xdr:colOff>
      <xdr:row>76</xdr:row>
      <xdr:rowOff>74930</xdr:rowOff>
    </xdr:to>
    <xdr:sp macro="" textlink="">
      <xdr:nvSpPr>
        <xdr:cNvPr id="389" name="円/楕円 388"/>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85107</xdr:rowOff>
    </xdr:from>
    <xdr:ext cx="762000" cy="259045"/>
    <xdr:sp macro="" textlink="">
      <xdr:nvSpPr>
        <xdr:cNvPr id="390" name="テキスト ボックス 389"/>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年度は、扶助費、公債費、人件費など多くの費目で前年より減額となったことに伴い、</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ポイントの減となった。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今後も、計画に基づく人口に見合った職員数の確保や、各補助費について適正なものか見直しを行い、経費の削減に努める。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54611</xdr:rowOff>
    </xdr:to>
    <xdr:cxnSp macro="">
      <xdr:nvCxnSpPr>
        <xdr:cNvPr id="423" name="直線コネクタ 422"/>
        <xdr:cNvCxnSpPr/>
      </xdr:nvCxnSpPr>
      <xdr:spPr>
        <a:xfrm flipV="1">
          <a:off x="15671800" y="13420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54611</xdr:rowOff>
    </xdr:to>
    <xdr:cxnSp macro="">
      <xdr:nvCxnSpPr>
        <xdr:cNvPr id="426" name="直線コネクタ 425"/>
        <xdr:cNvCxnSpPr/>
      </xdr:nvCxnSpPr>
      <xdr:spPr>
        <a:xfrm>
          <a:off x="14782800" y="133477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146050</xdr:rowOff>
    </xdr:to>
    <xdr:cxnSp macro="">
      <xdr:nvCxnSpPr>
        <xdr:cNvPr id="429" name="直線コネクタ 428"/>
        <xdr:cNvCxnSpPr/>
      </xdr:nvCxnSpPr>
      <xdr:spPr>
        <a:xfrm>
          <a:off x="13893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78</xdr:row>
      <xdr:rowOff>54611</xdr:rowOff>
    </xdr:to>
    <xdr:cxnSp macro="">
      <xdr:nvCxnSpPr>
        <xdr:cNvPr id="432" name="直線コネクタ 431"/>
        <xdr:cNvCxnSpPr/>
      </xdr:nvCxnSpPr>
      <xdr:spPr>
        <a:xfrm flipV="1">
          <a:off x="13004800" y="133096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2" name="円/楕円 441"/>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3"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44" name="円/楕円 443"/>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45" name="テキスト ボックス 444"/>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46" name="円/楕円 445"/>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47" name="テキスト ボックス 446"/>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48" name="円/楕円 447"/>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49" name="テキスト ボックス 448"/>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3811</xdr:rowOff>
    </xdr:from>
    <xdr:to>
      <xdr:col>19</xdr:col>
      <xdr:colOff>6350</xdr:colOff>
      <xdr:row>78</xdr:row>
      <xdr:rowOff>105411</xdr:rowOff>
    </xdr:to>
    <xdr:sp macro="" textlink="">
      <xdr:nvSpPr>
        <xdr:cNvPr id="450" name="円/楕円 449"/>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90188</xdr:rowOff>
    </xdr:from>
    <xdr:ext cx="762000" cy="259045"/>
    <xdr:sp macro="" textlink="">
      <xdr:nvSpPr>
        <xdr:cNvPr id="451" name="テキスト ボックス 450"/>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埼玉県横瀬町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105000</xdr:rowOff>
    </xdr:from>
    <xdr:to>
      <xdr:col>4</xdr:col>
      <xdr:colOff>1117600</xdr:colOff>
      <xdr:row>18</xdr:row>
      <xdr:rowOff>143851</xdr:rowOff>
    </xdr:to>
    <xdr:cxnSp macro="">
      <xdr:nvCxnSpPr>
        <xdr:cNvPr id="52" name="直線コネクタ 51"/>
        <xdr:cNvCxnSpPr/>
      </xdr:nvCxnSpPr>
      <xdr:spPr bwMode="auto">
        <a:xfrm>
          <a:off x="5003800" y="3238725"/>
          <a:ext cx="647700" cy="38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105000</xdr:rowOff>
    </xdr:from>
    <xdr:to>
      <xdr:col>4</xdr:col>
      <xdr:colOff>469900</xdr:colOff>
      <xdr:row>18</xdr:row>
      <xdr:rowOff>107983</xdr:rowOff>
    </xdr:to>
    <xdr:cxnSp macro="">
      <xdr:nvCxnSpPr>
        <xdr:cNvPr id="55" name="直線コネクタ 54"/>
        <xdr:cNvCxnSpPr/>
      </xdr:nvCxnSpPr>
      <xdr:spPr bwMode="auto">
        <a:xfrm flipV="1">
          <a:off x="4305300" y="3238725"/>
          <a:ext cx="698500" cy="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107983</xdr:rowOff>
    </xdr:from>
    <xdr:to>
      <xdr:col>3</xdr:col>
      <xdr:colOff>904875</xdr:colOff>
      <xdr:row>18</xdr:row>
      <xdr:rowOff>147334</xdr:rowOff>
    </xdr:to>
    <xdr:cxnSp macro="">
      <xdr:nvCxnSpPr>
        <xdr:cNvPr id="58" name="直線コネクタ 57"/>
        <xdr:cNvCxnSpPr/>
      </xdr:nvCxnSpPr>
      <xdr:spPr bwMode="auto">
        <a:xfrm flipV="1">
          <a:off x="3606800" y="3241708"/>
          <a:ext cx="698500" cy="3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147334</xdr:rowOff>
    </xdr:from>
    <xdr:to>
      <xdr:col>3</xdr:col>
      <xdr:colOff>206375</xdr:colOff>
      <xdr:row>18</xdr:row>
      <xdr:rowOff>147792</xdr:rowOff>
    </xdr:to>
    <xdr:cxnSp macro="">
      <xdr:nvCxnSpPr>
        <xdr:cNvPr id="61" name="直線コネクタ 60"/>
        <xdr:cNvCxnSpPr/>
      </xdr:nvCxnSpPr>
      <xdr:spPr bwMode="auto">
        <a:xfrm flipV="1">
          <a:off x="2908300" y="3281059"/>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93051</xdr:rowOff>
    </xdr:from>
    <xdr:to>
      <xdr:col>5</xdr:col>
      <xdr:colOff>34925</xdr:colOff>
      <xdr:row>19</xdr:row>
      <xdr:rowOff>23201</xdr:rowOff>
    </xdr:to>
    <xdr:sp macro="" textlink="">
      <xdr:nvSpPr>
        <xdr:cNvPr id="71" name="円/楕円 70"/>
        <xdr:cNvSpPr/>
      </xdr:nvSpPr>
      <xdr:spPr bwMode="auto">
        <a:xfrm>
          <a:off x="5600700" y="322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65128</xdr:rowOff>
    </xdr:from>
    <xdr:ext cx="762000" cy="259045"/>
    <xdr:sp macro="" textlink="">
      <xdr:nvSpPr>
        <xdr:cNvPr id="72" name="人口1人当たり決算額の推移該当値テキスト130"/>
        <xdr:cNvSpPr txBox="1"/>
      </xdr:nvSpPr>
      <xdr:spPr>
        <a:xfrm>
          <a:off x="5740400" y="319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54200</xdr:rowOff>
    </xdr:from>
    <xdr:to>
      <xdr:col>4</xdr:col>
      <xdr:colOff>520700</xdr:colOff>
      <xdr:row>18</xdr:row>
      <xdr:rowOff>155800</xdr:rowOff>
    </xdr:to>
    <xdr:sp macro="" textlink="">
      <xdr:nvSpPr>
        <xdr:cNvPr id="73" name="円/楕円 72"/>
        <xdr:cNvSpPr/>
      </xdr:nvSpPr>
      <xdr:spPr bwMode="auto">
        <a:xfrm>
          <a:off x="4953000" y="318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140577</xdr:rowOff>
    </xdr:from>
    <xdr:ext cx="736600" cy="259045"/>
    <xdr:sp macro="" textlink="">
      <xdr:nvSpPr>
        <xdr:cNvPr id="74" name="テキスト ボックス 73"/>
        <xdr:cNvSpPr txBox="1"/>
      </xdr:nvSpPr>
      <xdr:spPr>
        <a:xfrm>
          <a:off x="4622800" y="327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57183</xdr:rowOff>
    </xdr:from>
    <xdr:to>
      <xdr:col>3</xdr:col>
      <xdr:colOff>955675</xdr:colOff>
      <xdr:row>18</xdr:row>
      <xdr:rowOff>158783</xdr:rowOff>
    </xdr:to>
    <xdr:sp macro="" textlink="">
      <xdr:nvSpPr>
        <xdr:cNvPr id="75" name="円/楕円 74"/>
        <xdr:cNvSpPr/>
      </xdr:nvSpPr>
      <xdr:spPr bwMode="auto">
        <a:xfrm>
          <a:off x="4254500" y="319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143560</xdr:rowOff>
    </xdr:from>
    <xdr:ext cx="762000" cy="259045"/>
    <xdr:sp macro="" textlink="">
      <xdr:nvSpPr>
        <xdr:cNvPr id="76" name="テキスト ボックス 75"/>
        <xdr:cNvSpPr txBox="1"/>
      </xdr:nvSpPr>
      <xdr:spPr>
        <a:xfrm>
          <a:off x="3924300" y="327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96534</xdr:rowOff>
    </xdr:from>
    <xdr:to>
      <xdr:col>3</xdr:col>
      <xdr:colOff>257175</xdr:colOff>
      <xdr:row>19</xdr:row>
      <xdr:rowOff>26684</xdr:rowOff>
    </xdr:to>
    <xdr:sp macro="" textlink="">
      <xdr:nvSpPr>
        <xdr:cNvPr id="77" name="円/楕円 76"/>
        <xdr:cNvSpPr/>
      </xdr:nvSpPr>
      <xdr:spPr bwMode="auto">
        <a:xfrm>
          <a:off x="3556000" y="323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11461</xdr:rowOff>
    </xdr:from>
    <xdr:ext cx="762000" cy="259045"/>
    <xdr:sp macro="" textlink="">
      <xdr:nvSpPr>
        <xdr:cNvPr id="78" name="テキスト ボックス 77"/>
        <xdr:cNvSpPr txBox="1"/>
      </xdr:nvSpPr>
      <xdr:spPr>
        <a:xfrm>
          <a:off x="3225800" y="33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96992</xdr:rowOff>
    </xdr:from>
    <xdr:to>
      <xdr:col>2</xdr:col>
      <xdr:colOff>692150</xdr:colOff>
      <xdr:row>19</xdr:row>
      <xdr:rowOff>27142</xdr:rowOff>
    </xdr:to>
    <xdr:sp macro="" textlink="">
      <xdr:nvSpPr>
        <xdr:cNvPr id="79" name="円/楕円 78"/>
        <xdr:cNvSpPr/>
      </xdr:nvSpPr>
      <xdr:spPr bwMode="auto">
        <a:xfrm>
          <a:off x="2857500" y="323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11919</xdr:rowOff>
    </xdr:from>
    <xdr:ext cx="762000" cy="259045"/>
    <xdr:sp macro="" textlink="">
      <xdr:nvSpPr>
        <xdr:cNvPr id="80" name="テキスト ボックス 79"/>
        <xdr:cNvSpPr txBox="1"/>
      </xdr:nvSpPr>
      <xdr:spPr>
        <a:xfrm>
          <a:off x="2527300" y="331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34227</xdr:rowOff>
    </xdr:from>
    <xdr:to>
      <xdr:col>4</xdr:col>
      <xdr:colOff>1117600</xdr:colOff>
      <xdr:row>37</xdr:row>
      <xdr:rowOff>80766</xdr:rowOff>
    </xdr:to>
    <xdr:cxnSp macro="">
      <xdr:nvCxnSpPr>
        <xdr:cNvPr id="114" name="直線コネクタ 113"/>
        <xdr:cNvCxnSpPr/>
      </xdr:nvCxnSpPr>
      <xdr:spPr bwMode="auto">
        <a:xfrm>
          <a:off x="5003800" y="7158927"/>
          <a:ext cx="647700" cy="46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19368</xdr:rowOff>
    </xdr:from>
    <xdr:to>
      <xdr:col>4</xdr:col>
      <xdr:colOff>469900</xdr:colOff>
      <xdr:row>37</xdr:row>
      <xdr:rowOff>34227</xdr:rowOff>
    </xdr:to>
    <xdr:cxnSp macro="">
      <xdr:nvCxnSpPr>
        <xdr:cNvPr id="117" name="直線コネクタ 116"/>
        <xdr:cNvCxnSpPr/>
      </xdr:nvCxnSpPr>
      <xdr:spPr bwMode="auto">
        <a:xfrm>
          <a:off x="4305300" y="7144068"/>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125343</xdr:rowOff>
    </xdr:from>
    <xdr:to>
      <xdr:col>3</xdr:col>
      <xdr:colOff>904875</xdr:colOff>
      <xdr:row>37</xdr:row>
      <xdr:rowOff>19368</xdr:rowOff>
    </xdr:to>
    <xdr:cxnSp macro="">
      <xdr:nvCxnSpPr>
        <xdr:cNvPr id="120" name="直線コネクタ 119"/>
        <xdr:cNvCxnSpPr/>
      </xdr:nvCxnSpPr>
      <xdr:spPr bwMode="auto">
        <a:xfrm>
          <a:off x="3606800" y="7078593"/>
          <a:ext cx="698500" cy="6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106140</xdr:rowOff>
    </xdr:from>
    <xdr:to>
      <xdr:col>3</xdr:col>
      <xdr:colOff>206375</xdr:colOff>
      <xdr:row>36</xdr:row>
      <xdr:rowOff>125343</xdr:rowOff>
    </xdr:to>
    <xdr:cxnSp macro="">
      <xdr:nvCxnSpPr>
        <xdr:cNvPr id="123" name="直線コネクタ 122"/>
        <xdr:cNvCxnSpPr/>
      </xdr:nvCxnSpPr>
      <xdr:spPr bwMode="auto">
        <a:xfrm>
          <a:off x="2908300" y="7059390"/>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29966</xdr:rowOff>
    </xdr:from>
    <xdr:to>
      <xdr:col>5</xdr:col>
      <xdr:colOff>34925</xdr:colOff>
      <xdr:row>37</xdr:row>
      <xdr:rowOff>131566</xdr:rowOff>
    </xdr:to>
    <xdr:sp macro="" textlink="">
      <xdr:nvSpPr>
        <xdr:cNvPr id="133" name="円/楕円 132"/>
        <xdr:cNvSpPr/>
      </xdr:nvSpPr>
      <xdr:spPr bwMode="auto">
        <a:xfrm>
          <a:off x="5600700" y="715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2043</xdr:rowOff>
    </xdr:from>
    <xdr:ext cx="762000" cy="259045"/>
    <xdr:sp macro="" textlink="">
      <xdr:nvSpPr>
        <xdr:cNvPr id="134" name="人口1人当たり決算額の推移該当値テキスト445"/>
        <xdr:cNvSpPr txBox="1"/>
      </xdr:nvSpPr>
      <xdr:spPr>
        <a:xfrm>
          <a:off x="5740400" y="71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154877</xdr:rowOff>
    </xdr:from>
    <xdr:to>
      <xdr:col>4</xdr:col>
      <xdr:colOff>520700</xdr:colOff>
      <xdr:row>37</xdr:row>
      <xdr:rowOff>85027</xdr:rowOff>
    </xdr:to>
    <xdr:sp macro="" textlink="">
      <xdr:nvSpPr>
        <xdr:cNvPr id="135" name="円/楕円 134"/>
        <xdr:cNvSpPr/>
      </xdr:nvSpPr>
      <xdr:spPr bwMode="auto">
        <a:xfrm>
          <a:off x="4953000" y="710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69804</xdr:rowOff>
    </xdr:from>
    <xdr:ext cx="736600" cy="259045"/>
    <xdr:sp macro="" textlink="">
      <xdr:nvSpPr>
        <xdr:cNvPr id="136" name="テキスト ボックス 135"/>
        <xdr:cNvSpPr txBox="1"/>
      </xdr:nvSpPr>
      <xdr:spPr>
        <a:xfrm>
          <a:off x="4622800" y="719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140018</xdr:rowOff>
    </xdr:from>
    <xdr:to>
      <xdr:col>3</xdr:col>
      <xdr:colOff>955675</xdr:colOff>
      <xdr:row>37</xdr:row>
      <xdr:rowOff>70168</xdr:rowOff>
    </xdr:to>
    <xdr:sp macro="" textlink="">
      <xdr:nvSpPr>
        <xdr:cNvPr id="137" name="円/楕円 136"/>
        <xdr:cNvSpPr/>
      </xdr:nvSpPr>
      <xdr:spPr bwMode="auto">
        <a:xfrm>
          <a:off x="4254500" y="709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54945</xdr:rowOff>
    </xdr:from>
    <xdr:ext cx="762000" cy="259045"/>
    <xdr:sp macro="" textlink="">
      <xdr:nvSpPr>
        <xdr:cNvPr id="138" name="テキスト ボックス 137"/>
        <xdr:cNvSpPr txBox="1"/>
      </xdr:nvSpPr>
      <xdr:spPr>
        <a:xfrm>
          <a:off x="39243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74543</xdr:rowOff>
    </xdr:from>
    <xdr:to>
      <xdr:col>3</xdr:col>
      <xdr:colOff>257175</xdr:colOff>
      <xdr:row>37</xdr:row>
      <xdr:rowOff>4693</xdr:rowOff>
    </xdr:to>
    <xdr:sp macro="" textlink="">
      <xdr:nvSpPr>
        <xdr:cNvPr id="139" name="円/楕円 138"/>
        <xdr:cNvSpPr/>
      </xdr:nvSpPr>
      <xdr:spPr bwMode="auto">
        <a:xfrm>
          <a:off x="3556000" y="70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160920</xdr:rowOff>
    </xdr:from>
    <xdr:ext cx="762000" cy="259045"/>
    <xdr:sp macro="" textlink="">
      <xdr:nvSpPr>
        <xdr:cNvPr id="140" name="テキスト ボックス 139"/>
        <xdr:cNvSpPr txBox="1"/>
      </xdr:nvSpPr>
      <xdr:spPr>
        <a:xfrm>
          <a:off x="3225800" y="71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55340</xdr:rowOff>
    </xdr:from>
    <xdr:to>
      <xdr:col>2</xdr:col>
      <xdr:colOff>692150</xdr:colOff>
      <xdr:row>36</xdr:row>
      <xdr:rowOff>156940</xdr:rowOff>
    </xdr:to>
    <xdr:sp macro="" textlink="">
      <xdr:nvSpPr>
        <xdr:cNvPr id="141" name="円/楕円 140"/>
        <xdr:cNvSpPr/>
      </xdr:nvSpPr>
      <xdr:spPr bwMode="auto">
        <a:xfrm>
          <a:off x="2857500" y="700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141717</xdr:rowOff>
    </xdr:from>
    <xdr:ext cx="762000" cy="259045"/>
    <xdr:sp macro="" textlink="">
      <xdr:nvSpPr>
        <xdr:cNvPr id="142" name="テキスト ボックス 141"/>
        <xdr:cNvSpPr txBox="1"/>
      </xdr:nvSpPr>
      <xdr:spPr>
        <a:xfrm>
          <a:off x="2527300" y="70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年度を除いて実質収支及び実質単年度収支は黒字となっている。平成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年度の赤字は給食調理場の建設に伴い財政調整基金を</a:t>
          </a:r>
          <a:r>
            <a:rPr kumimoji="1" lang="en-US" altLang="ja-JP" sz="1400">
              <a:solidFill>
                <a:sysClr val="windowText" lastClr="000000"/>
              </a:solidFill>
              <a:latin typeface="ＭＳ ゴシック" pitchFamily="49" charset="-128"/>
              <a:ea typeface="ＭＳ ゴシック" pitchFamily="49" charset="-128"/>
            </a:rPr>
            <a:t>119,000</a:t>
          </a:r>
          <a:r>
            <a:rPr kumimoji="1" lang="ja-JP" altLang="en-US" sz="1400">
              <a:solidFill>
                <a:sysClr val="windowText" lastClr="000000"/>
              </a:solidFill>
              <a:latin typeface="ＭＳ ゴシック" pitchFamily="49" charset="-128"/>
              <a:ea typeface="ＭＳ ゴシック" pitchFamily="49" charset="-128"/>
            </a:rPr>
            <a:t>千円の取り崩しを行ったことによるものである。平成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年度には</a:t>
          </a:r>
          <a:r>
            <a:rPr kumimoji="1" lang="en-US" altLang="ja-JP" sz="1400">
              <a:solidFill>
                <a:sysClr val="windowText" lastClr="000000"/>
              </a:solidFill>
              <a:latin typeface="ＭＳ ゴシック" pitchFamily="49" charset="-128"/>
              <a:ea typeface="ＭＳ ゴシック" pitchFamily="49" charset="-128"/>
            </a:rPr>
            <a:t>60,000</a:t>
          </a:r>
          <a:r>
            <a:rPr kumimoji="1" lang="ja-JP" altLang="en-US" sz="1400">
              <a:solidFill>
                <a:sysClr val="windowText" lastClr="000000"/>
              </a:solidFill>
              <a:latin typeface="ＭＳ ゴシック" pitchFamily="49" charset="-128"/>
              <a:ea typeface="ＭＳ ゴシック" pitchFamily="49" charset="-128"/>
            </a:rPr>
            <a:t>千円の積立、平成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年度には</a:t>
          </a:r>
          <a:r>
            <a:rPr kumimoji="1" lang="en-US" altLang="ja-JP" sz="1400">
              <a:solidFill>
                <a:sysClr val="windowText" lastClr="000000"/>
              </a:solidFill>
              <a:latin typeface="ＭＳ ゴシック" pitchFamily="49" charset="-128"/>
              <a:ea typeface="ＭＳ ゴシック" pitchFamily="49" charset="-128"/>
            </a:rPr>
            <a:t>170,000</a:t>
          </a:r>
          <a:r>
            <a:rPr kumimoji="1" lang="ja-JP" altLang="en-US" sz="1400">
              <a:solidFill>
                <a:sysClr val="windowText" lastClr="000000"/>
              </a:solidFill>
              <a:latin typeface="ＭＳ ゴシック" pitchFamily="49" charset="-128"/>
              <a:ea typeface="ＭＳ ゴシック" pitchFamily="49" charset="-128"/>
            </a:rPr>
            <a:t>千円、平成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年度には</a:t>
          </a:r>
          <a:r>
            <a:rPr kumimoji="1" lang="en-US" altLang="ja-JP" sz="1400">
              <a:solidFill>
                <a:sysClr val="windowText" lastClr="000000"/>
              </a:solidFill>
              <a:latin typeface="ＭＳ ゴシック" pitchFamily="49" charset="-128"/>
              <a:ea typeface="ＭＳ ゴシック" pitchFamily="49" charset="-128"/>
            </a:rPr>
            <a:t>80,000</a:t>
          </a:r>
          <a:r>
            <a:rPr kumimoji="1" lang="ja-JP" altLang="en-US" sz="1400">
              <a:solidFill>
                <a:sysClr val="windowText" lastClr="000000"/>
              </a:solidFill>
              <a:latin typeface="ＭＳ ゴシック" pitchFamily="49" charset="-128"/>
              <a:ea typeface="ＭＳ ゴシック" pitchFamily="49" charset="-128"/>
            </a:rPr>
            <a:t>千円の積立を実施した。</a:t>
          </a:r>
        </a:p>
        <a:p>
          <a:r>
            <a:rPr kumimoji="1" lang="ja-JP" altLang="en-US" sz="1400">
              <a:solidFill>
                <a:sysClr val="windowText" lastClr="000000"/>
              </a:solidFill>
              <a:latin typeface="ＭＳ ゴシック" pitchFamily="49" charset="-128"/>
              <a:ea typeface="ＭＳ ゴシック" pitchFamily="49" charset="-128"/>
            </a:rPr>
            <a:t>今後も普通交付税を含めた一般財源の確保の見通しはさらに厳しい状況となると思われるため、「選択と集中」の理念のもと、真に必要な事業に重点を置く財政運営を実施する必要がある。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連結実質赤字比率に係る各会計は、全て黒字であり、赤字はない。今後も各会計に対する繰出基準に基づかない繰出金を見直す必要がある。</a:t>
          </a:r>
        </a:p>
        <a:p>
          <a:r>
            <a:rPr kumimoji="1" lang="ja-JP" altLang="en-US" sz="1400">
              <a:solidFill>
                <a:sysClr val="windowText" lastClr="000000"/>
              </a:solidFill>
              <a:latin typeface="ＭＳ ゴシック" pitchFamily="49" charset="-128"/>
              <a:ea typeface="ＭＳ ゴシック" pitchFamily="49" charset="-128"/>
            </a:rPr>
            <a:t>一般会計についても実質収支比率同様、今後も普通交付税を含めた一般財源の確保の見通しは厳しい状況となることが考えられるため、「選択と集中」の理念のもと、真に必要な事業に重点を置く財政運営を実施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実質公債費比率は平成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12.2</a:t>
          </a:r>
          <a:r>
            <a:rPr kumimoji="1" lang="ja-JP" altLang="en-US" sz="1400">
              <a:solidFill>
                <a:sysClr val="windowText" lastClr="000000"/>
              </a:solidFill>
              <a:latin typeface="ＭＳ ゴシック" pitchFamily="49" charset="-128"/>
              <a:ea typeface="ＭＳ ゴシック" pitchFamily="49" charset="-128"/>
            </a:rPr>
            <a:t>％であったが、平成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10.6</a:t>
          </a:r>
          <a:r>
            <a:rPr kumimoji="1" lang="ja-JP" altLang="en-US" sz="1400">
              <a:solidFill>
                <a:sysClr val="windowText" lastClr="000000"/>
              </a:solidFill>
              <a:latin typeface="ＭＳ ゴシック" pitchFamily="49" charset="-128"/>
              <a:ea typeface="ＭＳ ゴシック" pitchFamily="49" charset="-128"/>
            </a:rPr>
            <a:t>％となり、年々減少している。</a:t>
          </a:r>
        </a:p>
        <a:p>
          <a:r>
            <a:rPr kumimoji="1" lang="ja-JP" altLang="en-US" sz="1400">
              <a:solidFill>
                <a:sysClr val="windowText" lastClr="000000"/>
              </a:solidFill>
              <a:latin typeface="ＭＳ ゴシック" pitchFamily="49" charset="-128"/>
              <a:ea typeface="ＭＳ ゴシック" pitchFamily="49" charset="-128"/>
            </a:rPr>
            <a:t>元利償還金等は前年より増加している。また、普通交付税に措置される算入公債費等も増加傾向にあるため、実質公債費比率の分子となる額は減少している。</a:t>
          </a:r>
        </a:p>
        <a:p>
          <a:r>
            <a:rPr kumimoji="1" lang="ja-JP" altLang="en-US" sz="1400">
              <a:solidFill>
                <a:sysClr val="windowText" lastClr="000000"/>
              </a:solidFill>
              <a:latin typeface="ＭＳ ゴシック" pitchFamily="49" charset="-128"/>
              <a:ea typeface="ＭＳ ゴシック" pitchFamily="49" charset="-128"/>
            </a:rPr>
            <a:t>今後も起債対象事業を精査し、真に必要な事業に重点を置く財政運営を実施する必要がある。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年度は、財政調整基金残高が</a:t>
          </a:r>
          <a:r>
            <a:rPr kumimoji="1" lang="en-US" altLang="ja-JP" sz="1400">
              <a:solidFill>
                <a:sysClr val="windowText" lastClr="000000"/>
              </a:solidFill>
              <a:latin typeface="ＭＳ ゴシック" pitchFamily="49" charset="-128"/>
              <a:ea typeface="ＭＳ ゴシック" pitchFamily="49" charset="-128"/>
            </a:rPr>
            <a:t>80,000</a:t>
          </a:r>
          <a:r>
            <a:rPr kumimoji="1" lang="ja-JP" altLang="en-US" sz="1400">
              <a:solidFill>
                <a:sysClr val="windowText" lastClr="000000"/>
              </a:solidFill>
              <a:latin typeface="ＭＳ ゴシック" pitchFamily="49" charset="-128"/>
              <a:ea typeface="ＭＳ ゴシック" pitchFamily="49" charset="-128"/>
            </a:rPr>
            <a:t>千円の増となり、充当可能基金が増額となったこと、基準財政需要額への算入見込額が増額（公債費</a:t>
          </a:r>
          <a:r>
            <a:rPr kumimoji="1" lang="en-US" altLang="ja-JP" sz="1400">
              <a:solidFill>
                <a:sysClr val="windowText" lastClr="000000"/>
              </a:solidFill>
              <a:latin typeface="ＭＳ ゴシック" pitchFamily="49" charset="-128"/>
              <a:ea typeface="ＭＳ ゴシック" pitchFamily="49" charset="-128"/>
            </a:rPr>
            <a:t>167,204</a:t>
          </a:r>
          <a:r>
            <a:rPr kumimoji="1" lang="ja-JP" altLang="en-US" sz="1400">
              <a:solidFill>
                <a:sysClr val="windowText" lastClr="000000"/>
              </a:solidFill>
              <a:latin typeface="ＭＳ ゴシック" pitchFamily="49" charset="-128"/>
              <a:ea typeface="ＭＳ ゴシック" pitchFamily="49" charset="-128"/>
            </a:rPr>
            <a:t>千円）となったことなどにより将来負担比率の分子が減少した。</a:t>
          </a:r>
        </a:p>
        <a:p>
          <a:r>
            <a:rPr kumimoji="1" lang="ja-JP" altLang="en-US" sz="1400">
              <a:solidFill>
                <a:sysClr val="windowText" lastClr="000000"/>
              </a:solidFill>
              <a:latin typeface="ＭＳ ゴシック" pitchFamily="49" charset="-128"/>
              <a:ea typeface="ＭＳ ゴシック" pitchFamily="49" charset="-128"/>
            </a:rPr>
            <a:t>今後も起債対象事業を精査し、真に必要な事業に重点を置く財政運営を実施する必要がある。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3437161</v>
      </c>
      <c r="BO4" s="379"/>
      <c r="BP4" s="379"/>
      <c r="BQ4" s="379"/>
      <c r="BR4" s="379"/>
      <c r="BS4" s="379"/>
      <c r="BT4" s="379"/>
      <c r="BU4" s="380"/>
      <c r="BV4" s="378">
        <v>3500766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8.4</v>
      </c>
      <c r="CU4" s="554"/>
      <c r="CV4" s="554"/>
      <c r="CW4" s="554"/>
      <c r="CX4" s="554"/>
      <c r="CY4" s="554"/>
      <c r="CZ4" s="554"/>
      <c r="DA4" s="555"/>
      <c r="DB4" s="553">
        <v>10.6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3201558</v>
      </c>
      <c r="BO5" s="384"/>
      <c r="BP5" s="384"/>
      <c r="BQ5" s="384"/>
      <c r="BR5" s="384"/>
      <c r="BS5" s="384"/>
      <c r="BT5" s="384"/>
      <c r="BU5" s="385"/>
      <c r="BV5" s="383">
        <v>3257792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87.1</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235603</v>
      </c>
      <c r="BO6" s="384"/>
      <c r="BP6" s="384"/>
      <c r="BQ6" s="384"/>
      <c r="BR6" s="384"/>
      <c r="BS6" s="384"/>
      <c r="BT6" s="384"/>
      <c r="BU6" s="385"/>
      <c r="BV6" s="383">
        <v>242974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95.2</v>
      </c>
      <c r="CU6" s="528"/>
      <c r="CV6" s="528"/>
      <c r="CW6" s="528"/>
      <c r="CX6" s="528"/>
      <c r="CY6" s="528"/>
      <c r="CZ6" s="528"/>
      <c r="DA6" s="529"/>
      <c r="DB6" s="527">
        <v>96.4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43768</v>
      </c>
      <c r="BO7" s="384"/>
      <c r="BP7" s="384"/>
      <c r="BQ7" s="384"/>
      <c r="BR7" s="384"/>
      <c r="BS7" s="384"/>
      <c r="BT7" s="384"/>
      <c r="BU7" s="385"/>
      <c r="BV7" s="383">
        <v>2065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2285537</v>
      </c>
      <c r="CU7" s="384"/>
      <c r="CV7" s="384"/>
      <c r="CW7" s="384"/>
      <c r="CX7" s="384"/>
      <c r="CY7" s="384"/>
      <c r="CZ7" s="384"/>
      <c r="DA7" s="385"/>
      <c r="DB7" s="383">
        <v>2265442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191835</v>
      </c>
      <c r="BO8" s="384"/>
      <c r="BP8" s="384"/>
      <c r="BQ8" s="384"/>
      <c r="BR8" s="384"/>
      <c r="BS8" s="384"/>
      <c r="BT8" s="384"/>
      <c r="BU8" s="385"/>
      <c r="BV8" s="383">
        <v>240909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0.54</v>
      </c>
      <c r="CU8" s="491"/>
      <c r="CV8" s="491"/>
      <c r="CW8" s="491"/>
      <c r="CX8" s="491"/>
      <c r="CY8" s="491"/>
      <c r="CZ8" s="491"/>
      <c r="DA8" s="492"/>
      <c r="DB8" s="490">
        <v>0.55000000000000004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9039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-49074</v>
      </c>
      <c r="BO9" s="384"/>
      <c r="BP9" s="384"/>
      <c r="BQ9" s="384"/>
      <c r="BR9" s="384"/>
      <c r="BS9" s="384"/>
      <c r="BT9" s="384"/>
      <c r="BU9" s="385"/>
      <c r="BV9" s="383">
        <v>-48000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10.8</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9684</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80000</v>
      </c>
      <c r="BO10" s="384"/>
      <c r="BP10" s="384"/>
      <c r="BQ10" s="384"/>
      <c r="BR10" s="384"/>
      <c r="BS10" s="384"/>
      <c r="BT10" s="384"/>
      <c r="BU10" s="385"/>
      <c r="BV10" s="383">
        <v>170000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8926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8873</v>
      </c>
      <c r="S13" s="483"/>
      <c r="T13" s="483"/>
      <c r="U13" s="483"/>
      <c r="V13" s="484"/>
      <c r="W13" s="470" t="s">
        <v>123</v>
      </c>
      <c r="X13" s="396"/>
      <c r="Y13" s="396"/>
      <c r="Z13" s="396"/>
      <c r="AA13" s="396"/>
      <c r="AB13" s="397"/>
      <c r="AC13" s="359">
        <v>156</v>
      </c>
      <c r="AD13" s="360"/>
      <c r="AE13" s="360"/>
      <c r="AF13" s="360"/>
      <c r="AG13" s="361"/>
      <c r="AH13" s="359">
        <v>185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30926</v>
      </c>
      <c r="BO13" s="384"/>
      <c r="BP13" s="384"/>
      <c r="BQ13" s="384"/>
      <c r="BR13" s="384"/>
      <c r="BS13" s="384"/>
      <c r="BT13" s="384"/>
      <c r="BU13" s="385"/>
      <c r="BV13" s="383">
        <v>122000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8927</v>
      </c>
      <c r="S14" s="483"/>
      <c r="T14" s="483"/>
      <c r="U14" s="483"/>
      <c r="V14" s="484"/>
      <c r="W14" s="485"/>
      <c r="X14" s="399"/>
      <c r="Y14" s="399"/>
      <c r="Z14" s="399"/>
      <c r="AA14" s="399"/>
      <c r="AB14" s="400"/>
      <c r="AC14" s="475">
        <v>3.9</v>
      </c>
      <c r="AD14" s="476"/>
      <c r="AE14" s="476"/>
      <c r="AF14" s="476"/>
      <c r="AG14" s="477"/>
      <c r="AH14" s="475">
        <v>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46.4</v>
      </c>
      <c r="CU14" s="454"/>
      <c r="CV14" s="454"/>
      <c r="CW14" s="454"/>
      <c r="CX14" s="454"/>
      <c r="CY14" s="454"/>
      <c r="CZ14" s="454"/>
      <c r="DA14" s="455"/>
      <c r="DB14" s="486">
        <v>63.6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8877</v>
      </c>
      <c r="S15" s="483"/>
      <c r="T15" s="483"/>
      <c r="U15" s="483"/>
      <c r="V15" s="484"/>
      <c r="W15" s="470" t="s">
        <v>130</v>
      </c>
      <c r="X15" s="396"/>
      <c r="Y15" s="396"/>
      <c r="Z15" s="396"/>
      <c r="AA15" s="396"/>
      <c r="AB15" s="397"/>
      <c r="AC15" s="359">
        <v>1405</v>
      </c>
      <c r="AD15" s="360"/>
      <c r="AE15" s="360"/>
      <c r="AF15" s="360"/>
      <c r="AG15" s="361"/>
      <c r="AH15" s="359">
        <v>1664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993415</v>
      </c>
      <c r="BO15" s="379"/>
      <c r="BP15" s="379"/>
      <c r="BQ15" s="379"/>
      <c r="BR15" s="379"/>
      <c r="BS15" s="379"/>
      <c r="BT15" s="379"/>
      <c r="BU15" s="380"/>
      <c r="BV15" s="378">
        <v>962440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34.700000000000003</v>
      </c>
      <c r="AD16" s="476"/>
      <c r="AE16" s="476"/>
      <c r="AF16" s="476"/>
      <c r="AG16" s="477"/>
      <c r="AH16" s="475">
        <v>37.4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1802129</v>
      </c>
      <c r="BO16" s="384"/>
      <c r="BP16" s="384"/>
      <c r="BQ16" s="384"/>
      <c r="BR16" s="384"/>
      <c r="BS16" s="384"/>
      <c r="BT16" s="384"/>
      <c r="BU16" s="385"/>
      <c r="BV16" s="383">
        <v>1776609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2485</v>
      </c>
      <c r="AD17" s="360"/>
      <c r="AE17" s="360"/>
      <c r="AF17" s="360"/>
      <c r="AG17" s="361"/>
      <c r="AH17" s="359">
        <v>2590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1280381</v>
      </c>
      <c r="BO17" s="384"/>
      <c r="BP17" s="384"/>
      <c r="BQ17" s="384"/>
      <c r="BR17" s="384"/>
      <c r="BS17" s="384"/>
      <c r="BT17" s="384"/>
      <c r="BU17" s="385"/>
      <c r="BV17" s="383">
        <v>1241393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49.35</v>
      </c>
      <c r="M18" s="446"/>
      <c r="N18" s="446"/>
      <c r="O18" s="446"/>
      <c r="P18" s="446"/>
      <c r="Q18" s="446"/>
      <c r="R18" s="447"/>
      <c r="S18" s="447"/>
      <c r="T18" s="447"/>
      <c r="U18" s="447"/>
      <c r="V18" s="448"/>
      <c r="W18" s="462"/>
      <c r="X18" s="463"/>
      <c r="Y18" s="463"/>
      <c r="Z18" s="463"/>
      <c r="AA18" s="463"/>
      <c r="AB18" s="471"/>
      <c r="AC18" s="347">
        <v>61.4</v>
      </c>
      <c r="AD18" s="348"/>
      <c r="AE18" s="348"/>
      <c r="AF18" s="348"/>
      <c r="AG18" s="449"/>
      <c r="AH18" s="347">
        <v>58.2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2013034</v>
      </c>
      <c r="BO18" s="384"/>
      <c r="BP18" s="384"/>
      <c r="BQ18" s="384"/>
      <c r="BR18" s="384"/>
      <c r="BS18" s="384"/>
      <c r="BT18" s="384"/>
      <c r="BU18" s="385"/>
      <c r="BV18" s="383">
        <v>2040698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183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2812934</v>
      </c>
      <c r="BO19" s="384"/>
      <c r="BP19" s="384"/>
      <c r="BQ19" s="384"/>
      <c r="BR19" s="384"/>
      <c r="BS19" s="384"/>
      <c r="BT19" s="384"/>
      <c r="BU19" s="385"/>
      <c r="BV19" s="383">
        <v>2804651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3078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2974923</v>
      </c>
      <c r="BO23" s="384"/>
      <c r="BP23" s="384"/>
      <c r="BQ23" s="384"/>
      <c r="BR23" s="384"/>
      <c r="BS23" s="384"/>
      <c r="BT23" s="384"/>
      <c r="BU23" s="385"/>
      <c r="BV23" s="383">
        <v>3041021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5319</v>
      </c>
      <c r="R24" s="360"/>
      <c r="S24" s="360"/>
      <c r="T24" s="360"/>
      <c r="U24" s="360"/>
      <c r="V24" s="361"/>
      <c r="W24" s="425"/>
      <c r="X24" s="416"/>
      <c r="Y24" s="417"/>
      <c r="Z24" s="356" t="s">
        <v>153</v>
      </c>
      <c r="AA24" s="357"/>
      <c r="AB24" s="357"/>
      <c r="AC24" s="357"/>
      <c r="AD24" s="357"/>
      <c r="AE24" s="357"/>
      <c r="AF24" s="357"/>
      <c r="AG24" s="358"/>
      <c r="AH24" s="359">
        <v>67</v>
      </c>
      <c r="AI24" s="360"/>
      <c r="AJ24" s="360"/>
      <c r="AK24" s="360"/>
      <c r="AL24" s="361"/>
      <c r="AM24" s="359">
        <v>210581</v>
      </c>
      <c r="AN24" s="360"/>
      <c r="AO24" s="360"/>
      <c r="AP24" s="360"/>
      <c r="AQ24" s="360"/>
      <c r="AR24" s="361"/>
      <c r="AS24" s="359">
        <v>3143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2369160</v>
      </c>
      <c r="BO24" s="384"/>
      <c r="BP24" s="384"/>
      <c r="BQ24" s="384"/>
      <c r="BR24" s="384"/>
      <c r="BS24" s="384"/>
      <c r="BT24" s="384"/>
      <c r="BU24" s="385"/>
      <c r="BV24" s="383">
        <v>2292706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5198</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75467</v>
      </c>
      <c r="BO25" s="379"/>
      <c r="BP25" s="379"/>
      <c r="BQ25" s="379"/>
      <c r="BR25" s="379"/>
      <c r="BS25" s="379"/>
      <c r="BT25" s="379"/>
      <c r="BU25" s="380"/>
      <c r="BV25" s="378">
        <v>57584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5106</v>
      </c>
      <c r="R26" s="360"/>
      <c r="S26" s="360"/>
      <c r="T26" s="360"/>
      <c r="U26" s="360"/>
      <c r="V26" s="361"/>
      <c r="W26" s="425"/>
      <c r="X26" s="416"/>
      <c r="Y26" s="417"/>
      <c r="Z26" s="356" t="s">
        <v>159</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2570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v>3820</v>
      </c>
      <c r="AN27" s="360"/>
      <c r="AO27" s="360"/>
      <c r="AP27" s="360"/>
      <c r="AQ27" s="360"/>
      <c r="AR27" s="361"/>
      <c r="AS27" s="359">
        <v>3820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214516</v>
      </c>
      <c r="BO27" s="387"/>
      <c r="BP27" s="387"/>
      <c r="BQ27" s="387"/>
      <c r="BR27" s="387"/>
      <c r="BS27" s="387"/>
      <c r="BT27" s="387"/>
      <c r="BU27" s="388"/>
      <c r="BV27" s="386">
        <v>214416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2170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862623</v>
      </c>
      <c r="BO28" s="379"/>
      <c r="BP28" s="379"/>
      <c r="BQ28" s="379"/>
      <c r="BR28" s="379"/>
      <c r="BS28" s="379"/>
      <c r="BT28" s="379"/>
      <c r="BU28" s="380"/>
      <c r="BV28" s="378">
        <v>782623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2010</v>
      </c>
      <c r="R29" s="360"/>
      <c r="S29" s="360"/>
      <c r="T29" s="360"/>
      <c r="U29" s="360"/>
      <c r="V29" s="361"/>
      <c r="W29" s="425"/>
      <c r="X29" s="416"/>
      <c r="Y29" s="417"/>
      <c r="Z29" s="356" t="s">
        <v>169</v>
      </c>
      <c r="AA29" s="357"/>
      <c r="AB29" s="357"/>
      <c r="AC29" s="357"/>
      <c r="AD29" s="357"/>
      <c r="AE29" s="357"/>
      <c r="AF29" s="357"/>
      <c r="AG29" s="358"/>
      <c r="AH29" s="359">
        <v>68</v>
      </c>
      <c r="AI29" s="360"/>
      <c r="AJ29" s="360"/>
      <c r="AK29" s="360"/>
      <c r="AL29" s="361"/>
      <c r="AM29" s="359">
        <v>214401</v>
      </c>
      <c r="AN29" s="360"/>
      <c r="AO29" s="360"/>
      <c r="AP29" s="360"/>
      <c r="AQ29" s="360"/>
      <c r="AR29" s="361"/>
      <c r="AS29" s="359">
        <v>3153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28532</v>
      </c>
      <c r="BO29" s="384"/>
      <c r="BP29" s="384"/>
      <c r="BQ29" s="384"/>
      <c r="BR29" s="384"/>
      <c r="BS29" s="384"/>
      <c r="BT29" s="384"/>
      <c r="BU29" s="385"/>
      <c r="BV29" s="383">
        <v>23532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94.3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146972</v>
      </c>
      <c r="BO30" s="387"/>
      <c r="BP30" s="387"/>
      <c r="BQ30" s="387"/>
      <c r="BR30" s="387"/>
      <c r="BS30" s="387"/>
      <c r="BT30" s="387"/>
      <c r="BU30" s="388"/>
      <c r="BV30" s="386">
        <v>92410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秩父広域市町村圏組合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B3" sqref="B3:K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2857</v>
      </c>
      <c r="J41" s="83">
        <v>2984</v>
      </c>
      <c r="K41" s="83">
        <v>3048</v>
      </c>
      <c r="L41" s="83">
        <v>3041</v>
      </c>
      <c r="M41" s="84">
        <v>2975</v>
      </c>
    </row>
    <row r="42" spans="2:13" ht="27.75" customHeight="1">
      <c r="B42" s="1169"/>
      <c r="C42" s="1170"/>
      <c r="D42" s="85"/>
      <c r="E42" s="1173" t="s">
        <v>25</v>
      </c>
      <c r="F42" s="1173"/>
      <c r="G42" s="1173"/>
      <c r="H42" s="1174"/>
      <c r="I42" s="86" t="s">
        <v>474</v>
      </c>
      <c r="J42" s="87" t="s">
        <v>474</v>
      </c>
      <c r="K42" s="87" t="s">
        <v>474</v>
      </c>
      <c r="L42" s="87" t="s">
        <v>474</v>
      </c>
      <c r="M42" s="88" t="s">
        <v>474</v>
      </c>
    </row>
    <row r="43" spans="2:13" ht="27.75" customHeight="1">
      <c r="B43" s="1169"/>
      <c r="C43" s="1170"/>
      <c r="D43" s="85"/>
      <c r="E43" s="1173" t="s">
        <v>26</v>
      </c>
      <c r="F43" s="1173"/>
      <c r="G43" s="1173"/>
      <c r="H43" s="1174"/>
      <c r="I43" s="86">
        <v>1476</v>
      </c>
      <c r="J43" s="87">
        <v>1868</v>
      </c>
      <c r="K43" s="87">
        <v>1543</v>
      </c>
      <c r="L43" s="87">
        <v>1486</v>
      </c>
      <c r="M43" s="88">
        <v>1442</v>
      </c>
    </row>
    <row r="44" spans="2:13" ht="27.75" customHeight="1">
      <c r="B44" s="1169"/>
      <c r="C44" s="1170"/>
      <c r="D44" s="85"/>
      <c r="E44" s="1173" t="s">
        <v>27</v>
      </c>
      <c r="F44" s="1173"/>
      <c r="G44" s="1173"/>
      <c r="H44" s="1174"/>
      <c r="I44" s="86">
        <v>134</v>
      </c>
      <c r="J44" s="87">
        <v>79</v>
      </c>
      <c r="K44" s="87">
        <v>50</v>
      </c>
      <c r="L44" s="87">
        <v>55</v>
      </c>
      <c r="M44" s="88">
        <v>88</v>
      </c>
    </row>
    <row r="45" spans="2:13" ht="27.75" customHeight="1">
      <c r="B45" s="1169"/>
      <c r="C45" s="1170"/>
      <c r="D45" s="85"/>
      <c r="E45" s="1173" t="s">
        <v>28</v>
      </c>
      <c r="F45" s="1173"/>
      <c r="G45" s="1173"/>
      <c r="H45" s="1174"/>
      <c r="I45" s="86">
        <v>796</v>
      </c>
      <c r="J45" s="87">
        <v>790</v>
      </c>
      <c r="K45" s="87">
        <v>764</v>
      </c>
      <c r="L45" s="87">
        <v>790</v>
      </c>
      <c r="M45" s="88">
        <v>771</v>
      </c>
    </row>
    <row r="46" spans="2:13" ht="27.75" customHeight="1">
      <c r="B46" s="1169"/>
      <c r="C46" s="1170"/>
      <c r="D46" s="85"/>
      <c r="E46" s="1173" t="s">
        <v>29</v>
      </c>
      <c r="F46" s="1173"/>
      <c r="G46" s="1173"/>
      <c r="H46" s="1174"/>
      <c r="I46" s="86" t="s">
        <v>474</v>
      </c>
      <c r="J46" s="87" t="s">
        <v>474</v>
      </c>
      <c r="K46" s="87" t="s">
        <v>474</v>
      </c>
      <c r="L46" s="87" t="s">
        <v>474</v>
      </c>
      <c r="M46" s="88" t="s">
        <v>474</v>
      </c>
    </row>
    <row r="47" spans="2:13" ht="27.75" customHeight="1">
      <c r="B47" s="1169"/>
      <c r="C47" s="1170"/>
      <c r="D47" s="85"/>
      <c r="E47" s="1173" t="s">
        <v>30</v>
      </c>
      <c r="F47" s="1173"/>
      <c r="G47" s="1173"/>
      <c r="H47" s="1174"/>
      <c r="I47" s="86" t="s">
        <v>474</v>
      </c>
      <c r="J47" s="87" t="s">
        <v>474</v>
      </c>
      <c r="K47" s="87" t="s">
        <v>474</v>
      </c>
      <c r="L47" s="87" t="s">
        <v>474</v>
      </c>
      <c r="M47" s="88" t="s">
        <v>474</v>
      </c>
    </row>
    <row r="48" spans="2:13" ht="27.75" customHeight="1">
      <c r="B48" s="1171"/>
      <c r="C48" s="1172"/>
      <c r="D48" s="85"/>
      <c r="E48" s="1173" t="s">
        <v>31</v>
      </c>
      <c r="F48" s="1173"/>
      <c r="G48" s="1173"/>
      <c r="H48" s="1174"/>
      <c r="I48" s="86" t="s">
        <v>474</v>
      </c>
      <c r="J48" s="87" t="s">
        <v>474</v>
      </c>
      <c r="K48" s="87" t="s">
        <v>474</v>
      </c>
      <c r="L48" s="87" t="s">
        <v>474</v>
      </c>
      <c r="M48" s="88" t="s">
        <v>474</v>
      </c>
    </row>
    <row r="49" spans="2:13" ht="27.75" customHeight="1">
      <c r="B49" s="1167" t="s">
        <v>32</v>
      </c>
      <c r="C49" s="1168"/>
      <c r="D49" s="89"/>
      <c r="E49" s="1173" t="s">
        <v>33</v>
      </c>
      <c r="F49" s="1173"/>
      <c r="G49" s="1173"/>
      <c r="H49" s="1174"/>
      <c r="I49" s="86">
        <v>648</v>
      </c>
      <c r="J49" s="87">
        <v>836</v>
      </c>
      <c r="K49" s="87">
        <v>903</v>
      </c>
      <c r="L49" s="87">
        <v>1072</v>
      </c>
      <c r="M49" s="88">
        <v>1237</v>
      </c>
    </row>
    <row r="50" spans="2:13" ht="27.75" customHeight="1">
      <c r="B50" s="1169"/>
      <c r="C50" s="1170"/>
      <c r="D50" s="85"/>
      <c r="E50" s="1173" t="s">
        <v>34</v>
      </c>
      <c r="F50" s="1173"/>
      <c r="G50" s="1173"/>
      <c r="H50" s="1174"/>
      <c r="I50" s="86" t="s">
        <v>474</v>
      </c>
      <c r="J50" s="87" t="s">
        <v>474</v>
      </c>
      <c r="K50" s="87" t="s">
        <v>474</v>
      </c>
      <c r="L50" s="87" t="s">
        <v>474</v>
      </c>
      <c r="M50" s="88" t="s">
        <v>474</v>
      </c>
    </row>
    <row r="51" spans="2:13" ht="27.75" customHeight="1">
      <c r="B51" s="1171"/>
      <c r="C51" s="1172"/>
      <c r="D51" s="85"/>
      <c r="E51" s="1173" t="s">
        <v>35</v>
      </c>
      <c r="F51" s="1173"/>
      <c r="G51" s="1173"/>
      <c r="H51" s="1174"/>
      <c r="I51" s="86">
        <v>2625</v>
      </c>
      <c r="J51" s="87">
        <v>2820</v>
      </c>
      <c r="K51" s="87">
        <v>2881</v>
      </c>
      <c r="L51" s="87">
        <v>2989</v>
      </c>
      <c r="M51" s="88">
        <v>3079</v>
      </c>
    </row>
    <row r="52" spans="2:13" ht="27.75" customHeight="1" thickBot="1">
      <c r="B52" s="1175" t="s">
        <v>36</v>
      </c>
      <c r="C52" s="1176"/>
      <c r="D52" s="90"/>
      <c r="E52" s="1177" t="s">
        <v>37</v>
      </c>
      <c r="F52" s="1177"/>
      <c r="G52" s="1177"/>
      <c r="H52" s="1178"/>
      <c r="I52" s="91">
        <v>1991</v>
      </c>
      <c r="J52" s="92">
        <v>2066</v>
      </c>
      <c r="K52" s="92">
        <v>1621</v>
      </c>
      <c r="L52" s="92">
        <v>1312</v>
      </c>
      <c r="M52" s="93">
        <v>960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73694</v>
      </c>
      <c r="E3" s="116"/>
      <c r="F3" s="117">
        <v>109234</v>
      </c>
      <c r="G3" s="118"/>
      <c r="H3" s="119"/>
    </row>
    <row r="4" spans="1:8">
      <c r="A4" s="120"/>
      <c r="B4" s="121"/>
      <c r="C4" s="122"/>
      <c r="D4" s="123">
        <v>22688</v>
      </c>
      <c r="E4" s="124"/>
      <c r="F4" s="125">
        <v>63976</v>
      </c>
      <c r="G4" s="126"/>
      <c r="H4" s="127"/>
    </row>
    <row r="5" spans="1:8">
      <c r="A5" s="108" t="s">
        <v>508</v>
      </c>
      <c r="B5" s="113"/>
      <c r="C5" s="114"/>
      <c r="D5" s="115">
        <v>70432</v>
      </c>
      <c r="E5" s="116"/>
      <c r="F5" s="117">
        <v>121932</v>
      </c>
      <c r="G5" s="118"/>
      <c r="H5" s="119"/>
    </row>
    <row r="6" spans="1:8">
      <c r="A6" s="120"/>
      <c r="B6" s="121"/>
      <c r="C6" s="122"/>
      <c r="D6" s="123">
        <v>23527</v>
      </c>
      <c r="E6" s="124"/>
      <c r="F6" s="125">
        <v>68430</v>
      </c>
      <c r="G6" s="126"/>
      <c r="H6" s="127"/>
    </row>
    <row r="7" spans="1:8">
      <c r="A7" s="108" t="s">
        <v>509</v>
      </c>
      <c r="B7" s="113"/>
      <c r="C7" s="114"/>
      <c r="D7" s="115">
        <v>53523</v>
      </c>
      <c r="E7" s="116"/>
      <c r="F7" s="117">
        <v>92021</v>
      </c>
      <c r="G7" s="118"/>
      <c r="H7" s="119"/>
    </row>
    <row r="8" spans="1:8">
      <c r="A8" s="120"/>
      <c r="B8" s="121"/>
      <c r="C8" s="122"/>
      <c r="D8" s="123">
        <v>9823</v>
      </c>
      <c r="E8" s="124"/>
      <c r="F8" s="125">
        <v>52579</v>
      </c>
      <c r="G8" s="126"/>
      <c r="H8" s="127"/>
    </row>
    <row r="9" spans="1:8">
      <c r="A9" s="108" t="s">
        <v>510</v>
      </c>
      <c r="B9" s="113"/>
      <c r="C9" s="114"/>
      <c r="D9" s="115">
        <v>32580</v>
      </c>
      <c r="E9" s="116"/>
      <c r="F9" s="117">
        <v>94828</v>
      </c>
      <c r="G9" s="118"/>
      <c r="H9" s="119"/>
    </row>
    <row r="10" spans="1:8">
      <c r="A10" s="120"/>
      <c r="B10" s="121"/>
      <c r="C10" s="122"/>
      <c r="D10" s="123">
        <v>14987</v>
      </c>
      <c r="E10" s="124"/>
      <c r="F10" s="125">
        <v>55133</v>
      </c>
      <c r="G10" s="126"/>
      <c r="H10" s="127"/>
    </row>
    <row r="11" spans="1:8">
      <c r="A11" s="108" t="s">
        <v>511</v>
      </c>
      <c r="B11" s="113"/>
      <c r="C11" s="114"/>
      <c r="D11" s="115">
        <v>30471</v>
      </c>
      <c r="E11" s="116"/>
      <c r="F11" s="117">
        <v>119674</v>
      </c>
      <c r="G11" s="118"/>
      <c r="H11" s="119"/>
    </row>
    <row r="12" spans="1:8">
      <c r="A12" s="120"/>
      <c r="B12" s="121"/>
      <c r="C12" s="128"/>
      <c r="D12" s="123">
        <v>12806</v>
      </c>
      <c r="E12" s="124"/>
      <c r="F12" s="125">
        <v>57803</v>
      </c>
      <c r="G12" s="126"/>
      <c r="H12" s="127"/>
    </row>
    <row r="13" spans="1:8">
      <c r="A13" s="108"/>
      <c r="B13" s="113"/>
      <c r="C13" s="129"/>
      <c r="D13" s="130">
        <v>52140</v>
      </c>
      <c r="E13" s="131"/>
      <c r="F13" s="132">
        <v>107538</v>
      </c>
      <c r="G13" s="133"/>
      <c r="H13" s="119"/>
    </row>
    <row r="14" spans="1:8">
      <c r="A14" s="120"/>
      <c r="B14" s="121"/>
      <c r="C14" s="122"/>
      <c r="D14" s="123">
        <v>16766</v>
      </c>
      <c r="E14" s="124"/>
      <c r="F14" s="125">
        <v>59584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6.5</v>
      </c>
      <c r="C19" s="134">
        <f>ROUND(VALUE(SUBSTITUTE(実質収支比率等に係る経年分析!G$48,"▲","-")),2)</f>
        <v>7.58</v>
      </c>
      <c r="D19" s="134">
        <f>ROUND(VALUE(SUBSTITUTE(実質収支比率等に係る経年分析!H$48,"▲","-")),2)</f>
        <v>12.76</v>
      </c>
      <c r="E19" s="134">
        <f>ROUND(VALUE(SUBSTITUTE(実質収支比率等に係る経年分析!I$48,"▲","-")),2)</f>
        <v>10.63</v>
      </c>
      <c r="F19" s="134">
        <f>ROUND(VALUE(SUBSTITUTE(実質収支比率等に係る経年分析!J$48,"▲","-")),2)</f>
        <v>8.39</v>
      </c>
    </row>
    <row r="20" spans="1:11">
      <c r="A20" s="134" t="s">
        <v>42</v>
      </c>
      <c r="B20" s="134">
        <f>ROUND(VALUE(SUBSTITUTE(実質収支比率等に係る経年分析!F$47,"▲","-")),2)</f>
        <v>17.989999999999998</v>
      </c>
      <c r="C20" s="134">
        <f>ROUND(VALUE(SUBSTITUTE(実質収支比率等に係る経年分析!G$47,"▲","-")),2)</f>
        <v>24.22</v>
      </c>
      <c r="D20" s="134">
        <f>ROUND(VALUE(SUBSTITUTE(実質収支比率等に係る経年分析!H$47,"▲","-")),2)</f>
        <v>27.05</v>
      </c>
      <c r="E20" s="134">
        <f>ROUND(VALUE(SUBSTITUTE(実質収支比率等に係る経年分析!I$47,"▲","-")),2)</f>
        <v>34.549999999999997</v>
      </c>
      <c r="F20" s="134">
        <f>ROUND(VALUE(SUBSTITUTE(実質収支比率等に係る経年分析!J$47,"▲","-")),2)</f>
        <v>37.74</v>
      </c>
    </row>
    <row r="21" spans="1:11">
      <c r="A21" s="134" t="s">
        <v>43</v>
      </c>
      <c r="B21" s="134">
        <f>IF(ISNUMBER(VALUE(SUBSTITUTE(実質収支比率等に係る経年分析!F$49,"▲","-"))),ROUND(VALUE(SUBSTITUTE(実質収支比率等に係る経年分析!F$49,"▲","-")),2),NA())</f>
        <v>-2.39</v>
      </c>
      <c r="C21" s="134">
        <f>IF(ISNUMBER(VALUE(SUBSTITUTE(実質収支比率等に係る経年分析!G$49,"▲","-"))),ROUND(VALUE(SUBSTITUTE(実質収支比率等に係る経年分析!G$49,"▲","-")),2),NA())</f>
        <v>7.84</v>
      </c>
      <c r="D21" s="134">
        <f>IF(ISNUMBER(VALUE(SUBSTITUTE(実質収支比率等に係る経年分析!H$49,"▲","-"))),ROUND(VALUE(SUBSTITUTE(実質収支比率等に係る経年分析!H$49,"▲","-")),2),NA())</f>
        <v>7.77</v>
      </c>
      <c r="E21" s="134">
        <f>IF(ISNUMBER(VALUE(SUBSTITUTE(実質収支比率等に係る経年分析!I$49,"▲","-"))),ROUND(VALUE(SUBSTITUTE(実質収支比率等に係る経年分析!I$49,"▲","-")),2),NA())</f>
        <v>5.39</v>
      </c>
      <c r="F21" s="134">
        <f>IF(ISNUMBER(VALUE(SUBSTITUTE(実質収支比率等に係る経年分析!J$49,"▲","-"))),ROUND(VALUE(SUBSTITUTE(実質収支比率等に係る経年分析!J$49,"▲","-")),2),NA())</f>
        <v>1.35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4.9800000000000004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4.4800000000000004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2.2200000000000002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9.0399999999999991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160</v>
      </c>
      <c r="E42" s="136"/>
      <c r="F42" s="136"/>
      <c r="G42" s="136">
        <f>'実質公債費比率（分子）の構造'!L$52</f>
        <v>176</v>
      </c>
      <c r="H42" s="136"/>
      <c r="I42" s="136"/>
      <c r="J42" s="136">
        <f>'実質公債費比率（分子）の構造'!M$52</f>
        <v>190</v>
      </c>
      <c r="K42" s="136"/>
      <c r="L42" s="136"/>
      <c r="M42" s="136">
        <f>'実質公債費比率（分子）の構造'!N$52</f>
        <v>205</v>
      </c>
      <c r="N42" s="136"/>
      <c r="O42" s="136"/>
      <c r="P42" s="136">
        <f>'実質公債費比率（分子）の構造'!O$52</f>
        <v>219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39</v>
      </c>
      <c r="C45" s="136"/>
      <c r="D45" s="136"/>
      <c r="E45" s="136">
        <f>'実質公債費比率（分子）の構造'!L$49</f>
        <v>33</v>
      </c>
      <c r="F45" s="136"/>
      <c r="G45" s="136"/>
      <c r="H45" s="136">
        <f>'実質公債費比率（分子）の構造'!M$49</f>
        <v>23</v>
      </c>
      <c r="I45" s="136"/>
      <c r="J45" s="136"/>
      <c r="K45" s="136">
        <f>'実質公債費比率（分子）の構造'!N$49</f>
        <v>5</v>
      </c>
      <c r="L45" s="136"/>
      <c r="M45" s="136"/>
      <c r="N45" s="136">
        <f>'実質公債費比率（分子）の構造'!O$49</f>
        <v>6</v>
      </c>
      <c r="O45" s="136"/>
      <c r="P45" s="136"/>
    </row>
    <row r="46" spans="1:16">
      <c r="A46" s="136" t="s">
        <v>54</v>
      </c>
      <c r="B46" s="136">
        <f>'実質公債費比率（分子）の構造'!K$48</f>
        <v>51</v>
      </c>
      <c r="C46" s="136"/>
      <c r="D46" s="136"/>
      <c r="E46" s="136">
        <f>'実質公債費比率（分子）の構造'!L$48</f>
        <v>58</v>
      </c>
      <c r="F46" s="136"/>
      <c r="G46" s="136"/>
      <c r="H46" s="136">
        <f>'実質公債費比率（分子）の構造'!M$48</f>
        <v>59</v>
      </c>
      <c r="I46" s="136"/>
      <c r="J46" s="136"/>
      <c r="K46" s="136">
        <f>'実質公債費比率（分子）の構造'!N$48</f>
        <v>69</v>
      </c>
      <c r="L46" s="136"/>
      <c r="M46" s="136"/>
      <c r="N46" s="136">
        <f>'実質公債費比率（分子）の構造'!O$48</f>
        <v>73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311</v>
      </c>
      <c r="C49" s="136"/>
      <c r="D49" s="136"/>
      <c r="E49" s="136">
        <f>'実質公債費比率（分子）の構造'!L$45</f>
        <v>313</v>
      </c>
      <c r="F49" s="136"/>
      <c r="G49" s="136"/>
      <c r="H49" s="136">
        <f>'実質公債費比率（分子）の構造'!M$45</f>
        <v>304</v>
      </c>
      <c r="I49" s="136"/>
      <c r="J49" s="136"/>
      <c r="K49" s="136">
        <f>'実質公債費比率（分子）の構造'!N$45</f>
        <v>316</v>
      </c>
      <c r="L49" s="136"/>
      <c r="M49" s="136"/>
      <c r="N49" s="136">
        <f>'実質公債費比率（分子）の構造'!O$45</f>
        <v>305</v>
      </c>
      <c r="O49" s="136"/>
      <c r="P49" s="136"/>
    </row>
    <row r="50" spans="1:16">
      <c r="A50" s="136" t="s">
        <v>58</v>
      </c>
      <c r="B50" s="136" t="e">
        <f>NA()</f>
        <v>#N/A</v>
      </c>
      <c r="C50" s="136">
        <f>IF(ISNUMBER('実質公債費比率（分子）の構造'!K$53),'実質公債費比率（分子）の構造'!K$53,NA())</f>
        <v>241</v>
      </c>
      <c r="D50" s="136" t="e">
        <f>NA()</f>
        <v>#N/A</v>
      </c>
      <c r="E50" s="136" t="e">
        <f>NA()</f>
        <v>#N/A</v>
      </c>
      <c r="F50" s="136">
        <f>IF(ISNUMBER('実質公債費比率（分子）の構造'!L$53),'実質公債費比率（分子）の構造'!L$53,NA())</f>
        <v>228</v>
      </c>
      <c r="G50" s="136" t="e">
        <f>NA()</f>
        <v>#N/A</v>
      </c>
      <c r="H50" s="136" t="e">
        <f>NA()</f>
        <v>#N/A</v>
      </c>
      <c r="I50" s="136">
        <f>IF(ISNUMBER('実質公債費比率（分子）の構造'!M$53),'実質公債費比率（分子）の構造'!M$53,NA())</f>
        <v>196</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165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2625</v>
      </c>
      <c r="E56" s="135"/>
      <c r="F56" s="135"/>
      <c r="G56" s="135">
        <f>'将来負担比率（分子）の構造'!J$51</f>
        <v>2820</v>
      </c>
      <c r="H56" s="135"/>
      <c r="I56" s="135"/>
      <c r="J56" s="135">
        <f>'将来負担比率（分子）の構造'!K$51</f>
        <v>2881</v>
      </c>
      <c r="K56" s="135"/>
      <c r="L56" s="135"/>
      <c r="M56" s="135">
        <f>'将来負担比率（分子）の構造'!L$51</f>
        <v>2989</v>
      </c>
      <c r="N56" s="135"/>
      <c r="O56" s="135"/>
      <c r="P56" s="135">
        <f>'将来負担比率（分子）の構造'!M$51</f>
        <v>3079</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648</v>
      </c>
      <c r="E58" s="135"/>
      <c r="F58" s="135"/>
      <c r="G58" s="135">
        <f>'将来負担比率（分子）の構造'!J$49</f>
        <v>836</v>
      </c>
      <c r="H58" s="135"/>
      <c r="I58" s="135"/>
      <c r="J58" s="135">
        <f>'将来負担比率（分子）の構造'!K$49</f>
        <v>903</v>
      </c>
      <c r="K58" s="135"/>
      <c r="L58" s="135"/>
      <c r="M58" s="135">
        <f>'将来負担比率（分子）の構造'!L$49</f>
        <v>1072</v>
      </c>
      <c r="N58" s="135"/>
      <c r="O58" s="135"/>
      <c r="P58" s="135">
        <f>'将来負担比率（分子）の構造'!M$49</f>
        <v>1237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796</v>
      </c>
      <c r="C62" s="135"/>
      <c r="D62" s="135"/>
      <c r="E62" s="135">
        <f>'将来負担比率（分子）の構造'!J$45</f>
        <v>790</v>
      </c>
      <c r="F62" s="135"/>
      <c r="G62" s="135"/>
      <c r="H62" s="135">
        <f>'将来負担比率（分子）の構造'!K$45</f>
        <v>764</v>
      </c>
      <c r="I62" s="135"/>
      <c r="J62" s="135"/>
      <c r="K62" s="135">
        <f>'将来負担比率（分子）の構造'!L$45</f>
        <v>790</v>
      </c>
      <c r="L62" s="135"/>
      <c r="M62" s="135"/>
      <c r="N62" s="135">
        <f>'将来負担比率（分子）の構造'!M$45</f>
        <v>771</v>
      </c>
      <c r="O62" s="135"/>
      <c r="P62" s="135"/>
    </row>
    <row r="63" spans="1:16">
      <c r="A63" s="135" t="s">
        <v>27</v>
      </c>
      <c r="B63" s="135">
        <f>'将来負担比率（分子）の構造'!I$44</f>
        <v>134</v>
      </c>
      <c r="C63" s="135"/>
      <c r="D63" s="135"/>
      <c r="E63" s="135">
        <f>'将来負担比率（分子）の構造'!J$44</f>
        <v>79</v>
      </c>
      <c r="F63" s="135"/>
      <c r="G63" s="135"/>
      <c r="H63" s="135">
        <f>'将来負担比率（分子）の構造'!K$44</f>
        <v>50</v>
      </c>
      <c r="I63" s="135"/>
      <c r="J63" s="135"/>
      <c r="K63" s="135">
        <f>'将来負担比率（分子）の構造'!L$44</f>
        <v>55</v>
      </c>
      <c r="L63" s="135"/>
      <c r="M63" s="135"/>
      <c r="N63" s="135">
        <f>'将来負担比率（分子）の構造'!M$44</f>
        <v>88</v>
      </c>
      <c r="O63" s="135"/>
      <c r="P63" s="135"/>
    </row>
    <row r="64" spans="1:16">
      <c r="A64" s="135" t="s">
        <v>26</v>
      </c>
      <c r="B64" s="135">
        <f>'将来負担比率（分子）の構造'!I$43</f>
        <v>1476</v>
      </c>
      <c r="C64" s="135"/>
      <c r="D64" s="135"/>
      <c r="E64" s="135">
        <f>'将来負担比率（分子）の構造'!J$43</f>
        <v>1868</v>
      </c>
      <c r="F64" s="135"/>
      <c r="G64" s="135"/>
      <c r="H64" s="135">
        <f>'将来負担比率（分子）の構造'!K$43</f>
        <v>1543</v>
      </c>
      <c r="I64" s="135"/>
      <c r="J64" s="135"/>
      <c r="K64" s="135">
        <f>'将来負担比率（分子）の構造'!L$43</f>
        <v>1486</v>
      </c>
      <c r="L64" s="135"/>
      <c r="M64" s="135"/>
      <c r="N64" s="135">
        <f>'将来負担比率（分子）の構造'!M$43</f>
        <v>1442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2857</v>
      </c>
      <c r="C66" s="135"/>
      <c r="D66" s="135"/>
      <c r="E66" s="135">
        <f>'将来負担比率（分子）の構造'!J$41</f>
        <v>2984</v>
      </c>
      <c r="F66" s="135"/>
      <c r="G66" s="135"/>
      <c r="H66" s="135">
        <f>'将来負担比率（分子）の構造'!K$41</f>
        <v>3048</v>
      </c>
      <c r="I66" s="135"/>
      <c r="J66" s="135"/>
      <c r="K66" s="135">
        <f>'将来負担比率（分子）の構造'!L$41</f>
        <v>3041</v>
      </c>
      <c r="L66" s="135"/>
      <c r="M66" s="135"/>
      <c r="N66" s="135">
        <f>'将来負担比率（分子）の構造'!M$41</f>
        <v>2975</v>
      </c>
      <c r="O66" s="135"/>
      <c r="P66" s="135"/>
    </row>
    <row r="67" spans="1:16">
      <c r="A67" s="135" t="s">
        <v>62</v>
      </c>
      <c r="B67" s="135" t="e">
        <f>NA()</f>
        <v>#N/A</v>
      </c>
      <c r="C67" s="135">
        <f>IF(ISNUMBER('将来負担比率（分子）の構造'!I$52), IF('将来負担比率（分子）の構造'!I$52 &lt; 0, 0, '将来負担比率（分子）の構造'!I$52), NA())</f>
        <v>1991</v>
      </c>
      <c r="D67" s="135" t="e">
        <f>NA()</f>
        <v>#N/A</v>
      </c>
      <c r="E67" s="135" t="e">
        <f>NA()</f>
        <v>#N/A</v>
      </c>
      <c r="F67" s="135">
        <f>IF(ISNUMBER('将来負担比率（分子）の構造'!J$52), IF('将来負担比率（分子）の構造'!J$52 &lt; 0, 0, '将来負担比率（分子）の構造'!J$52), NA())</f>
        <v>2066</v>
      </c>
      <c r="G67" s="135" t="e">
        <f>NA()</f>
        <v>#N/A</v>
      </c>
      <c r="H67" s="135" t="e">
        <f>NA()</f>
        <v>#N/A</v>
      </c>
      <c r="I67" s="135">
        <f>IF(ISNUMBER('将来負担比率（分子）の構造'!K$52), IF('将来負担比率（分子）の構造'!K$52 &lt; 0, 0, '将来負担比率（分子）の構造'!K$52), NA())</f>
        <v>1621</v>
      </c>
      <c r="J67" s="135" t="e">
        <f>NA()</f>
        <v>#N/A</v>
      </c>
      <c r="K67" s="135" t="e">
        <f>NA()</f>
        <v>#N/A</v>
      </c>
      <c r="L67" s="135">
        <f>IF(ISNUMBER('将来負担比率（分子）の構造'!L$52), IF('将来負担比率（分子）の構造'!L$52 &lt; 0, 0, '将来負担比率（分子）の構造'!L$52), NA())</f>
        <v>1312</v>
      </c>
      <c r="M67" s="135" t="e">
        <f>NA()</f>
        <v>#N/A</v>
      </c>
      <c r="N67" s="135" t="e">
        <f>NA()</f>
        <v>#N/A</v>
      </c>
      <c r="O67" s="135">
        <f>IF(ISNUMBER('将来負担比率（分子）の構造'!M$52), IF('将来負担比率（分子）の構造'!M$52 &lt; 0, 0, '将来負担比率（分子）の構造'!M$52), NA())</f>
        <v>960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B3" sqref="B3:K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1150642</v>
      </c>
      <c r="S5" s="637"/>
      <c r="T5" s="637"/>
      <c r="U5" s="637"/>
      <c r="V5" s="637"/>
      <c r="W5" s="637"/>
      <c r="X5" s="637"/>
      <c r="Y5" s="684"/>
      <c r="Z5" s="697">
        <v>33.5</v>
      </c>
      <c r="AA5" s="697"/>
      <c r="AB5" s="697"/>
      <c r="AC5" s="697"/>
      <c r="AD5" s="698">
        <v>1150642</v>
      </c>
      <c r="AE5" s="698"/>
      <c r="AF5" s="698"/>
      <c r="AG5" s="698"/>
      <c r="AH5" s="698"/>
      <c r="AI5" s="698"/>
      <c r="AJ5" s="698"/>
      <c r="AK5" s="698"/>
      <c r="AL5" s="685">
        <v>54.4</v>
      </c>
      <c r="AM5" s="654"/>
      <c r="AN5" s="654"/>
      <c r="AO5" s="686"/>
      <c r="AP5" s="673" t="s">
        <v>207</v>
      </c>
      <c r="AQ5" s="674"/>
      <c r="AR5" s="674"/>
      <c r="AS5" s="674"/>
      <c r="AT5" s="674"/>
      <c r="AU5" s="674"/>
      <c r="AV5" s="674"/>
      <c r="AW5" s="674"/>
      <c r="AX5" s="674"/>
      <c r="AY5" s="674"/>
      <c r="AZ5" s="674"/>
      <c r="BA5" s="674"/>
      <c r="BB5" s="674"/>
      <c r="BC5" s="674"/>
      <c r="BD5" s="674"/>
      <c r="BE5" s="674"/>
      <c r="BF5" s="675"/>
      <c r="BG5" s="586">
        <v>1150642</v>
      </c>
      <c r="BH5" s="587"/>
      <c r="BI5" s="587"/>
      <c r="BJ5" s="587"/>
      <c r="BK5" s="587"/>
      <c r="BL5" s="587"/>
      <c r="BM5" s="587"/>
      <c r="BN5" s="588"/>
      <c r="BO5" s="639">
        <v>100</v>
      </c>
      <c r="BP5" s="639"/>
      <c r="BQ5" s="639"/>
      <c r="BR5" s="639"/>
      <c r="BS5" s="640">
        <v>15260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33985</v>
      </c>
      <c r="S6" s="587"/>
      <c r="T6" s="587"/>
      <c r="U6" s="587"/>
      <c r="V6" s="587"/>
      <c r="W6" s="587"/>
      <c r="X6" s="587"/>
      <c r="Y6" s="588"/>
      <c r="Z6" s="639">
        <v>1</v>
      </c>
      <c r="AA6" s="639"/>
      <c r="AB6" s="639"/>
      <c r="AC6" s="639"/>
      <c r="AD6" s="640">
        <v>33985</v>
      </c>
      <c r="AE6" s="640"/>
      <c r="AF6" s="640"/>
      <c r="AG6" s="640"/>
      <c r="AH6" s="640"/>
      <c r="AI6" s="640"/>
      <c r="AJ6" s="640"/>
      <c r="AK6" s="640"/>
      <c r="AL6" s="609">
        <v>1.6</v>
      </c>
      <c r="AM6" s="641"/>
      <c r="AN6" s="641"/>
      <c r="AO6" s="642"/>
      <c r="AP6" s="583" t="s">
        <v>212</v>
      </c>
      <c r="AQ6" s="584"/>
      <c r="AR6" s="584"/>
      <c r="AS6" s="584"/>
      <c r="AT6" s="584"/>
      <c r="AU6" s="584"/>
      <c r="AV6" s="584"/>
      <c r="AW6" s="584"/>
      <c r="AX6" s="584"/>
      <c r="AY6" s="584"/>
      <c r="AZ6" s="584"/>
      <c r="BA6" s="584"/>
      <c r="BB6" s="584"/>
      <c r="BC6" s="584"/>
      <c r="BD6" s="584"/>
      <c r="BE6" s="584"/>
      <c r="BF6" s="585"/>
      <c r="BG6" s="586">
        <v>1150642</v>
      </c>
      <c r="BH6" s="587"/>
      <c r="BI6" s="587"/>
      <c r="BJ6" s="587"/>
      <c r="BK6" s="587"/>
      <c r="BL6" s="587"/>
      <c r="BM6" s="587"/>
      <c r="BN6" s="588"/>
      <c r="BO6" s="639">
        <v>100</v>
      </c>
      <c r="BP6" s="639"/>
      <c r="BQ6" s="639"/>
      <c r="BR6" s="639"/>
      <c r="BS6" s="640">
        <v>15260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65467</v>
      </c>
      <c r="CS6" s="587"/>
      <c r="CT6" s="587"/>
      <c r="CU6" s="587"/>
      <c r="CV6" s="587"/>
      <c r="CW6" s="587"/>
      <c r="CX6" s="587"/>
      <c r="CY6" s="588"/>
      <c r="CZ6" s="639">
        <v>2</v>
      </c>
      <c r="DA6" s="639"/>
      <c r="DB6" s="639"/>
      <c r="DC6" s="639"/>
      <c r="DD6" s="592" t="s">
        <v>214</v>
      </c>
      <c r="DE6" s="587"/>
      <c r="DF6" s="587"/>
      <c r="DG6" s="587"/>
      <c r="DH6" s="587"/>
      <c r="DI6" s="587"/>
      <c r="DJ6" s="587"/>
      <c r="DK6" s="587"/>
      <c r="DL6" s="587"/>
      <c r="DM6" s="587"/>
      <c r="DN6" s="587"/>
      <c r="DO6" s="587"/>
      <c r="DP6" s="588"/>
      <c r="DQ6" s="592">
        <v>65467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1755</v>
      </c>
      <c r="S7" s="587"/>
      <c r="T7" s="587"/>
      <c r="U7" s="587"/>
      <c r="V7" s="587"/>
      <c r="W7" s="587"/>
      <c r="X7" s="587"/>
      <c r="Y7" s="588"/>
      <c r="Z7" s="639">
        <v>0.1</v>
      </c>
      <c r="AA7" s="639"/>
      <c r="AB7" s="639"/>
      <c r="AC7" s="639"/>
      <c r="AD7" s="640">
        <v>1755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467229</v>
      </c>
      <c r="BH7" s="587"/>
      <c r="BI7" s="587"/>
      <c r="BJ7" s="587"/>
      <c r="BK7" s="587"/>
      <c r="BL7" s="587"/>
      <c r="BM7" s="587"/>
      <c r="BN7" s="588"/>
      <c r="BO7" s="639">
        <v>40.6</v>
      </c>
      <c r="BP7" s="639"/>
      <c r="BQ7" s="639"/>
      <c r="BR7" s="639"/>
      <c r="BS7" s="640">
        <v>11462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671274</v>
      </c>
      <c r="CS7" s="587"/>
      <c r="CT7" s="587"/>
      <c r="CU7" s="587"/>
      <c r="CV7" s="587"/>
      <c r="CW7" s="587"/>
      <c r="CX7" s="587"/>
      <c r="CY7" s="588"/>
      <c r="CZ7" s="639">
        <v>21</v>
      </c>
      <c r="DA7" s="639"/>
      <c r="DB7" s="639"/>
      <c r="DC7" s="639"/>
      <c r="DD7" s="592">
        <v>24256</v>
      </c>
      <c r="DE7" s="587"/>
      <c r="DF7" s="587"/>
      <c r="DG7" s="587"/>
      <c r="DH7" s="587"/>
      <c r="DI7" s="587"/>
      <c r="DJ7" s="587"/>
      <c r="DK7" s="587"/>
      <c r="DL7" s="587"/>
      <c r="DM7" s="587"/>
      <c r="DN7" s="587"/>
      <c r="DO7" s="587"/>
      <c r="DP7" s="588"/>
      <c r="DQ7" s="592">
        <v>628486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3698</v>
      </c>
      <c r="S8" s="587"/>
      <c r="T8" s="587"/>
      <c r="U8" s="587"/>
      <c r="V8" s="587"/>
      <c r="W8" s="587"/>
      <c r="X8" s="587"/>
      <c r="Y8" s="588"/>
      <c r="Z8" s="639">
        <v>0.1</v>
      </c>
      <c r="AA8" s="639"/>
      <c r="AB8" s="639"/>
      <c r="AC8" s="639"/>
      <c r="AD8" s="640">
        <v>3698</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12530</v>
      </c>
      <c r="BH8" s="587"/>
      <c r="BI8" s="587"/>
      <c r="BJ8" s="587"/>
      <c r="BK8" s="587"/>
      <c r="BL8" s="587"/>
      <c r="BM8" s="587"/>
      <c r="BN8" s="588"/>
      <c r="BO8" s="639">
        <v>1.1000000000000001</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813423</v>
      </c>
      <c r="CS8" s="587"/>
      <c r="CT8" s="587"/>
      <c r="CU8" s="587"/>
      <c r="CV8" s="587"/>
      <c r="CW8" s="587"/>
      <c r="CX8" s="587"/>
      <c r="CY8" s="588"/>
      <c r="CZ8" s="639">
        <v>25.4</v>
      </c>
      <c r="DA8" s="639"/>
      <c r="DB8" s="639"/>
      <c r="DC8" s="639"/>
      <c r="DD8" s="592">
        <v>1094</v>
      </c>
      <c r="DE8" s="587"/>
      <c r="DF8" s="587"/>
      <c r="DG8" s="587"/>
      <c r="DH8" s="587"/>
      <c r="DI8" s="587"/>
      <c r="DJ8" s="587"/>
      <c r="DK8" s="587"/>
      <c r="DL8" s="587"/>
      <c r="DM8" s="587"/>
      <c r="DN8" s="587"/>
      <c r="DO8" s="587"/>
      <c r="DP8" s="588"/>
      <c r="DQ8" s="592">
        <v>516887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6057</v>
      </c>
      <c r="S9" s="587"/>
      <c r="T9" s="587"/>
      <c r="U9" s="587"/>
      <c r="V9" s="587"/>
      <c r="W9" s="587"/>
      <c r="X9" s="587"/>
      <c r="Y9" s="588"/>
      <c r="Z9" s="639">
        <v>0.2</v>
      </c>
      <c r="AA9" s="639"/>
      <c r="AB9" s="639"/>
      <c r="AC9" s="639"/>
      <c r="AD9" s="640">
        <v>6057</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361561</v>
      </c>
      <c r="BH9" s="587"/>
      <c r="BI9" s="587"/>
      <c r="BJ9" s="587"/>
      <c r="BK9" s="587"/>
      <c r="BL9" s="587"/>
      <c r="BM9" s="587"/>
      <c r="BN9" s="588"/>
      <c r="BO9" s="639">
        <v>31.4</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211502</v>
      </c>
      <c r="CS9" s="587"/>
      <c r="CT9" s="587"/>
      <c r="CU9" s="587"/>
      <c r="CV9" s="587"/>
      <c r="CW9" s="587"/>
      <c r="CX9" s="587"/>
      <c r="CY9" s="588"/>
      <c r="CZ9" s="639">
        <v>6.6</v>
      </c>
      <c r="DA9" s="639"/>
      <c r="DB9" s="639"/>
      <c r="DC9" s="639"/>
      <c r="DD9" s="592">
        <v>14286</v>
      </c>
      <c r="DE9" s="587"/>
      <c r="DF9" s="587"/>
      <c r="DG9" s="587"/>
      <c r="DH9" s="587"/>
      <c r="DI9" s="587"/>
      <c r="DJ9" s="587"/>
      <c r="DK9" s="587"/>
      <c r="DL9" s="587"/>
      <c r="DM9" s="587"/>
      <c r="DN9" s="587"/>
      <c r="DO9" s="587"/>
      <c r="DP9" s="588"/>
      <c r="DQ9" s="592">
        <v>203978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70280</v>
      </c>
      <c r="S10" s="587"/>
      <c r="T10" s="587"/>
      <c r="U10" s="587"/>
      <c r="V10" s="587"/>
      <c r="W10" s="587"/>
      <c r="X10" s="587"/>
      <c r="Y10" s="588"/>
      <c r="Z10" s="639">
        <v>2</v>
      </c>
      <c r="AA10" s="639"/>
      <c r="AB10" s="639"/>
      <c r="AC10" s="639"/>
      <c r="AD10" s="640">
        <v>70280</v>
      </c>
      <c r="AE10" s="640"/>
      <c r="AF10" s="640"/>
      <c r="AG10" s="640"/>
      <c r="AH10" s="640"/>
      <c r="AI10" s="640"/>
      <c r="AJ10" s="640"/>
      <c r="AK10" s="640"/>
      <c r="AL10" s="609">
        <v>3.3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19309</v>
      </c>
      <c r="BH10" s="587"/>
      <c r="BI10" s="587"/>
      <c r="BJ10" s="587"/>
      <c r="BK10" s="587"/>
      <c r="BL10" s="587"/>
      <c r="BM10" s="587"/>
      <c r="BN10" s="588"/>
      <c r="BO10" s="639">
        <v>1.7</v>
      </c>
      <c r="BP10" s="639"/>
      <c r="BQ10" s="639"/>
      <c r="BR10" s="639"/>
      <c r="BS10" s="592" t="s">
        <v>220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77258</v>
      </c>
      <c r="CS10" s="587"/>
      <c r="CT10" s="587"/>
      <c r="CU10" s="587"/>
      <c r="CV10" s="587"/>
      <c r="CW10" s="587"/>
      <c r="CX10" s="587"/>
      <c r="CY10" s="588"/>
      <c r="CZ10" s="639">
        <v>2.4</v>
      </c>
      <c r="DA10" s="639"/>
      <c r="DB10" s="639"/>
      <c r="DC10" s="639"/>
      <c r="DD10" s="592" t="s">
        <v>220</v>
      </c>
      <c r="DE10" s="587"/>
      <c r="DF10" s="587"/>
      <c r="DG10" s="587"/>
      <c r="DH10" s="587"/>
      <c r="DI10" s="587"/>
      <c r="DJ10" s="587"/>
      <c r="DK10" s="587"/>
      <c r="DL10" s="587"/>
      <c r="DM10" s="587"/>
      <c r="DN10" s="587"/>
      <c r="DO10" s="587"/>
      <c r="DP10" s="588"/>
      <c r="DQ10" s="592">
        <v>4030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220</v>
      </c>
      <c r="S11" s="587"/>
      <c r="T11" s="587"/>
      <c r="U11" s="587"/>
      <c r="V11" s="587"/>
      <c r="W11" s="587"/>
      <c r="X11" s="587"/>
      <c r="Y11" s="588"/>
      <c r="Z11" s="639" t="s">
        <v>220</v>
      </c>
      <c r="AA11" s="639"/>
      <c r="AB11" s="639"/>
      <c r="AC11" s="639"/>
      <c r="AD11" s="640" t="s">
        <v>220</v>
      </c>
      <c r="AE11" s="640"/>
      <c r="AF11" s="640"/>
      <c r="AG11" s="640"/>
      <c r="AH11" s="640"/>
      <c r="AI11" s="640"/>
      <c r="AJ11" s="640"/>
      <c r="AK11" s="640"/>
      <c r="AL11" s="609" t="s">
        <v>220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73829</v>
      </c>
      <c r="BH11" s="587"/>
      <c r="BI11" s="587"/>
      <c r="BJ11" s="587"/>
      <c r="BK11" s="587"/>
      <c r="BL11" s="587"/>
      <c r="BM11" s="587"/>
      <c r="BN11" s="588"/>
      <c r="BO11" s="639">
        <v>6.4</v>
      </c>
      <c r="BP11" s="639"/>
      <c r="BQ11" s="639"/>
      <c r="BR11" s="639"/>
      <c r="BS11" s="592">
        <v>11462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90236</v>
      </c>
      <c r="CS11" s="587"/>
      <c r="CT11" s="587"/>
      <c r="CU11" s="587"/>
      <c r="CV11" s="587"/>
      <c r="CW11" s="587"/>
      <c r="CX11" s="587"/>
      <c r="CY11" s="588"/>
      <c r="CZ11" s="639">
        <v>2.8</v>
      </c>
      <c r="DA11" s="639"/>
      <c r="DB11" s="639"/>
      <c r="DC11" s="639"/>
      <c r="DD11" s="592">
        <v>11672</v>
      </c>
      <c r="DE11" s="587"/>
      <c r="DF11" s="587"/>
      <c r="DG11" s="587"/>
      <c r="DH11" s="587"/>
      <c r="DI11" s="587"/>
      <c r="DJ11" s="587"/>
      <c r="DK11" s="587"/>
      <c r="DL11" s="587"/>
      <c r="DM11" s="587"/>
      <c r="DN11" s="587"/>
      <c r="DO11" s="587"/>
      <c r="DP11" s="588"/>
      <c r="DQ11" s="592">
        <v>61175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592241</v>
      </c>
      <c r="BH12" s="587"/>
      <c r="BI12" s="587"/>
      <c r="BJ12" s="587"/>
      <c r="BK12" s="587"/>
      <c r="BL12" s="587"/>
      <c r="BM12" s="587"/>
      <c r="BN12" s="588"/>
      <c r="BO12" s="639">
        <v>51.5</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37947</v>
      </c>
      <c r="CS12" s="587"/>
      <c r="CT12" s="587"/>
      <c r="CU12" s="587"/>
      <c r="CV12" s="587"/>
      <c r="CW12" s="587"/>
      <c r="CX12" s="587"/>
      <c r="CY12" s="588"/>
      <c r="CZ12" s="639">
        <v>1.2</v>
      </c>
      <c r="DA12" s="639"/>
      <c r="DB12" s="639"/>
      <c r="DC12" s="639"/>
      <c r="DD12" s="592">
        <v>4775</v>
      </c>
      <c r="DE12" s="587"/>
      <c r="DF12" s="587"/>
      <c r="DG12" s="587"/>
      <c r="DH12" s="587"/>
      <c r="DI12" s="587"/>
      <c r="DJ12" s="587"/>
      <c r="DK12" s="587"/>
      <c r="DL12" s="587"/>
      <c r="DM12" s="587"/>
      <c r="DN12" s="587"/>
      <c r="DO12" s="587"/>
      <c r="DP12" s="588"/>
      <c r="DQ12" s="592">
        <v>31100</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13445</v>
      </c>
      <c r="S13" s="587"/>
      <c r="T13" s="587"/>
      <c r="U13" s="587"/>
      <c r="V13" s="587"/>
      <c r="W13" s="587"/>
      <c r="X13" s="587"/>
      <c r="Y13" s="588"/>
      <c r="Z13" s="639">
        <v>0.4</v>
      </c>
      <c r="AA13" s="639"/>
      <c r="AB13" s="639"/>
      <c r="AC13" s="639"/>
      <c r="AD13" s="640">
        <v>13445</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591556</v>
      </c>
      <c r="BH13" s="587"/>
      <c r="BI13" s="587"/>
      <c r="BJ13" s="587"/>
      <c r="BK13" s="587"/>
      <c r="BL13" s="587"/>
      <c r="BM13" s="587"/>
      <c r="BN13" s="588"/>
      <c r="BO13" s="639">
        <v>51.4</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377285</v>
      </c>
      <c r="CS13" s="587"/>
      <c r="CT13" s="587"/>
      <c r="CU13" s="587"/>
      <c r="CV13" s="587"/>
      <c r="CW13" s="587"/>
      <c r="CX13" s="587"/>
      <c r="CY13" s="588"/>
      <c r="CZ13" s="639">
        <v>11.8</v>
      </c>
      <c r="DA13" s="639"/>
      <c r="DB13" s="639"/>
      <c r="DC13" s="639"/>
      <c r="DD13" s="592">
        <v>174632</v>
      </c>
      <c r="DE13" s="587"/>
      <c r="DF13" s="587"/>
      <c r="DG13" s="587"/>
      <c r="DH13" s="587"/>
      <c r="DI13" s="587"/>
      <c r="DJ13" s="587"/>
      <c r="DK13" s="587"/>
      <c r="DL13" s="587"/>
      <c r="DM13" s="587"/>
      <c r="DN13" s="587"/>
      <c r="DO13" s="587"/>
      <c r="DP13" s="588"/>
      <c r="DQ13" s="592">
        <v>267411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22528</v>
      </c>
      <c r="BH14" s="587"/>
      <c r="BI14" s="587"/>
      <c r="BJ14" s="587"/>
      <c r="BK14" s="587"/>
      <c r="BL14" s="587"/>
      <c r="BM14" s="587"/>
      <c r="BN14" s="588"/>
      <c r="BO14" s="639">
        <v>2</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182525</v>
      </c>
      <c r="CS14" s="587"/>
      <c r="CT14" s="587"/>
      <c r="CU14" s="587"/>
      <c r="CV14" s="587"/>
      <c r="CW14" s="587"/>
      <c r="CX14" s="587"/>
      <c r="CY14" s="588"/>
      <c r="CZ14" s="639">
        <v>5.7</v>
      </c>
      <c r="DA14" s="639"/>
      <c r="DB14" s="639"/>
      <c r="DC14" s="639"/>
      <c r="DD14" s="592">
        <v>4724</v>
      </c>
      <c r="DE14" s="587"/>
      <c r="DF14" s="587"/>
      <c r="DG14" s="587"/>
      <c r="DH14" s="587"/>
      <c r="DI14" s="587"/>
      <c r="DJ14" s="587"/>
      <c r="DK14" s="587"/>
      <c r="DL14" s="587"/>
      <c r="DM14" s="587"/>
      <c r="DN14" s="587"/>
      <c r="DO14" s="587"/>
      <c r="DP14" s="588"/>
      <c r="DQ14" s="592">
        <v>175971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4248</v>
      </c>
      <c r="S15" s="587"/>
      <c r="T15" s="587"/>
      <c r="U15" s="587"/>
      <c r="V15" s="587"/>
      <c r="W15" s="587"/>
      <c r="X15" s="587"/>
      <c r="Y15" s="588"/>
      <c r="Z15" s="639">
        <v>0.1</v>
      </c>
      <c r="AA15" s="639"/>
      <c r="AB15" s="639"/>
      <c r="AC15" s="639"/>
      <c r="AD15" s="640">
        <v>4248</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45858</v>
      </c>
      <c r="BH15" s="587"/>
      <c r="BI15" s="587"/>
      <c r="BJ15" s="587"/>
      <c r="BK15" s="587"/>
      <c r="BL15" s="587"/>
      <c r="BM15" s="587"/>
      <c r="BN15" s="588"/>
      <c r="BO15" s="639">
        <v>4</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369586</v>
      </c>
      <c r="CS15" s="587"/>
      <c r="CT15" s="587"/>
      <c r="CU15" s="587"/>
      <c r="CV15" s="587"/>
      <c r="CW15" s="587"/>
      <c r="CX15" s="587"/>
      <c r="CY15" s="588"/>
      <c r="CZ15" s="639">
        <v>11.5</v>
      </c>
      <c r="DA15" s="639"/>
      <c r="DB15" s="639"/>
      <c r="DC15" s="639"/>
      <c r="DD15" s="592">
        <v>36547</v>
      </c>
      <c r="DE15" s="587"/>
      <c r="DF15" s="587"/>
      <c r="DG15" s="587"/>
      <c r="DH15" s="587"/>
      <c r="DI15" s="587"/>
      <c r="DJ15" s="587"/>
      <c r="DK15" s="587"/>
      <c r="DL15" s="587"/>
      <c r="DM15" s="587"/>
      <c r="DN15" s="587"/>
      <c r="DO15" s="587"/>
      <c r="DP15" s="588"/>
      <c r="DQ15" s="592">
        <v>317771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936857</v>
      </c>
      <c r="S16" s="587"/>
      <c r="T16" s="587"/>
      <c r="U16" s="587"/>
      <c r="V16" s="587"/>
      <c r="W16" s="587"/>
      <c r="X16" s="587"/>
      <c r="Y16" s="588"/>
      <c r="Z16" s="639">
        <v>27.3</v>
      </c>
      <c r="AA16" s="639"/>
      <c r="AB16" s="639"/>
      <c r="AC16" s="639"/>
      <c r="AD16" s="640">
        <v>808714</v>
      </c>
      <c r="AE16" s="640"/>
      <c r="AF16" s="640"/>
      <c r="AG16" s="640"/>
      <c r="AH16" s="640"/>
      <c r="AI16" s="640"/>
      <c r="AJ16" s="640"/>
      <c r="AK16" s="640"/>
      <c r="AL16" s="609">
        <v>38.200000000000003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22786</v>
      </c>
      <c r="BH16" s="587"/>
      <c r="BI16" s="587"/>
      <c r="BJ16" s="587"/>
      <c r="BK16" s="587"/>
      <c r="BL16" s="587"/>
      <c r="BM16" s="587"/>
      <c r="BN16" s="588"/>
      <c r="BO16" s="639">
        <v>2</v>
      </c>
      <c r="BP16" s="639"/>
      <c r="BQ16" s="639"/>
      <c r="BR16" s="639"/>
      <c r="BS16" s="592">
        <v>3798</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220</v>
      </c>
      <c r="CS16" s="587"/>
      <c r="CT16" s="587"/>
      <c r="CU16" s="587"/>
      <c r="CV16" s="587"/>
      <c r="CW16" s="587"/>
      <c r="CX16" s="587"/>
      <c r="CY16" s="588"/>
      <c r="CZ16" s="639" t="s">
        <v>220</v>
      </c>
      <c r="DA16" s="639"/>
      <c r="DB16" s="639"/>
      <c r="DC16" s="639"/>
      <c r="DD16" s="592" t="s">
        <v>220</v>
      </c>
      <c r="DE16" s="587"/>
      <c r="DF16" s="587"/>
      <c r="DG16" s="587"/>
      <c r="DH16" s="587"/>
      <c r="DI16" s="587"/>
      <c r="DJ16" s="587"/>
      <c r="DK16" s="587"/>
      <c r="DL16" s="587"/>
      <c r="DM16" s="587"/>
      <c r="DN16" s="587"/>
      <c r="DO16" s="587"/>
      <c r="DP16" s="588"/>
      <c r="DQ16" s="592" t="s">
        <v>220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808714</v>
      </c>
      <c r="S17" s="587"/>
      <c r="T17" s="587"/>
      <c r="U17" s="587"/>
      <c r="V17" s="587"/>
      <c r="W17" s="587"/>
      <c r="X17" s="587"/>
      <c r="Y17" s="588"/>
      <c r="Z17" s="639">
        <v>23.5</v>
      </c>
      <c r="AA17" s="639"/>
      <c r="AB17" s="639"/>
      <c r="AC17" s="639"/>
      <c r="AD17" s="640">
        <v>808714</v>
      </c>
      <c r="AE17" s="640"/>
      <c r="AF17" s="640"/>
      <c r="AG17" s="640"/>
      <c r="AH17" s="640"/>
      <c r="AI17" s="640"/>
      <c r="AJ17" s="640"/>
      <c r="AK17" s="640"/>
      <c r="AL17" s="609">
        <v>38.200000000000003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305055</v>
      </c>
      <c r="CS17" s="587"/>
      <c r="CT17" s="587"/>
      <c r="CU17" s="587"/>
      <c r="CV17" s="587"/>
      <c r="CW17" s="587"/>
      <c r="CX17" s="587"/>
      <c r="CY17" s="588"/>
      <c r="CZ17" s="639">
        <v>9.5</v>
      </c>
      <c r="DA17" s="639"/>
      <c r="DB17" s="639"/>
      <c r="DC17" s="639"/>
      <c r="DD17" s="592" t="s">
        <v>220</v>
      </c>
      <c r="DE17" s="587"/>
      <c r="DF17" s="587"/>
      <c r="DG17" s="587"/>
      <c r="DH17" s="587"/>
      <c r="DI17" s="587"/>
      <c r="DJ17" s="587"/>
      <c r="DK17" s="587"/>
      <c r="DL17" s="587"/>
      <c r="DM17" s="587"/>
      <c r="DN17" s="587"/>
      <c r="DO17" s="587"/>
      <c r="DP17" s="588"/>
      <c r="DQ17" s="592">
        <v>305055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128141</v>
      </c>
      <c r="S18" s="587"/>
      <c r="T18" s="587"/>
      <c r="U18" s="587"/>
      <c r="V18" s="587"/>
      <c r="W18" s="587"/>
      <c r="X18" s="587"/>
      <c r="Y18" s="588"/>
      <c r="Z18" s="639">
        <v>3.7</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220</v>
      </c>
      <c r="CS18" s="587"/>
      <c r="CT18" s="587"/>
      <c r="CU18" s="587"/>
      <c r="CV18" s="587"/>
      <c r="CW18" s="587"/>
      <c r="CX18" s="587"/>
      <c r="CY18" s="588"/>
      <c r="CZ18" s="639" t="s">
        <v>220</v>
      </c>
      <c r="DA18" s="639"/>
      <c r="DB18" s="639"/>
      <c r="DC18" s="639"/>
      <c r="DD18" s="592" t="s">
        <v>220</v>
      </c>
      <c r="DE18" s="587"/>
      <c r="DF18" s="587"/>
      <c r="DG18" s="587"/>
      <c r="DH18" s="587"/>
      <c r="DI18" s="587"/>
      <c r="DJ18" s="587"/>
      <c r="DK18" s="587"/>
      <c r="DL18" s="587"/>
      <c r="DM18" s="587"/>
      <c r="DN18" s="587"/>
      <c r="DO18" s="587"/>
      <c r="DP18" s="588"/>
      <c r="DQ18" s="592" t="s">
        <v>220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220</v>
      </c>
      <c r="BH19" s="587"/>
      <c r="BI19" s="587"/>
      <c r="BJ19" s="587"/>
      <c r="BK19" s="587"/>
      <c r="BL19" s="587"/>
      <c r="BM19" s="587"/>
      <c r="BN19" s="588"/>
      <c r="BO19" s="639" t="s">
        <v>220</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2220967</v>
      </c>
      <c r="S20" s="587"/>
      <c r="T20" s="587"/>
      <c r="U20" s="587"/>
      <c r="V20" s="587"/>
      <c r="W20" s="587"/>
      <c r="X20" s="587"/>
      <c r="Y20" s="588"/>
      <c r="Z20" s="639">
        <v>64.599999999999994</v>
      </c>
      <c r="AA20" s="639"/>
      <c r="AB20" s="639"/>
      <c r="AC20" s="639"/>
      <c r="AD20" s="640">
        <v>2092824</v>
      </c>
      <c r="AE20" s="640"/>
      <c r="AF20" s="640"/>
      <c r="AG20" s="640"/>
      <c r="AH20" s="640"/>
      <c r="AI20" s="640"/>
      <c r="AJ20" s="640"/>
      <c r="AK20" s="640"/>
      <c r="AL20" s="609">
        <v>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220</v>
      </c>
      <c r="BH20" s="587"/>
      <c r="BI20" s="587"/>
      <c r="BJ20" s="587"/>
      <c r="BK20" s="587"/>
      <c r="BL20" s="587"/>
      <c r="BM20" s="587"/>
      <c r="BN20" s="588"/>
      <c r="BO20" s="639" t="s">
        <v>220</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3201558</v>
      </c>
      <c r="CS20" s="587"/>
      <c r="CT20" s="587"/>
      <c r="CU20" s="587"/>
      <c r="CV20" s="587"/>
      <c r="CW20" s="587"/>
      <c r="CX20" s="587"/>
      <c r="CY20" s="588"/>
      <c r="CZ20" s="639">
        <v>100</v>
      </c>
      <c r="DA20" s="639"/>
      <c r="DB20" s="639"/>
      <c r="DC20" s="639"/>
      <c r="DD20" s="592">
        <v>271986</v>
      </c>
      <c r="DE20" s="587"/>
      <c r="DF20" s="587"/>
      <c r="DG20" s="587"/>
      <c r="DH20" s="587"/>
      <c r="DI20" s="587"/>
      <c r="DJ20" s="587"/>
      <c r="DK20" s="587"/>
      <c r="DL20" s="587"/>
      <c r="DM20" s="587"/>
      <c r="DN20" s="587"/>
      <c r="DO20" s="587"/>
      <c r="DP20" s="588"/>
      <c r="DQ20" s="592">
        <v>2577331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1361</v>
      </c>
      <c r="S21" s="587"/>
      <c r="T21" s="587"/>
      <c r="U21" s="587"/>
      <c r="V21" s="587"/>
      <c r="W21" s="587"/>
      <c r="X21" s="587"/>
      <c r="Y21" s="588"/>
      <c r="Z21" s="639">
        <v>0</v>
      </c>
      <c r="AA21" s="639"/>
      <c r="AB21" s="639"/>
      <c r="AC21" s="639"/>
      <c r="AD21" s="640">
        <v>1361</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220</v>
      </c>
      <c r="BH21" s="587"/>
      <c r="BI21" s="587"/>
      <c r="BJ21" s="587"/>
      <c r="BK21" s="587"/>
      <c r="BL21" s="587"/>
      <c r="BM21" s="587"/>
      <c r="BN21" s="588"/>
      <c r="BO21" s="639" t="s">
        <v>220</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3209</v>
      </c>
      <c r="S22" s="587"/>
      <c r="T22" s="587"/>
      <c r="U22" s="587"/>
      <c r="V22" s="587"/>
      <c r="W22" s="587"/>
      <c r="X22" s="587"/>
      <c r="Y22" s="588"/>
      <c r="Z22" s="639">
        <v>0.1</v>
      </c>
      <c r="AA22" s="639"/>
      <c r="AB22" s="639"/>
      <c r="AC22" s="639"/>
      <c r="AD22" s="640" t="s">
        <v>220</v>
      </c>
      <c r="AE22" s="640"/>
      <c r="AF22" s="640"/>
      <c r="AG22" s="640"/>
      <c r="AH22" s="640"/>
      <c r="AI22" s="640"/>
      <c r="AJ22" s="640"/>
      <c r="AK22" s="640"/>
      <c r="AL22" s="609" t="s">
        <v>220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23633</v>
      </c>
      <c r="S23" s="587"/>
      <c r="T23" s="587"/>
      <c r="U23" s="587"/>
      <c r="V23" s="587"/>
      <c r="W23" s="587"/>
      <c r="X23" s="587"/>
      <c r="Y23" s="588"/>
      <c r="Z23" s="639">
        <v>0.7</v>
      </c>
      <c r="AA23" s="639"/>
      <c r="AB23" s="639"/>
      <c r="AC23" s="639"/>
      <c r="AD23" s="640">
        <v>3793</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220</v>
      </c>
      <c r="BH23" s="587"/>
      <c r="BI23" s="587"/>
      <c r="BJ23" s="587"/>
      <c r="BK23" s="587"/>
      <c r="BL23" s="587"/>
      <c r="BM23" s="587"/>
      <c r="BN23" s="588"/>
      <c r="BO23" s="639" t="s">
        <v>220</v>
      </c>
      <c r="BP23" s="639"/>
      <c r="BQ23" s="639"/>
      <c r="BR23" s="639"/>
      <c r="BS23" s="592" t="s">
        <v>220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3866</v>
      </c>
      <c r="S24" s="587"/>
      <c r="T24" s="587"/>
      <c r="U24" s="587"/>
      <c r="V24" s="587"/>
      <c r="W24" s="587"/>
      <c r="X24" s="587"/>
      <c r="Y24" s="588"/>
      <c r="Z24" s="639">
        <v>0.1</v>
      </c>
      <c r="AA24" s="639"/>
      <c r="AB24" s="639"/>
      <c r="AC24" s="639"/>
      <c r="AD24" s="640" t="s">
        <v>220</v>
      </c>
      <c r="AE24" s="640"/>
      <c r="AF24" s="640"/>
      <c r="AG24" s="640"/>
      <c r="AH24" s="640"/>
      <c r="AI24" s="640"/>
      <c r="AJ24" s="640"/>
      <c r="AK24" s="640"/>
      <c r="AL24" s="609" t="s">
        <v>220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1296214</v>
      </c>
      <c r="CS24" s="637"/>
      <c r="CT24" s="637"/>
      <c r="CU24" s="637"/>
      <c r="CV24" s="637"/>
      <c r="CW24" s="637"/>
      <c r="CX24" s="637"/>
      <c r="CY24" s="684"/>
      <c r="CZ24" s="688">
        <v>40.5</v>
      </c>
      <c r="DA24" s="689"/>
      <c r="DB24" s="689"/>
      <c r="DC24" s="690"/>
      <c r="DD24" s="683">
        <v>1021223</v>
      </c>
      <c r="DE24" s="637"/>
      <c r="DF24" s="637"/>
      <c r="DG24" s="637"/>
      <c r="DH24" s="637"/>
      <c r="DI24" s="637"/>
      <c r="DJ24" s="637"/>
      <c r="DK24" s="684"/>
      <c r="DL24" s="683">
        <v>1019224</v>
      </c>
      <c r="DM24" s="637"/>
      <c r="DN24" s="637"/>
      <c r="DO24" s="637"/>
      <c r="DP24" s="637"/>
      <c r="DQ24" s="637"/>
      <c r="DR24" s="637"/>
      <c r="DS24" s="637"/>
      <c r="DT24" s="637"/>
      <c r="DU24" s="637"/>
      <c r="DV24" s="684"/>
      <c r="DW24" s="685">
        <v>44.1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335449</v>
      </c>
      <c r="S25" s="587"/>
      <c r="T25" s="587"/>
      <c r="U25" s="587"/>
      <c r="V25" s="587"/>
      <c r="W25" s="587"/>
      <c r="X25" s="587"/>
      <c r="Y25" s="588"/>
      <c r="Z25" s="639">
        <v>9.8000000000000007</v>
      </c>
      <c r="AA25" s="639"/>
      <c r="AB25" s="639"/>
      <c r="AC25" s="639"/>
      <c r="AD25" s="640" t="s">
        <v>220</v>
      </c>
      <c r="AE25" s="640"/>
      <c r="AF25" s="640"/>
      <c r="AG25" s="640"/>
      <c r="AH25" s="640"/>
      <c r="AI25" s="640"/>
      <c r="AJ25" s="640"/>
      <c r="AK25" s="640"/>
      <c r="AL25" s="609" t="s">
        <v>220</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656822</v>
      </c>
      <c r="CS25" s="605"/>
      <c r="CT25" s="605"/>
      <c r="CU25" s="605"/>
      <c r="CV25" s="605"/>
      <c r="CW25" s="605"/>
      <c r="CX25" s="605"/>
      <c r="CY25" s="606"/>
      <c r="CZ25" s="589">
        <v>20.5</v>
      </c>
      <c r="DA25" s="607"/>
      <c r="DB25" s="607"/>
      <c r="DC25" s="608"/>
      <c r="DD25" s="592">
        <v>619007</v>
      </c>
      <c r="DE25" s="605"/>
      <c r="DF25" s="605"/>
      <c r="DG25" s="605"/>
      <c r="DH25" s="605"/>
      <c r="DI25" s="605"/>
      <c r="DJ25" s="605"/>
      <c r="DK25" s="606"/>
      <c r="DL25" s="592">
        <v>618761</v>
      </c>
      <c r="DM25" s="605"/>
      <c r="DN25" s="605"/>
      <c r="DO25" s="605"/>
      <c r="DP25" s="605"/>
      <c r="DQ25" s="605"/>
      <c r="DR25" s="605"/>
      <c r="DS25" s="605"/>
      <c r="DT25" s="605"/>
      <c r="DU25" s="605"/>
      <c r="DV25" s="606"/>
      <c r="DW25" s="609">
        <v>26.8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220</v>
      </c>
      <c r="S26" s="587"/>
      <c r="T26" s="587"/>
      <c r="U26" s="587"/>
      <c r="V26" s="587"/>
      <c r="W26" s="587"/>
      <c r="X26" s="587"/>
      <c r="Y26" s="588"/>
      <c r="Z26" s="639" t="s">
        <v>220</v>
      </c>
      <c r="AA26" s="639"/>
      <c r="AB26" s="639"/>
      <c r="AC26" s="639"/>
      <c r="AD26" s="640" t="s">
        <v>220</v>
      </c>
      <c r="AE26" s="640"/>
      <c r="AF26" s="640"/>
      <c r="AG26" s="640"/>
      <c r="AH26" s="640"/>
      <c r="AI26" s="640"/>
      <c r="AJ26" s="640"/>
      <c r="AK26" s="640"/>
      <c r="AL26" s="609" t="s">
        <v>220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383173</v>
      </c>
      <c r="CS26" s="587"/>
      <c r="CT26" s="587"/>
      <c r="CU26" s="587"/>
      <c r="CV26" s="587"/>
      <c r="CW26" s="587"/>
      <c r="CX26" s="587"/>
      <c r="CY26" s="588"/>
      <c r="CZ26" s="589">
        <v>12</v>
      </c>
      <c r="DA26" s="607"/>
      <c r="DB26" s="607"/>
      <c r="DC26" s="608"/>
      <c r="DD26" s="592">
        <v>347933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235341</v>
      </c>
      <c r="S27" s="587"/>
      <c r="T27" s="587"/>
      <c r="U27" s="587"/>
      <c r="V27" s="587"/>
      <c r="W27" s="587"/>
      <c r="X27" s="587"/>
      <c r="Y27" s="588"/>
      <c r="Z27" s="639">
        <v>6.8</v>
      </c>
      <c r="AA27" s="639"/>
      <c r="AB27" s="639"/>
      <c r="AC27" s="639"/>
      <c r="AD27" s="640" t="s">
        <v>220</v>
      </c>
      <c r="AE27" s="640"/>
      <c r="AF27" s="640"/>
      <c r="AG27" s="640"/>
      <c r="AH27" s="640"/>
      <c r="AI27" s="640"/>
      <c r="AJ27" s="640"/>
      <c r="AK27" s="640"/>
      <c r="AL27" s="609" t="s">
        <v>220</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1150642</v>
      </c>
      <c r="BH27" s="587"/>
      <c r="BI27" s="587"/>
      <c r="BJ27" s="587"/>
      <c r="BK27" s="587"/>
      <c r="BL27" s="587"/>
      <c r="BM27" s="587"/>
      <c r="BN27" s="588"/>
      <c r="BO27" s="639">
        <v>100</v>
      </c>
      <c r="BP27" s="639"/>
      <c r="BQ27" s="639"/>
      <c r="BR27" s="639"/>
      <c r="BS27" s="592">
        <v>15260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334337</v>
      </c>
      <c r="CS27" s="605"/>
      <c r="CT27" s="605"/>
      <c r="CU27" s="605"/>
      <c r="CV27" s="605"/>
      <c r="CW27" s="605"/>
      <c r="CX27" s="605"/>
      <c r="CY27" s="606"/>
      <c r="CZ27" s="589">
        <v>10.4</v>
      </c>
      <c r="DA27" s="607"/>
      <c r="DB27" s="607"/>
      <c r="DC27" s="608"/>
      <c r="DD27" s="592">
        <v>97161</v>
      </c>
      <c r="DE27" s="605"/>
      <c r="DF27" s="605"/>
      <c r="DG27" s="605"/>
      <c r="DH27" s="605"/>
      <c r="DI27" s="605"/>
      <c r="DJ27" s="605"/>
      <c r="DK27" s="606"/>
      <c r="DL27" s="592">
        <v>95408</v>
      </c>
      <c r="DM27" s="605"/>
      <c r="DN27" s="605"/>
      <c r="DO27" s="605"/>
      <c r="DP27" s="605"/>
      <c r="DQ27" s="605"/>
      <c r="DR27" s="605"/>
      <c r="DS27" s="605"/>
      <c r="DT27" s="605"/>
      <c r="DU27" s="605"/>
      <c r="DV27" s="606"/>
      <c r="DW27" s="609">
        <v>4.0999999999999996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13093</v>
      </c>
      <c r="S28" s="587"/>
      <c r="T28" s="587"/>
      <c r="U28" s="587"/>
      <c r="V28" s="587"/>
      <c r="W28" s="587"/>
      <c r="X28" s="587"/>
      <c r="Y28" s="588"/>
      <c r="Z28" s="639">
        <v>0.4</v>
      </c>
      <c r="AA28" s="639"/>
      <c r="AB28" s="639"/>
      <c r="AC28" s="639"/>
      <c r="AD28" s="640">
        <v>8118</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305055</v>
      </c>
      <c r="CS28" s="587"/>
      <c r="CT28" s="587"/>
      <c r="CU28" s="587"/>
      <c r="CV28" s="587"/>
      <c r="CW28" s="587"/>
      <c r="CX28" s="587"/>
      <c r="CY28" s="588"/>
      <c r="CZ28" s="589">
        <v>9.5</v>
      </c>
      <c r="DA28" s="607"/>
      <c r="DB28" s="607"/>
      <c r="DC28" s="608"/>
      <c r="DD28" s="592">
        <v>305055</v>
      </c>
      <c r="DE28" s="587"/>
      <c r="DF28" s="587"/>
      <c r="DG28" s="587"/>
      <c r="DH28" s="587"/>
      <c r="DI28" s="587"/>
      <c r="DJ28" s="587"/>
      <c r="DK28" s="588"/>
      <c r="DL28" s="592">
        <v>305055</v>
      </c>
      <c r="DM28" s="587"/>
      <c r="DN28" s="587"/>
      <c r="DO28" s="587"/>
      <c r="DP28" s="587"/>
      <c r="DQ28" s="587"/>
      <c r="DR28" s="587"/>
      <c r="DS28" s="587"/>
      <c r="DT28" s="587"/>
      <c r="DU28" s="587"/>
      <c r="DV28" s="588"/>
      <c r="DW28" s="609">
        <v>13.2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7366</v>
      </c>
      <c r="S29" s="587"/>
      <c r="T29" s="587"/>
      <c r="U29" s="587"/>
      <c r="V29" s="587"/>
      <c r="W29" s="587"/>
      <c r="X29" s="587"/>
      <c r="Y29" s="588"/>
      <c r="Z29" s="639">
        <v>0.2</v>
      </c>
      <c r="AA29" s="639"/>
      <c r="AB29" s="639"/>
      <c r="AC29" s="639"/>
      <c r="AD29" s="640" t="s">
        <v>220</v>
      </c>
      <c r="AE29" s="640"/>
      <c r="AF29" s="640"/>
      <c r="AG29" s="640"/>
      <c r="AH29" s="640"/>
      <c r="AI29" s="640"/>
      <c r="AJ29" s="640"/>
      <c r="AK29" s="640"/>
      <c r="AL29" s="609" t="s">
        <v>220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305055</v>
      </c>
      <c r="CS29" s="605"/>
      <c r="CT29" s="605"/>
      <c r="CU29" s="605"/>
      <c r="CV29" s="605"/>
      <c r="CW29" s="605"/>
      <c r="CX29" s="605"/>
      <c r="CY29" s="606"/>
      <c r="CZ29" s="589">
        <v>9.5</v>
      </c>
      <c r="DA29" s="607"/>
      <c r="DB29" s="607"/>
      <c r="DC29" s="608"/>
      <c r="DD29" s="592">
        <v>305055</v>
      </c>
      <c r="DE29" s="605"/>
      <c r="DF29" s="605"/>
      <c r="DG29" s="605"/>
      <c r="DH29" s="605"/>
      <c r="DI29" s="605"/>
      <c r="DJ29" s="605"/>
      <c r="DK29" s="606"/>
      <c r="DL29" s="592">
        <v>305055</v>
      </c>
      <c r="DM29" s="605"/>
      <c r="DN29" s="605"/>
      <c r="DO29" s="605"/>
      <c r="DP29" s="605"/>
      <c r="DQ29" s="605"/>
      <c r="DR29" s="605"/>
      <c r="DS29" s="605"/>
      <c r="DT29" s="605"/>
      <c r="DU29" s="605"/>
      <c r="DV29" s="606"/>
      <c r="DW29" s="609">
        <v>13.2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14321</v>
      </c>
      <c r="S30" s="587"/>
      <c r="T30" s="587"/>
      <c r="U30" s="587"/>
      <c r="V30" s="587"/>
      <c r="W30" s="587"/>
      <c r="X30" s="587"/>
      <c r="Y30" s="588"/>
      <c r="Z30" s="639">
        <v>0.4</v>
      </c>
      <c r="AA30" s="639"/>
      <c r="AB30" s="639"/>
      <c r="AC30" s="639"/>
      <c r="AD30" s="640" t="s">
        <v>220</v>
      </c>
      <c r="AE30" s="640"/>
      <c r="AF30" s="640"/>
      <c r="AG30" s="640"/>
      <c r="AH30" s="640"/>
      <c r="AI30" s="640"/>
      <c r="AJ30" s="640"/>
      <c r="AK30" s="640"/>
      <c r="AL30" s="609" t="s">
        <v>220</v>
      </c>
      <c r="AM30" s="641"/>
      <c r="AN30" s="641"/>
      <c r="AO30" s="642"/>
      <c r="AP30" s="664" t="s">
        <v>290</v>
      </c>
      <c r="AQ30" s="665"/>
      <c r="AR30" s="665"/>
      <c r="AS30" s="665"/>
      <c r="AT30" s="670" t="s">
        <v>291</v>
      </c>
      <c r="AU30" s="182"/>
      <c r="AV30" s="182"/>
      <c r="AW30" s="182"/>
      <c r="AX30" s="673" t="s">
        <v>169</v>
      </c>
      <c r="AY30" s="674"/>
      <c r="AZ30" s="674"/>
      <c r="BA30" s="674"/>
      <c r="BB30" s="674"/>
      <c r="BC30" s="674"/>
      <c r="BD30" s="674"/>
      <c r="BE30" s="674"/>
      <c r="BF30" s="675"/>
      <c r="BG30" s="652">
        <v>98.8</v>
      </c>
      <c r="BH30" s="653"/>
      <c r="BI30" s="653"/>
      <c r="BJ30" s="653"/>
      <c r="BK30" s="653"/>
      <c r="BL30" s="653"/>
      <c r="BM30" s="654">
        <v>92.7</v>
      </c>
      <c r="BN30" s="653"/>
      <c r="BO30" s="653"/>
      <c r="BP30" s="653"/>
      <c r="BQ30" s="655"/>
      <c r="BR30" s="652">
        <v>98.5</v>
      </c>
      <c r="BS30" s="653"/>
      <c r="BT30" s="653"/>
      <c r="BU30" s="653"/>
      <c r="BV30" s="653"/>
      <c r="BW30" s="653"/>
      <c r="BX30" s="654">
        <v>92.6</v>
      </c>
      <c r="BY30" s="653"/>
      <c r="BZ30" s="653"/>
      <c r="CA30" s="653"/>
      <c r="CB30" s="655"/>
      <c r="CD30" s="658"/>
      <c r="CE30" s="659"/>
      <c r="CF30" s="623" t="s">
        <v>292</v>
      </c>
      <c r="CG30" s="620"/>
      <c r="CH30" s="620"/>
      <c r="CI30" s="620"/>
      <c r="CJ30" s="620"/>
      <c r="CK30" s="620"/>
      <c r="CL30" s="620"/>
      <c r="CM30" s="620"/>
      <c r="CN30" s="620"/>
      <c r="CO30" s="620"/>
      <c r="CP30" s="620"/>
      <c r="CQ30" s="621"/>
      <c r="CR30" s="586">
        <v>270240</v>
      </c>
      <c r="CS30" s="587"/>
      <c r="CT30" s="587"/>
      <c r="CU30" s="587"/>
      <c r="CV30" s="587"/>
      <c r="CW30" s="587"/>
      <c r="CX30" s="587"/>
      <c r="CY30" s="588"/>
      <c r="CZ30" s="589">
        <v>8.4</v>
      </c>
      <c r="DA30" s="607"/>
      <c r="DB30" s="607"/>
      <c r="DC30" s="608"/>
      <c r="DD30" s="592">
        <v>270240</v>
      </c>
      <c r="DE30" s="587"/>
      <c r="DF30" s="587"/>
      <c r="DG30" s="587"/>
      <c r="DH30" s="587"/>
      <c r="DI30" s="587"/>
      <c r="DJ30" s="587"/>
      <c r="DK30" s="588"/>
      <c r="DL30" s="592">
        <v>270240</v>
      </c>
      <c r="DM30" s="587"/>
      <c r="DN30" s="587"/>
      <c r="DO30" s="587"/>
      <c r="DP30" s="587"/>
      <c r="DQ30" s="587"/>
      <c r="DR30" s="587"/>
      <c r="DS30" s="587"/>
      <c r="DT30" s="587"/>
      <c r="DU30" s="587"/>
      <c r="DV30" s="588"/>
      <c r="DW30" s="609">
        <v>11.7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242974</v>
      </c>
      <c r="S31" s="587"/>
      <c r="T31" s="587"/>
      <c r="U31" s="587"/>
      <c r="V31" s="587"/>
      <c r="W31" s="587"/>
      <c r="X31" s="587"/>
      <c r="Y31" s="588"/>
      <c r="Z31" s="639">
        <v>7.1</v>
      </c>
      <c r="AA31" s="639"/>
      <c r="AB31" s="639"/>
      <c r="AC31" s="639"/>
      <c r="AD31" s="640" t="s">
        <v>220</v>
      </c>
      <c r="AE31" s="640"/>
      <c r="AF31" s="640"/>
      <c r="AG31" s="640"/>
      <c r="AH31" s="640"/>
      <c r="AI31" s="640"/>
      <c r="AJ31" s="640"/>
      <c r="AK31" s="640"/>
      <c r="AL31" s="609" t="s">
        <v>220</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95.1</v>
      </c>
      <c r="BN31" s="651"/>
      <c r="BO31" s="651"/>
      <c r="BP31" s="651"/>
      <c r="BQ31" s="615"/>
      <c r="BR31" s="650">
        <v>98.9</v>
      </c>
      <c r="BS31" s="605"/>
      <c r="BT31" s="605"/>
      <c r="BU31" s="605"/>
      <c r="BV31" s="605"/>
      <c r="BW31" s="605"/>
      <c r="BX31" s="641">
        <v>94.5</v>
      </c>
      <c r="BY31" s="651"/>
      <c r="BZ31" s="651"/>
      <c r="CA31" s="651"/>
      <c r="CB31" s="615"/>
      <c r="CD31" s="658"/>
      <c r="CE31" s="659"/>
      <c r="CF31" s="623" t="s">
        <v>296</v>
      </c>
      <c r="CG31" s="620"/>
      <c r="CH31" s="620"/>
      <c r="CI31" s="620"/>
      <c r="CJ31" s="620"/>
      <c r="CK31" s="620"/>
      <c r="CL31" s="620"/>
      <c r="CM31" s="620"/>
      <c r="CN31" s="620"/>
      <c r="CO31" s="620"/>
      <c r="CP31" s="620"/>
      <c r="CQ31" s="621"/>
      <c r="CR31" s="586">
        <v>34815</v>
      </c>
      <c r="CS31" s="605"/>
      <c r="CT31" s="605"/>
      <c r="CU31" s="605"/>
      <c r="CV31" s="605"/>
      <c r="CW31" s="605"/>
      <c r="CX31" s="605"/>
      <c r="CY31" s="606"/>
      <c r="CZ31" s="589">
        <v>1.1000000000000001</v>
      </c>
      <c r="DA31" s="607"/>
      <c r="DB31" s="607"/>
      <c r="DC31" s="608"/>
      <c r="DD31" s="592">
        <v>34815</v>
      </c>
      <c r="DE31" s="605"/>
      <c r="DF31" s="605"/>
      <c r="DG31" s="605"/>
      <c r="DH31" s="605"/>
      <c r="DI31" s="605"/>
      <c r="DJ31" s="605"/>
      <c r="DK31" s="606"/>
      <c r="DL31" s="592">
        <v>34815</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131439</v>
      </c>
      <c r="S32" s="587"/>
      <c r="T32" s="587"/>
      <c r="U32" s="587"/>
      <c r="V32" s="587"/>
      <c r="W32" s="587"/>
      <c r="X32" s="587"/>
      <c r="Y32" s="588"/>
      <c r="Z32" s="639">
        <v>3.8</v>
      </c>
      <c r="AA32" s="639"/>
      <c r="AB32" s="639"/>
      <c r="AC32" s="639"/>
      <c r="AD32" s="640">
        <v>8392</v>
      </c>
      <c r="AE32" s="640"/>
      <c r="AF32" s="640"/>
      <c r="AG32" s="640"/>
      <c r="AH32" s="640"/>
      <c r="AI32" s="640"/>
      <c r="AJ32" s="640"/>
      <c r="AK32" s="640"/>
      <c r="AL32" s="609">
        <v>0.4</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98.3</v>
      </c>
      <c r="BH32" s="571"/>
      <c r="BI32" s="571"/>
      <c r="BJ32" s="571"/>
      <c r="BK32" s="571"/>
      <c r="BL32" s="571"/>
      <c r="BM32" s="634">
        <v>90.2</v>
      </c>
      <c r="BN32" s="571"/>
      <c r="BO32" s="571"/>
      <c r="BP32" s="571"/>
      <c r="BQ32" s="628"/>
      <c r="BR32" s="649">
        <v>98.1</v>
      </c>
      <c r="BS32" s="571"/>
      <c r="BT32" s="571"/>
      <c r="BU32" s="571"/>
      <c r="BV32" s="571"/>
      <c r="BW32" s="571"/>
      <c r="BX32" s="634">
        <v>90.5</v>
      </c>
      <c r="BY32" s="571"/>
      <c r="BZ32" s="571"/>
      <c r="CA32" s="571"/>
      <c r="CB32" s="628"/>
      <c r="CD32" s="660"/>
      <c r="CE32" s="661"/>
      <c r="CF32" s="623" t="s">
        <v>299</v>
      </c>
      <c r="CG32" s="620"/>
      <c r="CH32" s="620"/>
      <c r="CI32" s="620"/>
      <c r="CJ32" s="620"/>
      <c r="CK32" s="620"/>
      <c r="CL32" s="620"/>
      <c r="CM32" s="620"/>
      <c r="CN32" s="620"/>
      <c r="CO32" s="620"/>
      <c r="CP32" s="620"/>
      <c r="CQ32" s="621"/>
      <c r="CR32" s="586" t="s">
        <v>220</v>
      </c>
      <c r="CS32" s="587"/>
      <c r="CT32" s="587"/>
      <c r="CU32" s="587"/>
      <c r="CV32" s="587"/>
      <c r="CW32" s="587"/>
      <c r="CX32" s="587"/>
      <c r="CY32" s="588"/>
      <c r="CZ32" s="589" t="s">
        <v>220</v>
      </c>
      <c r="DA32" s="607"/>
      <c r="DB32" s="607"/>
      <c r="DC32" s="608"/>
      <c r="DD32" s="592" t="s">
        <v>220</v>
      </c>
      <c r="DE32" s="587"/>
      <c r="DF32" s="587"/>
      <c r="DG32" s="587"/>
      <c r="DH32" s="587"/>
      <c r="DI32" s="587"/>
      <c r="DJ32" s="587"/>
      <c r="DK32" s="588"/>
      <c r="DL32" s="592" t="s">
        <v>220</v>
      </c>
      <c r="DM32" s="587"/>
      <c r="DN32" s="587"/>
      <c r="DO32" s="587"/>
      <c r="DP32" s="587"/>
      <c r="DQ32" s="587"/>
      <c r="DR32" s="587"/>
      <c r="DS32" s="587"/>
      <c r="DT32" s="587"/>
      <c r="DU32" s="587"/>
      <c r="DV32" s="588"/>
      <c r="DW32" s="609" t="s">
        <v>220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204142</v>
      </c>
      <c r="S33" s="587"/>
      <c r="T33" s="587"/>
      <c r="U33" s="587"/>
      <c r="V33" s="587"/>
      <c r="W33" s="587"/>
      <c r="X33" s="587"/>
      <c r="Y33" s="588"/>
      <c r="Z33" s="639">
        <v>5.9</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1633358</v>
      </c>
      <c r="CS33" s="605"/>
      <c r="CT33" s="605"/>
      <c r="CU33" s="605"/>
      <c r="CV33" s="605"/>
      <c r="CW33" s="605"/>
      <c r="CX33" s="605"/>
      <c r="CY33" s="606"/>
      <c r="CZ33" s="589">
        <v>51</v>
      </c>
      <c r="DA33" s="607"/>
      <c r="DB33" s="607"/>
      <c r="DC33" s="608"/>
      <c r="DD33" s="592">
        <v>1405589</v>
      </c>
      <c r="DE33" s="605"/>
      <c r="DF33" s="605"/>
      <c r="DG33" s="605"/>
      <c r="DH33" s="605"/>
      <c r="DI33" s="605"/>
      <c r="DJ33" s="605"/>
      <c r="DK33" s="606"/>
      <c r="DL33" s="592">
        <v>993810</v>
      </c>
      <c r="DM33" s="605"/>
      <c r="DN33" s="605"/>
      <c r="DO33" s="605"/>
      <c r="DP33" s="605"/>
      <c r="DQ33" s="605"/>
      <c r="DR33" s="605"/>
      <c r="DS33" s="605"/>
      <c r="DT33" s="605"/>
      <c r="DU33" s="605"/>
      <c r="DV33" s="606"/>
      <c r="DW33" s="609">
        <v>43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581828</v>
      </c>
      <c r="CS34" s="587"/>
      <c r="CT34" s="587"/>
      <c r="CU34" s="587"/>
      <c r="CV34" s="587"/>
      <c r="CW34" s="587"/>
      <c r="CX34" s="587"/>
      <c r="CY34" s="588"/>
      <c r="CZ34" s="589">
        <v>18.2</v>
      </c>
      <c r="DA34" s="607"/>
      <c r="DB34" s="607"/>
      <c r="DC34" s="608"/>
      <c r="DD34" s="592">
        <v>416466</v>
      </c>
      <c r="DE34" s="587"/>
      <c r="DF34" s="587"/>
      <c r="DG34" s="587"/>
      <c r="DH34" s="587"/>
      <c r="DI34" s="587"/>
      <c r="DJ34" s="587"/>
      <c r="DK34" s="588"/>
      <c r="DL34" s="592">
        <v>286678</v>
      </c>
      <c r="DM34" s="587"/>
      <c r="DN34" s="587"/>
      <c r="DO34" s="587"/>
      <c r="DP34" s="587"/>
      <c r="DQ34" s="587"/>
      <c r="DR34" s="587"/>
      <c r="DS34" s="587"/>
      <c r="DT34" s="587"/>
      <c r="DU34" s="587"/>
      <c r="DV34" s="588"/>
      <c r="DW34" s="609">
        <v>12.4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196442</v>
      </c>
      <c r="S35" s="587"/>
      <c r="T35" s="587"/>
      <c r="U35" s="587"/>
      <c r="V35" s="587"/>
      <c r="W35" s="587"/>
      <c r="X35" s="587"/>
      <c r="Y35" s="588"/>
      <c r="Z35" s="639">
        <v>5.7</v>
      </c>
      <c r="AA35" s="639"/>
      <c r="AB35" s="639"/>
      <c r="AC35" s="639"/>
      <c r="AD35" s="640" t="s">
        <v>220</v>
      </c>
      <c r="AE35" s="640"/>
      <c r="AF35" s="640"/>
      <c r="AG35" s="640"/>
      <c r="AH35" s="640"/>
      <c r="AI35" s="640"/>
      <c r="AJ35" s="640"/>
      <c r="AK35" s="640"/>
      <c r="AL35" s="609" t="s">
        <v>220</v>
      </c>
      <c r="AM35" s="641"/>
      <c r="AN35" s="641"/>
      <c r="AO35" s="642"/>
      <c r="AP35" s="186"/>
      <c r="AQ35" s="643" t="s">
        <v>307</v>
      </c>
      <c r="AR35" s="644"/>
      <c r="AS35" s="644"/>
      <c r="AT35" s="644"/>
      <c r="AU35" s="644"/>
      <c r="AV35" s="644"/>
      <c r="AW35" s="644"/>
      <c r="AX35" s="644"/>
      <c r="AY35" s="645"/>
      <c r="AZ35" s="636">
        <v>444032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77986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6720</v>
      </c>
      <c r="CS35" s="605"/>
      <c r="CT35" s="605"/>
      <c r="CU35" s="605"/>
      <c r="CV35" s="605"/>
      <c r="CW35" s="605"/>
      <c r="CX35" s="605"/>
      <c r="CY35" s="606"/>
      <c r="CZ35" s="589">
        <v>0.2</v>
      </c>
      <c r="DA35" s="607"/>
      <c r="DB35" s="607"/>
      <c r="DC35" s="608"/>
      <c r="DD35" s="592">
        <v>6303</v>
      </c>
      <c r="DE35" s="605"/>
      <c r="DF35" s="605"/>
      <c r="DG35" s="605"/>
      <c r="DH35" s="605"/>
      <c r="DI35" s="605"/>
      <c r="DJ35" s="605"/>
      <c r="DK35" s="606"/>
      <c r="DL35" s="592">
        <v>6252</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3437161</v>
      </c>
      <c r="S36" s="627"/>
      <c r="T36" s="627"/>
      <c r="U36" s="627"/>
      <c r="V36" s="627"/>
      <c r="W36" s="627"/>
      <c r="X36" s="627"/>
      <c r="Y36" s="630"/>
      <c r="Z36" s="631">
        <v>100</v>
      </c>
      <c r="AA36" s="631"/>
      <c r="AB36" s="631"/>
      <c r="AC36" s="631"/>
      <c r="AD36" s="632">
        <v>2114488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122553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69358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466511</v>
      </c>
      <c r="CS36" s="587"/>
      <c r="CT36" s="587"/>
      <c r="CU36" s="587"/>
      <c r="CV36" s="587"/>
      <c r="CW36" s="587"/>
      <c r="CX36" s="587"/>
      <c r="CY36" s="588"/>
      <c r="CZ36" s="589">
        <v>14.6</v>
      </c>
      <c r="DA36" s="607"/>
      <c r="DB36" s="607"/>
      <c r="DC36" s="608"/>
      <c r="DD36" s="592">
        <v>430831</v>
      </c>
      <c r="DE36" s="587"/>
      <c r="DF36" s="587"/>
      <c r="DG36" s="587"/>
      <c r="DH36" s="587"/>
      <c r="DI36" s="587"/>
      <c r="DJ36" s="587"/>
      <c r="DK36" s="588"/>
      <c r="DL36" s="592">
        <v>348809</v>
      </c>
      <c r="DM36" s="587"/>
      <c r="DN36" s="587"/>
      <c r="DO36" s="587"/>
      <c r="DP36" s="587"/>
      <c r="DQ36" s="587"/>
      <c r="DR36" s="587"/>
      <c r="DS36" s="587"/>
      <c r="DT36" s="587"/>
      <c r="DU36" s="587"/>
      <c r="DV36" s="588"/>
      <c r="DW36" s="609">
        <v>15.1</v>
      </c>
      <c r="DX36" s="610"/>
      <c r="DY36" s="610"/>
      <c r="DZ36" s="610"/>
      <c r="EA36" s="610"/>
      <c r="EB36" s="610"/>
      <c r="EC36" s="611"/>
    </row>
    <row r="37" spans="2:133" ht="11.25" customHeight="1">
      <c r="AQ37" s="612" t="s">
        <v>314</v>
      </c>
      <c r="AR37" s="613"/>
      <c r="AS37" s="613"/>
      <c r="AT37" s="613"/>
      <c r="AU37" s="613"/>
      <c r="AV37" s="613"/>
      <c r="AW37" s="613"/>
      <c r="AX37" s="613"/>
      <c r="AY37" s="614"/>
      <c r="AZ37" s="586">
        <v>22240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1432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224826</v>
      </c>
      <c r="CS37" s="605"/>
      <c r="CT37" s="605"/>
      <c r="CU37" s="605"/>
      <c r="CV37" s="605"/>
      <c r="CW37" s="605"/>
      <c r="CX37" s="605"/>
      <c r="CY37" s="606"/>
      <c r="CZ37" s="589">
        <v>7</v>
      </c>
      <c r="DA37" s="607"/>
      <c r="DB37" s="607"/>
      <c r="DC37" s="608"/>
      <c r="DD37" s="592">
        <v>224826</v>
      </c>
      <c r="DE37" s="605"/>
      <c r="DF37" s="605"/>
      <c r="DG37" s="605"/>
      <c r="DH37" s="605"/>
      <c r="DI37" s="605"/>
      <c r="DJ37" s="605"/>
      <c r="DK37" s="606"/>
      <c r="DL37" s="592">
        <v>224826</v>
      </c>
      <c r="DM37" s="605"/>
      <c r="DN37" s="605"/>
      <c r="DO37" s="605"/>
      <c r="DP37" s="605"/>
      <c r="DQ37" s="605"/>
      <c r="DR37" s="605"/>
      <c r="DS37" s="605"/>
      <c r="DT37" s="605"/>
      <c r="DU37" s="605"/>
      <c r="DV37" s="606"/>
      <c r="DW37" s="609">
        <v>9.6999999999999993</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2556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421792</v>
      </c>
      <c r="CS38" s="587"/>
      <c r="CT38" s="587"/>
      <c r="CU38" s="587"/>
      <c r="CV38" s="587"/>
      <c r="CW38" s="587"/>
      <c r="CX38" s="587"/>
      <c r="CY38" s="588"/>
      <c r="CZ38" s="589">
        <v>13.2</v>
      </c>
      <c r="DA38" s="607"/>
      <c r="DB38" s="607"/>
      <c r="DC38" s="608"/>
      <c r="DD38" s="592">
        <v>398385</v>
      </c>
      <c r="DE38" s="587"/>
      <c r="DF38" s="587"/>
      <c r="DG38" s="587"/>
      <c r="DH38" s="587"/>
      <c r="DI38" s="587"/>
      <c r="DJ38" s="587"/>
      <c r="DK38" s="588"/>
      <c r="DL38" s="592">
        <v>342831</v>
      </c>
      <c r="DM38" s="587"/>
      <c r="DN38" s="587"/>
      <c r="DO38" s="587"/>
      <c r="DP38" s="587"/>
      <c r="DQ38" s="587"/>
      <c r="DR38" s="587"/>
      <c r="DS38" s="587"/>
      <c r="DT38" s="587"/>
      <c r="DU38" s="587"/>
      <c r="DV38" s="588"/>
      <c r="DW38" s="609">
        <v>14.8</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71</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147267</v>
      </c>
      <c r="CS39" s="605"/>
      <c r="CT39" s="605"/>
      <c r="CU39" s="605"/>
      <c r="CV39" s="605"/>
      <c r="CW39" s="605"/>
      <c r="CX39" s="605"/>
      <c r="CY39" s="606"/>
      <c r="CZ39" s="589">
        <v>4.5999999999999996</v>
      </c>
      <c r="DA39" s="607"/>
      <c r="DB39" s="607"/>
      <c r="DC39" s="608"/>
      <c r="DD39" s="592">
        <v>144364</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94984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9240</v>
      </c>
      <c r="CS40" s="587"/>
      <c r="CT40" s="587"/>
      <c r="CU40" s="587"/>
      <c r="CV40" s="587"/>
      <c r="CW40" s="587"/>
      <c r="CX40" s="587"/>
      <c r="CY40" s="588"/>
      <c r="CZ40" s="589">
        <v>0.3</v>
      </c>
      <c r="DA40" s="607"/>
      <c r="DB40" s="607"/>
      <c r="DC40" s="608"/>
      <c r="DD40" s="592">
        <v>9240</v>
      </c>
      <c r="DE40" s="587"/>
      <c r="DF40" s="587"/>
      <c r="DG40" s="587"/>
      <c r="DH40" s="587"/>
      <c r="DI40" s="587"/>
      <c r="DJ40" s="587"/>
      <c r="DK40" s="588"/>
      <c r="DL40" s="592">
        <v>9240</v>
      </c>
      <c r="DM40" s="587"/>
      <c r="DN40" s="587"/>
      <c r="DO40" s="587"/>
      <c r="DP40" s="587"/>
      <c r="DQ40" s="587"/>
      <c r="DR40" s="587"/>
      <c r="DS40" s="587"/>
      <c r="DT40" s="587"/>
      <c r="DU40" s="587"/>
      <c r="DV40" s="588"/>
      <c r="DW40" s="609">
        <v>0.4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204255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271986</v>
      </c>
      <c r="CS42" s="587"/>
      <c r="CT42" s="587"/>
      <c r="CU42" s="587"/>
      <c r="CV42" s="587"/>
      <c r="CW42" s="587"/>
      <c r="CX42" s="587"/>
      <c r="CY42" s="588"/>
      <c r="CZ42" s="589">
        <v>8.5</v>
      </c>
      <c r="DA42" s="590"/>
      <c r="DB42" s="590"/>
      <c r="DC42" s="591"/>
      <c r="DD42" s="592">
        <v>150519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7848</v>
      </c>
      <c r="CS43" s="605"/>
      <c r="CT43" s="605"/>
      <c r="CU43" s="605"/>
      <c r="CV43" s="605"/>
      <c r="CW43" s="605"/>
      <c r="CX43" s="605"/>
      <c r="CY43" s="606"/>
      <c r="CZ43" s="589">
        <v>0.2</v>
      </c>
      <c r="DA43" s="607"/>
      <c r="DB43" s="607"/>
      <c r="DC43" s="608"/>
      <c r="DD43" s="592">
        <v>7848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271986</v>
      </c>
      <c r="CS44" s="587"/>
      <c r="CT44" s="587"/>
      <c r="CU44" s="587"/>
      <c r="CV44" s="587"/>
      <c r="CW44" s="587"/>
      <c r="CX44" s="587"/>
      <c r="CY44" s="588"/>
      <c r="CZ44" s="589">
        <v>8.5</v>
      </c>
      <c r="DA44" s="590"/>
      <c r="DB44" s="590"/>
      <c r="DC44" s="591"/>
      <c r="DD44" s="592">
        <v>150519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157682</v>
      </c>
      <c r="CS45" s="605"/>
      <c r="CT45" s="605"/>
      <c r="CU45" s="605"/>
      <c r="CV45" s="605"/>
      <c r="CW45" s="605"/>
      <c r="CX45" s="605"/>
      <c r="CY45" s="606"/>
      <c r="CZ45" s="589">
        <v>4.9000000000000004</v>
      </c>
      <c r="DA45" s="607"/>
      <c r="DB45" s="607"/>
      <c r="DC45" s="608"/>
      <c r="DD45" s="592">
        <v>63885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114304</v>
      </c>
      <c r="CS46" s="587"/>
      <c r="CT46" s="587"/>
      <c r="CU46" s="587"/>
      <c r="CV46" s="587"/>
      <c r="CW46" s="587"/>
      <c r="CX46" s="587"/>
      <c r="CY46" s="588"/>
      <c r="CZ46" s="589">
        <v>3.6</v>
      </c>
      <c r="DA46" s="590"/>
      <c r="DB46" s="590"/>
      <c r="DC46" s="591"/>
      <c r="DD46" s="592">
        <v>86634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3201558</v>
      </c>
      <c r="CS49" s="571"/>
      <c r="CT49" s="571"/>
      <c r="CU49" s="571"/>
      <c r="CV49" s="571"/>
      <c r="CW49" s="571"/>
      <c r="CX49" s="571"/>
      <c r="CY49" s="572"/>
      <c r="CZ49" s="573">
        <v>100</v>
      </c>
      <c r="DA49" s="574"/>
      <c r="DB49" s="574"/>
      <c r="DC49" s="575"/>
      <c r="DD49" s="576">
        <v>2577331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2" sqref="B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3440</v>
      </c>
      <c r="R7" s="1099"/>
      <c r="S7" s="1099"/>
      <c r="T7" s="1099"/>
      <c r="U7" s="1099"/>
      <c r="V7" s="1099">
        <v>3204</v>
      </c>
      <c r="W7" s="1099"/>
      <c r="X7" s="1099"/>
      <c r="Y7" s="1099"/>
      <c r="Z7" s="1099"/>
      <c r="AA7" s="1099">
        <v>236</v>
      </c>
      <c r="AB7" s="1099"/>
      <c r="AC7" s="1099"/>
      <c r="AD7" s="1099"/>
      <c r="AE7" s="1100"/>
      <c r="AF7" s="1101">
        <v>192</v>
      </c>
      <c r="AG7" s="1102"/>
      <c r="AH7" s="1102"/>
      <c r="AI7" s="1102"/>
      <c r="AJ7" s="1103"/>
      <c r="AK7" s="1085">
        <v>14</v>
      </c>
      <c r="AL7" s="1086"/>
      <c r="AM7" s="1086"/>
      <c r="AN7" s="1086"/>
      <c r="AO7" s="1086"/>
      <c r="AP7" s="1086">
        <v>2975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f>Q7</f>
        <v>3440</v>
      </c>
      <c r="R23" s="1063"/>
      <c r="S23" s="1063"/>
      <c r="T23" s="1063"/>
      <c r="U23" s="1063"/>
      <c r="V23" s="1063">
        <f>V7</f>
        <v>3204</v>
      </c>
      <c r="W23" s="1063"/>
      <c r="X23" s="1063"/>
      <c r="Y23" s="1063"/>
      <c r="Z23" s="1063"/>
      <c r="AA23" s="1063">
        <f>AA7</f>
        <v>236</v>
      </c>
      <c r="AB23" s="1063"/>
      <c r="AC23" s="1063"/>
      <c r="AD23" s="1063"/>
      <c r="AE23" s="1064"/>
      <c r="AF23" s="1065">
        <v>192</v>
      </c>
      <c r="AG23" s="1063"/>
      <c r="AH23" s="1063"/>
      <c r="AI23" s="1063"/>
      <c r="AJ23" s="1066"/>
      <c r="AK23" s="1067"/>
      <c r="AL23" s="1068"/>
      <c r="AM23" s="1068"/>
      <c r="AN23" s="1068"/>
      <c r="AO23" s="1068"/>
      <c r="AP23" s="1063">
        <f>AP7</f>
        <v>2975</v>
      </c>
      <c r="AQ23" s="1063"/>
      <c r="AR23" s="1063"/>
      <c r="AS23" s="1063"/>
      <c r="AT23" s="1063"/>
      <c r="AU23" s="1069"/>
      <c r="AV23" s="1069"/>
      <c r="AW23" s="1069"/>
      <c r="AX23" s="1069"/>
      <c r="AY23" s="1070"/>
      <c r="AZ23" s="1059" t="s">
        <v>220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1088</v>
      </c>
      <c r="R28" s="1048"/>
      <c r="S28" s="1048"/>
      <c r="T28" s="1048"/>
      <c r="U28" s="1048"/>
      <c r="V28" s="1048">
        <v>1010</v>
      </c>
      <c r="W28" s="1048"/>
      <c r="X28" s="1048"/>
      <c r="Y28" s="1048"/>
      <c r="Z28" s="1048"/>
      <c r="AA28" s="1048">
        <v>78</v>
      </c>
      <c r="AB28" s="1048"/>
      <c r="AC28" s="1048"/>
      <c r="AD28" s="1048"/>
      <c r="AE28" s="1049"/>
      <c r="AF28" s="1050">
        <v>78</v>
      </c>
      <c r="AG28" s="1048"/>
      <c r="AH28" s="1048"/>
      <c r="AI28" s="1048"/>
      <c r="AJ28" s="1051"/>
      <c r="AK28" s="1052">
        <v>101</v>
      </c>
      <c r="AL28" s="1040"/>
      <c r="AM28" s="1040"/>
      <c r="AN28" s="1040"/>
      <c r="AO28" s="1040"/>
      <c r="AP28" s="1040"/>
      <c r="AQ28" s="1040"/>
      <c r="AR28" s="1040"/>
      <c r="AS28" s="1040"/>
      <c r="AT28" s="1040"/>
      <c r="AU28" s="1040">
        <v>101</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653</v>
      </c>
      <c r="R29" s="1038"/>
      <c r="S29" s="1038"/>
      <c r="T29" s="1038"/>
      <c r="U29" s="1038"/>
      <c r="V29" s="1038">
        <v>627</v>
      </c>
      <c r="W29" s="1038"/>
      <c r="X29" s="1038"/>
      <c r="Y29" s="1038"/>
      <c r="Z29" s="1038"/>
      <c r="AA29" s="1038">
        <v>26</v>
      </c>
      <c r="AB29" s="1038"/>
      <c r="AC29" s="1038"/>
      <c r="AD29" s="1038"/>
      <c r="AE29" s="1039"/>
      <c r="AF29" s="1013">
        <v>26</v>
      </c>
      <c r="AG29" s="1014"/>
      <c r="AH29" s="1014"/>
      <c r="AI29" s="1014"/>
      <c r="AJ29" s="1015"/>
      <c r="AK29" s="974">
        <v>88</v>
      </c>
      <c r="AL29" s="965"/>
      <c r="AM29" s="965"/>
      <c r="AN29" s="965"/>
      <c r="AO29" s="965"/>
      <c r="AP29" s="965"/>
      <c r="AQ29" s="965"/>
      <c r="AR29" s="965"/>
      <c r="AS29" s="965"/>
      <c r="AT29" s="965"/>
      <c r="AU29" s="965">
        <v>88</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95</v>
      </c>
      <c r="R30" s="1038"/>
      <c r="S30" s="1038"/>
      <c r="T30" s="1038"/>
      <c r="U30" s="1038"/>
      <c r="V30" s="1038">
        <v>95</v>
      </c>
      <c r="W30" s="1038"/>
      <c r="X30" s="1038"/>
      <c r="Y30" s="1038"/>
      <c r="Z30" s="1038"/>
      <c r="AA30" s="1038">
        <v>0</v>
      </c>
      <c r="AB30" s="1038"/>
      <c r="AC30" s="1038"/>
      <c r="AD30" s="1038"/>
      <c r="AE30" s="1039"/>
      <c r="AF30" s="1013">
        <v>0</v>
      </c>
      <c r="AG30" s="1014"/>
      <c r="AH30" s="1014"/>
      <c r="AI30" s="1014"/>
      <c r="AJ30" s="1015"/>
      <c r="AK30" s="974">
        <v>18</v>
      </c>
      <c r="AL30" s="965"/>
      <c r="AM30" s="965"/>
      <c r="AN30" s="965"/>
      <c r="AO30" s="965"/>
      <c r="AP30" s="965"/>
      <c r="AQ30" s="965"/>
      <c r="AR30" s="965"/>
      <c r="AS30" s="965"/>
      <c r="AT30" s="965"/>
      <c r="AU30" s="965">
        <v>18</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198</v>
      </c>
      <c r="R31" s="1038"/>
      <c r="S31" s="1038"/>
      <c r="T31" s="1038"/>
      <c r="U31" s="1038"/>
      <c r="V31" s="1038">
        <v>201</v>
      </c>
      <c r="W31" s="1038"/>
      <c r="X31" s="1038"/>
      <c r="Y31" s="1038"/>
      <c r="Z31" s="1038"/>
      <c r="AA31" s="1038">
        <v>-3</v>
      </c>
      <c r="AB31" s="1038"/>
      <c r="AC31" s="1038"/>
      <c r="AD31" s="1038"/>
      <c r="AE31" s="1039"/>
      <c r="AF31" s="1013">
        <v>252</v>
      </c>
      <c r="AG31" s="1014"/>
      <c r="AH31" s="1014"/>
      <c r="AI31" s="1014"/>
      <c r="AJ31" s="1015"/>
      <c r="AK31" s="974">
        <v>31</v>
      </c>
      <c r="AL31" s="965"/>
      <c r="AM31" s="965"/>
      <c r="AN31" s="965"/>
      <c r="AO31" s="965"/>
      <c r="AP31" s="965">
        <v>1065</v>
      </c>
      <c r="AQ31" s="965"/>
      <c r="AR31" s="965"/>
      <c r="AS31" s="965"/>
      <c r="AT31" s="965"/>
      <c r="AU31" s="965">
        <v>22</v>
      </c>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208</v>
      </c>
      <c r="R32" s="1038"/>
      <c r="S32" s="1038"/>
      <c r="T32" s="1038"/>
      <c r="U32" s="1038"/>
      <c r="V32" s="1038">
        <v>188</v>
      </c>
      <c r="W32" s="1038"/>
      <c r="X32" s="1038"/>
      <c r="Y32" s="1038"/>
      <c r="Z32" s="1038"/>
      <c r="AA32" s="1038">
        <v>20</v>
      </c>
      <c r="AB32" s="1038"/>
      <c r="AC32" s="1038"/>
      <c r="AD32" s="1038"/>
      <c r="AE32" s="1039"/>
      <c r="AF32" s="1013">
        <v>20</v>
      </c>
      <c r="AG32" s="1014"/>
      <c r="AH32" s="1014"/>
      <c r="AI32" s="1014"/>
      <c r="AJ32" s="1015"/>
      <c r="AK32" s="974">
        <v>123</v>
      </c>
      <c r="AL32" s="965"/>
      <c r="AM32" s="965"/>
      <c r="AN32" s="965"/>
      <c r="AO32" s="965"/>
      <c r="AP32" s="965">
        <v>1329</v>
      </c>
      <c r="AQ32" s="965"/>
      <c r="AR32" s="965"/>
      <c r="AS32" s="965"/>
      <c r="AT32" s="965"/>
      <c r="AU32" s="965">
        <v>123</v>
      </c>
      <c r="AV32" s="965"/>
      <c r="AW32" s="965"/>
      <c r="AX32" s="965"/>
      <c r="AY32" s="965"/>
      <c r="AZ32" s="1036"/>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376</v>
      </c>
      <c r="AG63" s="953"/>
      <c r="AH63" s="953"/>
      <c r="AI63" s="953"/>
      <c r="AJ63" s="1024"/>
      <c r="AK63" s="1025"/>
      <c r="AL63" s="957"/>
      <c r="AM63" s="957"/>
      <c r="AN63" s="957"/>
      <c r="AO63" s="957"/>
      <c r="AP63" s="953">
        <f>AP31+AP32</f>
        <v>2394</v>
      </c>
      <c r="AQ63" s="953"/>
      <c r="AR63" s="953"/>
      <c r="AS63" s="953"/>
      <c r="AT63" s="953"/>
      <c r="AU63" s="953">
        <f>AU28+AU29+AU30+AU31+AU32</f>
        <v>352</v>
      </c>
      <c r="AV63" s="953"/>
      <c r="AW63" s="953"/>
      <c r="AX63" s="953"/>
      <c r="AY63" s="953"/>
      <c r="AZ63" s="1019"/>
      <c r="BA63" s="1019"/>
      <c r="BB63" s="1019"/>
      <c r="BC63" s="1019"/>
      <c r="BD63" s="1019"/>
      <c r="BE63" s="954"/>
      <c r="BF63" s="954"/>
      <c r="BG63" s="954"/>
      <c r="BH63" s="954"/>
      <c r="BI63" s="955"/>
      <c r="BJ63" s="1020" t="s">
        <v>220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5072</v>
      </c>
      <c r="R68" s="976"/>
      <c r="S68" s="976"/>
      <c r="T68" s="976"/>
      <c r="U68" s="976"/>
      <c r="V68" s="976">
        <v>4642</v>
      </c>
      <c r="W68" s="976"/>
      <c r="X68" s="976"/>
      <c r="Y68" s="976"/>
      <c r="Z68" s="976"/>
      <c r="AA68" s="976">
        <v>431</v>
      </c>
      <c r="AB68" s="976"/>
      <c r="AC68" s="976"/>
      <c r="AD68" s="976"/>
      <c r="AE68" s="976"/>
      <c r="AF68" s="976">
        <v>257</v>
      </c>
      <c r="AG68" s="976"/>
      <c r="AH68" s="976"/>
      <c r="AI68" s="976"/>
      <c r="AJ68" s="976"/>
      <c r="AK68" s="976">
        <v>307</v>
      </c>
      <c r="AL68" s="976"/>
      <c r="AM68" s="976"/>
      <c r="AN68" s="976"/>
      <c r="AO68" s="976"/>
      <c r="AP68" s="976">
        <v>1006</v>
      </c>
      <c r="AQ68" s="976"/>
      <c r="AR68" s="976"/>
      <c r="AS68" s="976"/>
      <c r="AT68" s="976"/>
      <c r="AU68" s="976">
        <v>88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1324</v>
      </c>
      <c r="R69" s="965"/>
      <c r="S69" s="965"/>
      <c r="T69" s="965"/>
      <c r="U69" s="965"/>
      <c r="V69" s="965">
        <v>1281</v>
      </c>
      <c r="W69" s="965"/>
      <c r="X69" s="965"/>
      <c r="Y69" s="965"/>
      <c r="Z69" s="965"/>
      <c r="AA69" s="965">
        <v>44</v>
      </c>
      <c r="AB69" s="965"/>
      <c r="AC69" s="965"/>
      <c r="AD69" s="965"/>
      <c r="AE69" s="965"/>
      <c r="AF69" s="965">
        <v>44</v>
      </c>
      <c r="AG69" s="965"/>
      <c r="AH69" s="965"/>
      <c r="AI69" s="965"/>
      <c r="AJ69" s="965"/>
      <c r="AK69" s="965"/>
      <c r="AL69" s="965"/>
      <c r="AM69" s="965"/>
      <c r="AN69" s="965"/>
      <c r="AO69" s="965"/>
      <c r="AP69" s="965"/>
      <c r="AQ69" s="965"/>
      <c r="AR69" s="965"/>
      <c r="AS69" s="965"/>
      <c r="AT69" s="965"/>
      <c r="AU69" s="965"/>
      <c r="AV69" s="965"/>
      <c r="AW69" s="965"/>
      <c r="AX69" s="965"/>
      <c r="AY69" s="965"/>
      <c r="AZ69" s="966" t="s">
        <v>534</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564001</v>
      </c>
      <c r="R70" s="965"/>
      <c r="S70" s="965"/>
      <c r="T70" s="965"/>
      <c r="U70" s="965"/>
      <c r="V70" s="965">
        <v>544673</v>
      </c>
      <c r="W70" s="965"/>
      <c r="X70" s="965"/>
      <c r="Y70" s="965"/>
      <c r="Z70" s="965"/>
      <c r="AA70" s="965">
        <v>19328</v>
      </c>
      <c r="AB70" s="965"/>
      <c r="AC70" s="965"/>
      <c r="AD70" s="965"/>
      <c r="AE70" s="965"/>
      <c r="AF70" s="965">
        <v>19328</v>
      </c>
      <c r="AG70" s="965"/>
      <c r="AH70" s="965"/>
      <c r="AI70" s="965"/>
      <c r="AJ70" s="965"/>
      <c r="AK70" s="965">
        <v>10124</v>
      </c>
      <c r="AL70" s="965"/>
      <c r="AM70" s="965"/>
      <c r="AN70" s="965"/>
      <c r="AO70" s="965"/>
      <c r="AP70" s="965"/>
      <c r="AQ70" s="965"/>
      <c r="AR70" s="965"/>
      <c r="AS70" s="965"/>
      <c r="AT70" s="965"/>
      <c r="AU70" s="965"/>
      <c r="AV70" s="965"/>
      <c r="AW70" s="965"/>
      <c r="AX70" s="965"/>
      <c r="AY70" s="965"/>
      <c r="AZ70" s="966" t="s">
        <v>535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37035</v>
      </c>
      <c r="R71" s="965"/>
      <c r="S71" s="965"/>
      <c r="T71" s="965"/>
      <c r="U71" s="965"/>
      <c r="V71" s="965">
        <v>36721</v>
      </c>
      <c r="W71" s="965"/>
      <c r="X71" s="965"/>
      <c r="Y71" s="965"/>
      <c r="Z71" s="965"/>
      <c r="AA71" s="965">
        <v>314</v>
      </c>
      <c r="AB71" s="965"/>
      <c r="AC71" s="965"/>
      <c r="AD71" s="965"/>
      <c r="AE71" s="965"/>
      <c r="AF71" s="965">
        <v>314</v>
      </c>
      <c r="AG71" s="965"/>
      <c r="AH71" s="965"/>
      <c r="AI71" s="965"/>
      <c r="AJ71" s="965"/>
      <c r="AK71" s="965">
        <v>1316</v>
      </c>
      <c r="AL71" s="965"/>
      <c r="AM71" s="965"/>
      <c r="AN71" s="965"/>
      <c r="AO71" s="965"/>
      <c r="AP71" s="965"/>
      <c r="AQ71" s="965"/>
      <c r="AR71" s="965"/>
      <c r="AS71" s="965"/>
      <c r="AT71" s="965"/>
      <c r="AU71" s="965"/>
      <c r="AV71" s="965"/>
      <c r="AW71" s="965"/>
      <c r="AX71" s="965"/>
      <c r="AY71" s="965"/>
      <c r="AZ71" s="966" t="s">
        <v>534</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384</v>
      </c>
      <c r="R72" s="965"/>
      <c r="S72" s="965"/>
      <c r="T72" s="965"/>
      <c r="U72" s="965"/>
      <c r="V72" s="965">
        <v>183</v>
      </c>
      <c r="W72" s="965"/>
      <c r="X72" s="965"/>
      <c r="Y72" s="965"/>
      <c r="Z72" s="965"/>
      <c r="AA72" s="965">
        <v>201</v>
      </c>
      <c r="AB72" s="965"/>
      <c r="AC72" s="965"/>
      <c r="AD72" s="965"/>
      <c r="AE72" s="965"/>
      <c r="AF72" s="965">
        <v>201</v>
      </c>
      <c r="AG72" s="965"/>
      <c r="AH72" s="965"/>
      <c r="AI72" s="965"/>
      <c r="AJ72" s="965"/>
      <c r="AK72" s="965"/>
      <c r="AL72" s="965"/>
      <c r="AM72" s="965"/>
      <c r="AN72" s="965"/>
      <c r="AO72" s="965"/>
      <c r="AP72" s="965"/>
      <c r="AQ72" s="965"/>
      <c r="AR72" s="965"/>
      <c r="AS72" s="965"/>
      <c r="AT72" s="965"/>
      <c r="AU72" s="965"/>
      <c r="AV72" s="965"/>
      <c r="AW72" s="965"/>
      <c r="AX72" s="965"/>
      <c r="AY72" s="965"/>
      <c r="AZ72" s="966" t="s">
        <v>536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533</v>
      </c>
      <c r="C73" s="969"/>
      <c r="D73" s="969"/>
      <c r="E73" s="969"/>
      <c r="F73" s="969"/>
      <c r="G73" s="969"/>
      <c r="H73" s="969"/>
      <c r="I73" s="969"/>
      <c r="J73" s="969"/>
      <c r="K73" s="969"/>
      <c r="L73" s="969"/>
      <c r="M73" s="969"/>
      <c r="N73" s="969"/>
      <c r="O73" s="969"/>
      <c r="P73" s="970"/>
      <c r="Q73" s="971">
        <v>386</v>
      </c>
      <c r="R73" s="965"/>
      <c r="S73" s="965"/>
      <c r="T73" s="965"/>
      <c r="U73" s="965"/>
      <c r="V73" s="965">
        <v>376</v>
      </c>
      <c r="W73" s="965"/>
      <c r="X73" s="965"/>
      <c r="Y73" s="965"/>
      <c r="Z73" s="965"/>
      <c r="AA73" s="965">
        <v>10</v>
      </c>
      <c r="AB73" s="965"/>
      <c r="AC73" s="965"/>
      <c r="AD73" s="965"/>
      <c r="AE73" s="965"/>
      <c r="AF73" s="965">
        <v>10</v>
      </c>
      <c r="AG73" s="965"/>
      <c r="AH73" s="965"/>
      <c r="AI73" s="965"/>
      <c r="AJ73" s="965"/>
      <c r="AK73" s="965">
        <v>92</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304091</v>
      </c>
      <c r="AB110" s="871"/>
      <c r="AC110" s="871"/>
      <c r="AD110" s="871"/>
      <c r="AE110" s="872"/>
      <c r="AF110" s="873">
        <v>316356</v>
      </c>
      <c r="AG110" s="871"/>
      <c r="AH110" s="871"/>
      <c r="AI110" s="871"/>
      <c r="AJ110" s="872"/>
      <c r="AK110" s="873">
        <v>305055</v>
      </c>
      <c r="AL110" s="871"/>
      <c r="AM110" s="871"/>
      <c r="AN110" s="871"/>
      <c r="AO110" s="872"/>
      <c r="AP110" s="874">
        <v>14.8</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3047831</v>
      </c>
      <c r="BR110" s="798"/>
      <c r="BS110" s="798"/>
      <c r="BT110" s="798"/>
      <c r="BU110" s="798"/>
      <c r="BV110" s="798">
        <v>3041021</v>
      </c>
      <c r="BW110" s="798"/>
      <c r="BX110" s="798"/>
      <c r="BY110" s="798"/>
      <c r="BZ110" s="798"/>
      <c r="CA110" s="798">
        <v>2974923</v>
      </c>
      <c r="CB110" s="798"/>
      <c r="CC110" s="798"/>
      <c r="CD110" s="798"/>
      <c r="CE110" s="798"/>
      <c r="CF110" s="859">
        <v>143.9</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220</v>
      </c>
      <c r="BR111" s="769"/>
      <c r="BS111" s="769"/>
      <c r="BT111" s="769"/>
      <c r="BU111" s="769"/>
      <c r="BV111" s="769" t="s">
        <v>220</v>
      </c>
      <c r="BW111" s="769"/>
      <c r="BX111" s="769"/>
      <c r="BY111" s="769"/>
      <c r="BZ111" s="769"/>
      <c r="CA111" s="769" t="s">
        <v>220</v>
      </c>
      <c r="CB111" s="769"/>
      <c r="CC111" s="769"/>
      <c r="CD111" s="769"/>
      <c r="CE111" s="769"/>
      <c r="CF111" s="846" t="s">
        <v>220</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220</v>
      </c>
      <c r="DH111" s="769"/>
      <c r="DI111" s="769"/>
      <c r="DJ111" s="769"/>
      <c r="DK111" s="769"/>
      <c r="DL111" s="769" t="s">
        <v>220</v>
      </c>
      <c r="DM111" s="769"/>
      <c r="DN111" s="769"/>
      <c r="DO111" s="769"/>
      <c r="DP111" s="769"/>
      <c r="DQ111" s="769" t="s">
        <v>220</v>
      </c>
      <c r="DR111" s="769"/>
      <c r="DS111" s="769"/>
      <c r="DT111" s="769"/>
      <c r="DU111" s="769"/>
      <c r="DV111" s="821" t="s">
        <v>220</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220</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1543489</v>
      </c>
      <c r="BR112" s="769"/>
      <c r="BS112" s="769"/>
      <c r="BT112" s="769"/>
      <c r="BU112" s="769"/>
      <c r="BV112" s="769">
        <v>1486385</v>
      </c>
      <c r="BW112" s="769"/>
      <c r="BX112" s="769"/>
      <c r="BY112" s="769"/>
      <c r="BZ112" s="769"/>
      <c r="CA112" s="769">
        <v>1442317</v>
      </c>
      <c r="CB112" s="769"/>
      <c r="CC112" s="769"/>
      <c r="CD112" s="769"/>
      <c r="CE112" s="769"/>
      <c r="CF112" s="846">
        <v>69.8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59078</v>
      </c>
      <c r="AB113" s="907"/>
      <c r="AC113" s="907"/>
      <c r="AD113" s="907"/>
      <c r="AE113" s="908"/>
      <c r="AF113" s="909">
        <v>69483</v>
      </c>
      <c r="AG113" s="907"/>
      <c r="AH113" s="907"/>
      <c r="AI113" s="907"/>
      <c r="AJ113" s="908"/>
      <c r="AK113" s="909">
        <v>72500</v>
      </c>
      <c r="AL113" s="907"/>
      <c r="AM113" s="907"/>
      <c r="AN113" s="907"/>
      <c r="AO113" s="908"/>
      <c r="AP113" s="910">
        <v>3.5</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50272</v>
      </c>
      <c r="BR113" s="769"/>
      <c r="BS113" s="769"/>
      <c r="BT113" s="769"/>
      <c r="BU113" s="769"/>
      <c r="BV113" s="769">
        <v>55364</v>
      </c>
      <c r="BW113" s="769"/>
      <c r="BX113" s="769"/>
      <c r="BY113" s="769"/>
      <c r="BZ113" s="769"/>
      <c r="CA113" s="769">
        <v>87542</v>
      </c>
      <c r="CB113" s="769"/>
      <c r="CC113" s="769"/>
      <c r="CD113" s="769"/>
      <c r="CE113" s="769"/>
      <c r="CF113" s="846">
        <v>4.2</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220</v>
      </c>
      <c r="DH113" s="782"/>
      <c r="DI113" s="782"/>
      <c r="DJ113" s="782"/>
      <c r="DK113" s="783"/>
      <c r="DL113" s="784" t="s">
        <v>220</v>
      </c>
      <c r="DM113" s="782"/>
      <c r="DN113" s="782"/>
      <c r="DO113" s="782"/>
      <c r="DP113" s="783"/>
      <c r="DQ113" s="784" t="s">
        <v>220</v>
      </c>
      <c r="DR113" s="782"/>
      <c r="DS113" s="782"/>
      <c r="DT113" s="782"/>
      <c r="DU113" s="783"/>
      <c r="DV113" s="752" t="s">
        <v>220</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23344</v>
      </c>
      <c r="AB114" s="782"/>
      <c r="AC114" s="782"/>
      <c r="AD114" s="782"/>
      <c r="AE114" s="783"/>
      <c r="AF114" s="784">
        <v>4680</v>
      </c>
      <c r="AG114" s="782"/>
      <c r="AH114" s="782"/>
      <c r="AI114" s="782"/>
      <c r="AJ114" s="783"/>
      <c r="AK114" s="784">
        <v>5583</v>
      </c>
      <c r="AL114" s="782"/>
      <c r="AM114" s="782"/>
      <c r="AN114" s="782"/>
      <c r="AO114" s="783"/>
      <c r="AP114" s="752">
        <v>0.3</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763651</v>
      </c>
      <c r="BR114" s="769"/>
      <c r="BS114" s="769"/>
      <c r="BT114" s="769"/>
      <c r="BU114" s="769"/>
      <c r="BV114" s="769">
        <v>790058</v>
      </c>
      <c r="BW114" s="769"/>
      <c r="BX114" s="769"/>
      <c r="BY114" s="769"/>
      <c r="BZ114" s="769"/>
      <c r="CA114" s="769">
        <v>771247</v>
      </c>
      <c r="CB114" s="769"/>
      <c r="CC114" s="769"/>
      <c r="CD114" s="769"/>
      <c r="CE114" s="769"/>
      <c r="CF114" s="846">
        <v>37.299999999999997</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220</v>
      </c>
      <c r="AB115" s="907"/>
      <c r="AC115" s="907"/>
      <c r="AD115" s="907"/>
      <c r="AE115" s="908"/>
      <c r="AF115" s="909" t="s">
        <v>220</v>
      </c>
      <c r="AG115" s="907"/>
      <c r="AH115" s="907"/>
      <c r="AI115" s="907"/>
      <c r="AJ115" s="908"/>
      <c r="AK115" s="909" t="s">
        <v>220</v>
      </c>
      <c r="AL115" s="907"/>
      <c r="AM115" s="907"/>
      <c r="AN115" s="907"/>
      <c r="AO115" s="908"/>
      <c r="AP115" s="910" t="s">
        <v>220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220</v>
      </c>
      <c r="BR115" s="769"/>
      <c r="BS115" s="769"/>
      <c r="BT115" s="769"/>
      <c r="BU115" s="769"/>
      <c r="BV115" s="769" t="s">
        <v>220</v>
      </c>
      <c r="BW115" s="769"/>
      <c r="BX115" s="769"/>
      <c r="BY115" s="769"/>
      <c r="BZ115" s="769"/>
      <c r="CA115" s="769" t="s">
        <v>220</v>
      </c>
      <c r="CB115" s="769"/>
      <c r="CC115" s="769"/>
      <c r="CD115" s="769"/>
      <c r="CE115" s="769"/>
      <c r="CF115" s="846" t="s">
        <v>220</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220</v>
      </c>
      <c r="DH115" s="782"/>
      <c r="DI115" s="782"/>
      <c r="DJ115" s="782"/>
      <c r="DK115" s="783"/>
      <c r="DL115" s="784" t="s">
        <v>220</v>
      </c>
      <c r="DM115" s="782"/>
      <c r="DN115" s="782"/>
      <c r="DO115" s="782"/>
      <c r="DP115" s="783"/>
      <c r="DQ115" s="784" t="s">
        <v>220</v>
      </c>
      <c r="DR115" s="782"/>
      <c r="DS115" s="782"/>
      <c r="DT115" s="782"/>
      <c r="DU115" s="783"/>
      <c r="DV115" s="752" t="s">
        <v>220</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220</v>
      </c>
      <c r="AB116" s="782"/>
      <c r="AC116" s="782"/>
      <c r="AD116" s="782"/>
      <c r="AE116" s="783"/>
      <c r="AF116" s="784" t="s">
        <v>220</v>
      </c>
      <c r="AG116" s="782"/>
      <c r="AH116" s="782"/>
      <c r="AI116" s="782"/>
      <c r="AJ116" s="783"/>
      <c r="AK116" s="784" t="s">
        <v>220</v>
      </c>
      <c r="AL116" s="782"/>
      <c r="AM116" s="782"/>
      <c r="AN116" s="782"/>
      <c r="AO116" s="783"/>
      <c r="AP116" s="752" t="s">
        <v>220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386513</v>
      </c>
      <c r="AB117" s="893"/>
      <c r="AC117" s="893"/>
      <c r="AD117" s="893"/>
      <c r="AE117" s="894"/>
      <c r="AF117" s="896">
        <v>390519</v>
      </c>
      <c r="AG117" s="893"/>
      <c r="AH117" s="893"/>
      <c r="AI117" s="893"/>
      <c r="AJ117" s="894"/>
      <c r="AK117" s="896">
        <v>383138</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5405243</v>
      </c>
      <c r="BR118" s="856"/>
      <c r="BS118" s="856"/>
      <c r="BT118" s="856"/>
      <c r="BU118" s="856"/>
      <c r="BV118" s="856">
        <v>5372828</v>
      </c>
      <c r="BW118" s="856"/>
      <c r="BX118" s="856"/>
      <c r="BY118" s="856"/>
      <c r="BZ118" s="856"/>
      <c r="CA118" s="856">
        <v>5276029</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902669</v>
      </c>
      <c r="BR119" s="798"/>
      <c r="BS119" s="798"/>
      <c r="BT119" s="798"/>
      <c r="BU119" s="798"/>
      <c r="BV119" s="798">
        <v>1072215</v>
      </c>
      <c r="BW119" s="798"/>
      <c r="BX119" s="798"/>
      <c r="BY119" s="798"/>
      <c r="BZ119" s="798"/>
      <c r="CA119" s="798">
        <v>1236976</v>
      </c>
      <c r="CB119" s="798"/>
      <c r="CC119" s="798"/>
      <c r="CD119" s="798"/>
      <c r="CE119" s="798"/>
      <c r="CF119" s="859">
        <v>59.8</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220</v>
      </c>
      <c r="DH119" s="715"/>
      <c r="DI119" s="715"/>
      <c r="DJ119" s="715"/>
      <c r="DK119" s="716"/>
      <c r="DL119" s="717" t="s">
        <v>220</v>
      </c>
      <c r="DM119" s="715"/>
      <c r="DN119" s="715"/>
      <c r="DO119" s="715"/>
      <c r="DP119" s="716"/>
      <c r="DQ119" s="717" t="s">
        <v>220</v>
      </c>
      <c r="DR119" s="715"/>
      <c r="DS119" s="715"/>
      <c r="DT119" s="715"/>
      <c r="DU119" s="716"/>
      <c r="DV119" s="805" t="s">
        <v>220</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220</v>
      </c>
      <c r="AB120" s="782"/>
      <c r="AC120" s="782"/>
      <c r="AD120" s="782"/>
      <c r="AE120" s="783"/>
      <c r="AF120" s="784" t="s">
        <v>220</v>
      </c>
      <c r="AG120" s="782"/>
      <c r="AH120" s="782"/>
      <c r="AI120" s="782"/>
      <c r="AJ120" s="783"/>
      <c r="AK120" s="784" t="s">
        <v>220</v>
      </c>
      <c r="AL120" s="782"/>
      <c r="AM120" s="782"/>
      <c r="AN120" s="782"/>
      <c r="AO120" s="783"/>
      <c r="AP120" s="752" t="s">
        <v>220</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t="s">
        <v>220</v>
      </c>
      <c r="BR120" s="769"/>
      <c r="BS120" s="769"/>
      <c r="BT120" s="769"/>
      <c r="BU120" s="769"/>
      <c r="BV120" s="769" t="s">
        <v>220</v>
      </c>
      <c r="BW120" s="769"/>
      <c r="BX120" s="769"/>
      <c r="BY120" s="769"/>
      <c r="BZ120" s="769"/>
      <c r="CA120" s="769" t="s">
        <v>220</v>
      </c>
      <c r="CB120" s="769"/>
      <c r="CC120" s="769"/>
      <c r="CD120" s="769"/>
      <c r="CE120" s="769"/>
      <c r="CF120" s="846" t="s">
        <v>220</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1334940</v>
      </c>
      <c r="DH120" s="798"/>
      <c r="DI120" s="798"/>
      <c r="DJ120" s="798"/>
      <c r="DK120" s="798"/>
      <c r="DL120" s="798">
        <v>1324561</v>
      </c>
      <c r="DM120" s="798"/>
      <c r="DN120" s="798"/>
      <c r="DO120" s="798"/>
      <c r="DP120" s="798"/>
      <c r="DQ120" s="798">
        <v>1302853</v>
      </c>
      <c r="DR120" s="798"/>
      <c r="DS120" s="798"/>
      <c r="DT120" s="798"/>
      <c r="DU120" s="798"/>
      <c r="DV120" s="799">
        <v>63</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220</v>
      </c>
      <c r="AB121" s="782"/>
      <c r="AC121" s="782"/>
      <c r="AD121" s="782"/>
      <c r="AE121" s="783"/>
      <c r="AF121" s="784" t="s">
        <v>220</v>
      </c>
      <c r="AG121" s="782"/>
      <c r="AH121" s="782"/>
      <c r="AI121" s="782"/>
      <c r="AJ121" s="783"/>
      <c r="AK121" s="784" t="s">
        <v>220</v>
      </c>
      <c r="AL121" s="782"/>
      <c r="AM121" s="782"/>
      <c r="AN121" s="782"/>
      <c r="AO121" s="783"/>
      <c r="AP121" s="752" t="s">
        <v>220</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2881232</v>
      </c>
      <c r="BR121" s="856"/>
      <c r="BS121" s="856"/>
      <c r="BT121" s="856"/>
      <c r="BU121" s="856"/>
      <c r="BV121" s="856">
        <v>2989017</v>
      </c>
      <c r="BW121" s="856"/>
      <c r="BX121" s="856"/>
      <c r="BY121" s="856"/>
      <c r="BZ121" s="856"/>
      <c r="CA121" s="856">
        <v>3078592</v>
      </c>
      <c r="CB121" s="856"/>
      <c r="CC121" s="856"/>
      <c r="CD121" s="856"/>
      <c r="CE121" s="856"/>
      <c r="CF121" s="857">
        <v>148.9</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208549</v>
      </c>
      <c r="DH121" s="769"/>
      <c r="DI121" s="769"/>
      <c r="DJ121" s="769"/>
      <c r="DK121" s="769"/>
      <c r="DL121" s="769">
        <v>161824</v>
      </c>
      <c r="DM121" s="769"/>
      <c r="DN121" s="769"/>
      <c r="DO121" s="769"/>
      <c r="DP121" s="769"/>
      <c r="DQ121" s="769">
        <v>139464</v>
      </c>
      <c r="DR121" s="769"/>
      <c r="DS121" s="769"/>
      <c r="DT121" s="769"/>
      <c r="DU121" s="769"/>
      <c r="DV121" s="821">
        <v>6.7</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3783901</v>
      </c>
      <c r="BR122" s="838"/>
      <c r="BS122" s="838"/>
      <c r="BT122" s="838"/>
      <c r="BU122" s="838"/>
      <c r="BV122" s="838">
        <v>4061232</v>
      </c>
      <c r="BW122" s="838"/>
      <c r="BX122" s="838"/>
      <c r="BY122" s="838"/>
      <c r="BZ122" s="838"/>
      <c r="CA122" s="838">
        <v>4315568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78.099999999999994</v>
      </c>
      <c r="BR123" s="830"/>
      <c r="BS123" s="830"/>
      <c r="BT123" s="830"/>
      <c r="BU123" s="830"/>
      <c r="BV123" s="830">
        <v>63.6</v>
      </c>
      <c r="BW123" s="830"/>
      <c r="BX123" s="830"/>
      <c r="BY123" s="830"/>
      <c r="BZ123" s="830"/>
      <c r="CA123" s="830">
        <v>46.4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t="s">
        <v>220</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220</v>
      </c>
      <c r="AB126" s="782"/>
      <c r="AC126" s="782"/>
      <c r="AD126" s="782"/>
      <c r="AE126" s="783"/>
      <c r="AF126" s="784" t="s">
        <v>220</v>
      </c>
      <c r="AG126" s="782"/>
      <c r="AH126" s="782"/>
      <c r="AI126" s="782"/>
      <c r="AJ126" s="783"/>
      <c r="AK126" s="784" t="s">
        <v>220</v>
      </c>
      <c r="AL126" s="782"/>
      <c r="AM126" s="782"/>
      <c r="AN126" s="782"/>
      <c r="AO126" s="783"/>
      <c r="AP126" s="752" t="s">
        <v>220</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220</v>
      </c>
      <c r="DH126" s="769"/>
      <c r="DI126" s="769"/>
      <c r="DJ126" s="769"/>
      <c r="DK126" s="769"/>
      <c r="DL126" s="769" t="s">
        <v>220</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220</v>
      </c>
      <c r="AB127" s="782"/>
      <c r="AC127" s="782"/>
      <c r="AD127" s="782"/>
      <c r="AE127" s="783"/>
      <c r="AF127" s="784" t="s">
        <v>220</v>
      </c>
      <c r="AG127" s="782"/>
      <c r="AH127" s="782"/>
      <c r="AI127" s="782"/>
      <c r="AJ127" s="783"/>
      <c r="AK127" s="784" t="s">
        <v>220</v>
      </c>
      <c r="AL127" s="782"/>
      <c r="AM127" s="782"/>
      <c r="AN127" s="782"/>
      <c r="AO127" s="783"/>
      <c r="AP127" s="752" t="s">
        <v>220</v>
      </c>
      <c r="AQ127" s="753"/>
      <c r="AR127" s="753"/>
      <c r="AS127" s="753"/>
      <c r="AT127" s="754"/>
      <c r="AU127" s="233"/>
      <c r="AV127" s="233"/>
      <c r="AW127" s="233"/>
      <c r="AX127" s="755" t="s">
        <v>449</v>
      </c>
      <c r="AY127" s="756"/>
      <c r="AZ127" s="756"/>
      <c r="BA127" s="756"/>
      <c r="BB127" s="756"/>
      <c r="BC127" s="756"/>
      <c r="BD127" s="756"/>
      <c r="BE127" s="757"/>
      <c r="BF127" s="758" t="s">
        <v>220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220</v>
      </c>
      <c r="DH127" s="818"/>
      <c r="DI127" s="818"/>
      <c r="DJ127" s="818"/>
      <c r="DK127" s="818"/>
      <c r="DL127" s="818" t="s">
        <v>220</v>
      </c>
      <c r="DM127" s="818"/>
      <c r="DN127" s="818"/>
      <c r="DO127" s="818"/>
      <c r="DP127" s="818"/>
      <c r="DQ127" s="818" t="s">
        <v>220</v>
      </c>
      <c r="DR127" s="818"/>
      <c r="DS127" s="818"/>
      <c r="DT127" s="818"/>
      <c r="DU127" s="818"/>
      <c r="DV127" s="819" t="s">
        <v>220</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t="s">
        <v>220</v>
      </c>
      <c r="AB128" s="722"/>
      <c r="AC128" s="722"/>
      <c r="AD128" s="722"/>
      <c r="AE128" s="723"/>
      <c r="AF128" s="724" t="s">
        <v>220</v>
      </c>
      <c r="AG128" s="722"/>
      <c r="AH128" s="722"/>
      <c r="AI128" s="722"/>
      <c r="AJ128" s="723"/>
      <c r="AK128" s="724" t="s">
        <v>220</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220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2264784</v>
      </c>
      <c r="AB129" s="782"/>
      <c r="AC129" s="782"/>
      <c r="AD129" s="782"/>
      <c r="AE129" s="783"/>
      <c r="AF129" s="784">
        <v>2265442</v>
      </c>
      <c r="AG129" s="782"/>
      <c r="AH129" s="782"/>
      <c r="AI129" s="782"/>
      <c r="AJ129" s="783"/>
      <c r="AK129" s="784">
        <v>2285537</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8.8000000000000007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190776</v>
      </c>
      <c r="AB130" s="782"/>
      <c r="AC130" s="782"/>
      <c r="AD130" s="782"/>
      <c r="AE130" s="783"/>
      <c r="AF130" s="784">
        <v>204216</v>
      </c>
      <c r="AG130" s="782"/>
      <c r="AH130" s="782"/>
      <c r="AI130" s="782"/>
      <c r="AJ130" s="783"/>
      <c r="AK130" s="784">
        <v>218657</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46.4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2074008</v>
      </c>
      <c r="AB131" s="715"/>
      <c r="AC131" s="715"/>
      <c r="AD131" s="715"/>
      <c r="AE131" s="716"/>
      <c r="AF131" s="717">
        <v>2061226</v>
      </c>
      <c r="AG131" s="715"/>
      <c r="AH131" s="715"/>
      <c r="AI131" s="715"/>
      <c r="AJ131" s="716"/>
      <c r="AK131" s="717">
        <v>2066880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9.4376202980000006</v>
      </c>
      <c r="AB132" s="738"/>
      <c r="AC132" s="738"/>
      <c r="AD132" s="738"/>
      <c r="AE132" s="739"/>
      <c r="AF132" s="740">
        <v>9.0384557539999992</v>
      </c>
      <c r="AG132" s="738"/>
      <c r="AH132" s="738"/>
      <c r="AI132" s="738"/>
      <c r="AJ132" s="739"/>
      <c r="AK132" s="740">
        <v>7.9579366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10.6</v>
      </c>
      <c r="AB133" s="747"/>
      <c r="AC133" s="747"/>
      <c r="AD133" s="747"/>
      <c r="AE133" s="748"/>
      <c r="AF133" s="746">
        <v>9.6999999999999993</v>
      </c>
      <c r="AG133" s="747"/>
      <c r="AH133" s="747"/>
      <c r="AI133" s="747"/>
      <c r="AJ133" s="748"/>
      <c r="AK133" s="746">
        <v>8.8000000000000007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election activeCell="B3" sqref="B3:K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election activeCell="B3" sqref="B3:K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B3" sqref="B3:K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656822</v>
      </c>
      <c r="L9" s="264">
        <v>73585</v>
      </c>
      <c r="M9" s="265">
        <v>107860</v>
      </c>
      <c r="N9" s="266">
        <v>-31.8</v>
      </c>
    </row>
    <row r="10" spans="1:16">
      <c r="A10" s="248"/>
      <c r="B10" s="244"/>
      <c r="C10" s="244"/>
      <c r="D10" s="244"/>
      <c r="E10" s="244"/>
      <c r="F10" s="244"/>
      <c r="G10" s="1131" t="s">
        <v>471</v>
      </c>
      <c r="H10" s="1132"/>
      <c r="I10" s="1132"/>
      <c r="J10" s="1133"/>
      <c r="K10" s="267">
        <v>55602</v>
      </c>
      <c r="L10" s="268">
        <v>6229</v>
      </c>
      <c r="M10" s="269">
        <v>10528</v>
      </c>
      <c r="N10" s="270">
        <v>-40.799999999999997</v>
      </c>
    </row>
    <row r="11" spans="1:16" ht="13.5" customHeight="1">
      <c r="A11" s="248"/>
      <c r="B11" s="244"/>
      <c r="C11" s="244"/>
      <c r="D11" s="244"/>
      <c r="E11" s="244"/>
      <c r="F11" s="244"/>
      <c r="G11" s="1131" t="s">
        <v>472</v>
      </c>
      <c r="H11" s="1132"/>
      <c r="I11" s="1132"/>
      <c r="J11" s="1133"/>
      <c r="K11" s="267">
        <v>135214</v>
      </c>
      <c r="L11" s="268">
        <v>15148</v>
      </c>
      <c r="M11" s="269">
        <v>15409</v>
      </c>
      <c r="N11" s="270">
        <v>-1.7</v>
      </c>
    </row>
    <row r="12" spans="1:16" ht="13.5" customHeight="1">
      <c r="A12" s="248"/>
      <c r="B12" s="244"/>
      <c r="C12" s="244"/>
      <c r="D12" s="244"/>
      <c r="E12" s="244"/>
      <c r="F12" s="244"/>
      <c r="G12" s="1131" t="s">
        <v>473</v>
      </c>
      <c r="H12" s="1132"/>
      <c r="I12" s="1132"/>
      <c r="J12" s="1133"/>
      <c r="K12" s="267" t="s">
        <v>474</v>
      </c>
      <c r="L12" s="268" t="s">
        <v>474</v>
      </c>
      <c r="M12" s="269">
        <v>1372</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43913</v>
      </c>
      <c r="L14" s="268">
        <v>4920</v>
      </c>
      <c r="M14" s="269">
        <v>4790</v>
      </c>
      <c r="N14" s="270">
        <v>2.7</v>
      </c>
    </row>
    <row r="15" spans="1:16" ht="13.5" customHeight="1">
      <c r="A15" s="248"/>
      <c r="B15" s="244"/>
      <c r="C15" s="244"/>
      <c r="D15" s="244"/>
      <c r="E15" s="244"/>
      <c r="F15" s="244"/>
      <c r="G15" s="1131" t="s">
        <v>477</v>
      </c>
      <c r="H15" s="1132"/>
      <c r="I15" s="1132"/>
      <c r="J15" s="1133"/>
      <c r="K15" s="267">
        <v>7848</v>
      </c>
      <c r="L15" s="268">
        <v>879</v>
      </c>
      <c r="M15" s="269">
        <v>2476</v>
      </c>
      <c r="N15" s="270">
        <v>-64.5</v>
      </c>
    </row>
    <row r="16" spans="1:16">
      <c r="A16" s="248"/>
      <c r="B16" s="244"/>
      <c r="C16" s="244"/>
      <c r="D16" s="244"/>
      <c r="E16" s="244"/>
      <c r="F16" s="244"/>
      <c r="G16" s="1134" t="s">
        <v>478</v>
      </c>
      <c r="H16" s="1135"/>
      <c r="I16" s="1135"/>
      <c r="J16" s="1136"/>
      <c r="K16" s="268">
        <v>-90912</v>
      </c>
      <c r="L16" s="268">
        <v>-10185</v>
      </c>
      <c r="M16" s="269">
        <v>-12174</v>
      </c>
      <c r="N16" s="270">
        <v>-16.3</v>
      </c>
    </row>
    <row r="17" spans="1:16">
      <c r="A17" s="248"/>
      <c r="B17" s="244"/>
      <c r="C17" s="244"/>
      <c r="D17" s="244"/>
      <c r="E17" s="244"/>
      <c r="F17" s="244"/>
      <c r="G17" s="1134" t="s">
        <v>169</v>
      </c>
      <c r="H17" s="1135"/>
      <c r="I17" s="1135"/>
      <c r="J17" s="1136"/>
      <c r="K17" s="268">
        <v>808487</v>
      </c>
      <c r="L17" s="268">
        <v>90577</v>
      </c>
      <c r="M17" s="269">
        <v>130260</v>
      </c>
      <c r="N17" s="270">
        <v>-30.5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7.62</v>
      </c>
      <c r="L21" s="281">
        <v>12.26</v>
      </c>
      <c r="M21" s="282">
        <v>-4.6399999999999997</v>
      </c>
      <c r="N21" s="249"/>
      <c r="O21" s="283"/>
      <c r="P21" s="279"/>
    </row>
    <row r="22" spans="1:16" s="284" customFormat="1">
      <c r="A22" s="279"/>
      <c r="B22" s="249"/>
      <c r="C22" s="249"/>
      <c r="D22" s="249"/>
      <c r="E22" s="249"/>
      <c r="F22" s="249"/>
      <c r="G22" s="1128" t="s">
        <v>484</v>
      </c>
      <c r="H22" s="1129"/>
      <c r="I22" s="1129"/>
      <c r="J22" s="1130"/>
      <c r="K22" s="285">
        <v>94.3</v>
      </c>
      <c r="L22" s="286">
        <v>94.9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305055</v>
      </c>
      <c r="L32" s="294">
        <v>34176</v>
      </c>
      <c r="M32" s="295">
        <v>71410</v>
      </c>
      <c r="N32" s="296">
        <v>-52.1</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t="s">
        <v>474</v>
      </c>
      <c r="N34" s="296" t="s">
        <v>474</v>
      </c>
    </row>
    <row r="35" spans="1:16" ht="27" customHeight="1">
      <c r="A35" s="248"/>
      <c r="B35" s="244"/>
      <c r="C35" s="244"/>
      <c r="D35" s="244"/>
      <c r="E35" s="244"/>
      <c r="F35" s="244"/>
      <c r="G35" s="1119" t="s">
        <v>491</v>
      </c>
      <c r="H35" s="1120"/>
      <c r="I35" s="1120"/>
      <c r="J35" s="1121"/>
      <c r="K35" s="294">
        <v>72500</v>
      </c>
      <c r="L35" s="294">
        <v>8122</v>
      </c>
      <c r="M35" s="295">
        <v>19838</v>
      </c>
      <c r="N35" s="296">
        <v>-59.1</v>
      </c>
    </row>
    <row r="36" spans="1:16" ht="27" customHeight="1">
      <c r="A36" s="248"/>
      <c r="B36" s="244"/>
      <c r="C36" s="244"/>
      <c r="D36" s="244"/>
      <c r="E36" s="244"/>
      <c r="F36" s="244"/>
      <c r="G36" s="1119" t="s">
        <v>492</v>
      </c>
      <c r="H36" s="1120"/>
      <c r="I36" s="1120"/>
      <c r="J36" s="1121"/>
      <c r="K36" s="294">
        <v>5583</v>
      </c>
      <c r="L36" s="294">
        <v>625</v>
      </c>
      <c r="M36" s="295">
        <v>4809</v>
      </c>
      <c r="N36" s="296">
        <v>-87</v>
      </c>
    </row>
    <row r="37" spans="1:16" ht="13.5" customHeight="1">
      <c r="A37" s="248"/>
      <c r="B37" s="244"/>
      <c r="C37" s="244"/>
      <c r="D37" s="244"/>
      <c r="E37" s="244"/>
      <c r="F37" s="244"/>
      <c r="G37" s="1119" t="s">
        <v>493</v>
      </c>
      <c r="H37" s="1120"/>
      <c r="I37" s="1120"/>
      <c r="J37" s="1121"/>
      <c r="K37" s="294" t="s">
        <v>474</v>
      </c>
      <c r="L37" s="294" t="s">
        <v>474</v>
      </c>
      <c r="M37" s="295">
        <v>1747</v>
      </c>
      <c r="N37" s="296" t="s">
        <v>474</v>
      </c>
    </row>
    <row r="38" spans="1:16" ht="27" customHeight="1">
      <c r="A38" s="248"/>
      <c r="B38" s="244"/>
      <c r="C38" s="244"/>
      <c r="D38" s="244"/>
      <c r="E38" s="244"/>
      <c r="F38" s="244"/>
      <c r="G38" s="1122" t="s">
        <v>494</v>
      </c>
      <c r="H38" s="1123"/>
      <c r="I38" s="1123"/>
      <c r="J38" s="1124"/>
      <c r="K38" s="297" t="s">
        <v>474</v>
      </c>
      <c r="L38" s="297" t="s">
        <v>474</v>
      </c>
      <c r="M38" s="298">
        <v>16</v>
      </c>
      <c r="N38" s="299" t="s">
        <v>474</v>
      </c>
      <c r="O38" s="293"/>
    </row>
    <row r="39" spans="1:16">
      <c r="A39" s="248"/>
      <c r="B39" s="244"/>
      <c r="C39" s="244"/>
      <c r="D39" s="244"/>
      <c r="E39" s="244"/>
      <c r="F39" s="244"/>
      <c r="G39" s="1122" t="s">
        <v>495</v>
      </c>
      <c r="H39" s="1123"/>
      <c r="I39" s="1123"/>
      <c r="J39" s="1124"/>
      <c r="K39" s="300" t="s">
        <v>474</v>
      </c>
      <c r="L39" s="300" t="s">
        <v>474</v>
      </c>
      <c r="M39" s="301">
        <v>-2838</v>
      </c>
      <c r="N39" s="302" t="s">
        <v>474</v>
      </c>
      <c r="O39" s="293"/>
    </row>
    <row r="40" spans="1:16" ht="27" customHeight="1">
      <c r="A40" s="248"/>
      <c r="B40" s="244"/>
      <c r="C40" s="244"/>
      <c r="D40" s="244"/>
      <c r="E40" s="244"/>
      <c r="F40" s="244"/>
      <c r="G40" s="1119" t="s">
        <v>496</v>
      </c>
      <c r="H40" s="1120"/>
      <c r="I40" s="1120"/>
      <c r="J40" s="1121"/>
      <c r="K40" s="300">
        <v>-218657</v>
      </c>
      <c r="L40" s="300">
        <v>-24497</v>
      </c>
      <c r="M40" s="301">
        <v>-63648</v>
      </c>
      <c r="N40" s="302">
        <v>-61.5</v>
      </c>
      <c r="O40" s="293"/>
    </row>
    <row r="41" spans="1:16">
      <c r="A41" s="248"/>
      <c r="B41" s="244"/>
      <c r="C41" s="244"/>
      <c r="D41" s="244"/>
      <c r="E41" s="244"/>
      <c r="F41" s="244"/>
      <c r="G41" s="1125" t="s">
        <v>280</v>
      </c>
      <c r="H41" s="1126"/>
      <c r="I41" s="1126"/>
      <c r="J41" s="1127"/>
      <c r="K41" s="294">
        <v>164481</v>
      </c>
      <c r="L41" s="300">
        <v>18427</v>
      </c>
      <c r="M41" s="301">
        <v>31334</v>
      </c>
      <c r="N41" s="302">
        <v>-41.2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683510</v>
      </c>
      <c r="J51" s="320">
        <v>73694</v>
      </c>
      <c r="K51" s="321">
        <v>136.6</v>
      </c>
      <c r="L51" s="322">
        <v>109234</v>
      </c>
      <c r="M51" s="323">
        <v>32.799999999999997</v>
      </c>
      <c r="N51" s="324">
        <v>103.8</v>
      </c>
    </row>
    <row r="52" spans="1:14">
      <c r="A52" s="248"/>
      <c r="B52" s="244"/>
      <c r="C52" s="244"/>
      <c r="D52" s="244"/>
      <c r="E52" s="244"/>
      <c r="F52" s="244"/>
      <c r="G52" s="325"/>
      <c r="H52" s="326" t="s">
        <v>507</v>
      </c>
      <c r="I52" s="327">
        <v>210434</v>
      </c>
      <c r="J52" s="328">
        <v>22688</v>
      </c>
      <c r="K52" s="329">
        <v>205.2</v>
      </c>
      <c r="L52" s="330">
        <v>63976</v>
      </c>
      <c r="M52" s="331">
        <v>45.4</v>
      </c>
      <c r="N52" s="332">
        <v>159.80000000000001</v>
      </c>
    </row>
    <row r="53" spans="1:14">
      <c r="A53" s="248"/>
      <c r="B53" s="244"/>
      <c r="C53" s="244"/>
      <c r="D53" s="244"/>
      <c r="E53" s="244"/>
      <c r="F53" s="244"/>
      <c r="G53" s="310" t="s">
        <v>508</v>
      </c>
      <c r="H53" s="311"/>
      <c r="I53" s="319">
        <v>642407</v>
      </c>
      <c r="J53" s="320">
        <v>70432</v>
      </c>
      <c r="K53" s="321">
        <v>-4.4000000000000004</v>
      </c>
      <c r="L53" s="322">
        <v>121932</v>
      </c>
      <c r="M53" s="323">
        <v>11.6</v>
      </c>
      <c r="N53" s="324">
        <v>-16</v>
      </c>
    </row>
    <row r="54" spans="1:14">
      <c r="A54" s="248"/>
      <c r="B54" s="244"/>
      <c r="C54" s="244"/>
      <c r="D54" s="244"/>
      <c r="E54" s="244"/>
      <c r="F54" s="244"/>
      <c r="G54" s="325"/>
      <c r="H54" s="326" t="s">
        <v>507</v>
      </c>
      <c r="I54" s="327">
        <v>214591</v>
      </c>
      <c r="J54" s="328">
        <v>23527</v>
      </c>
      <c r="K54" s="329">
        <v>3.7</v>
      </c>
      <c r="L54" s="330">
        <v>68430</v>
      </c>
      <c r="M54" s="331">
        <v>7</v>
      </c>
      <c r="N54" s="332">
        <v>-3.3</v>
      </c>
    </row>
    <row r="55" spans="1:14">
      <c r="A55" s="248"/>
      <c r="B55" s="244"/>
      <c r="C55" s="244"/>
      <c r="D55" s="244"/>
      <c r="E55" s="244"/>
      <c r="F55" s="244"/>
      <c r="G55" s="310" t="s">
        <v>509</v>
      </c>
      <c r="H55" s="311"/>
      <c r="I55" s="319">
        <v>483900</v>
      </c>
      <c r="J55" s="320">
        <v>53523</v>
      </c>
      <c r="K55" s="321">
        <v>-24</v>
      </c>
      <c r="L55" s="322">
        <v>92021</v>
      </c>
      <c r="M55" s="323">
        <v>-24.5</v>
      </c>
      <c r="N55" s="324">
        <v>0.5</v>
      </c>
    </row>
    <row r="56" spans="1:14">
      <c r="A56" s="248"/>
      <c r="B56" s="244"/>
      <c r="C56" s="244"/>
      <c r="D56" s="244"/>
      <c r="E56" s="244"/>
      <c r="F56" s="244"/>
      <c r="G56" s="325"/>
      <c r="H56" s="326" t="s">
        <v>507</v>
      </c>
      <c r="I56" s="327">
        <v>88809</v>
      </c>
      <c r="J56" s="328">
        <v>9823</v>
      </c>
      <c r="K56" s="329">
        <v>-58.2</v>
      </c>
      <c r="L56" s="330">
        <v>52579</v>
      </c>
      <c r="M56" s="331">
        <v>-23.2</v>
      </c>
      <c r="N56" s="332">
        <v>-35</v>
      </c>
    </row>
    <row r="57" spans="1:14">
      <c r="A57" s="248"/>
      <c r="B57" s="244"/>
      <c r="C57" s="244"/>
      <c r="D57" s="244"/>
      <c r="E57" s="244"/>
      <c r="F57" s="244"/>
      <c r="G57" s="310" t="s">
        <v>510</v>
      </c>
      <c r="H57" s="311"/>
      <c r="I57" s="319">
        <v>290842</v>
      </c>
      <c r="J57" s="320">
        <v>32580</v>
      </c>
      <c r="K57" s="321">
        <v>-39.1</v>
      </c>
      <c r="L57" s="322">
        <v>94828</v>
      </c>
      <c r="M57" s="323">
        <v>3.1</v>
      </c>
      <c r="N57" s="324">
        <v>-42.2</v>
      </c>
    </row>
    <row r="58" spans="1:14">
      <c r="A58" s="248"/>
      <c r="B58" s="244"/>
      <c r="C58" s="244"/>
      <c r="D58" s="244"/>
      <c r="E58" s="244"/>
      <c r="F58" s="244"/>
      <c r="G58" s="325"/>
      <c r="H58" s="326" t="s">
        <v>507</v>
      </c>
      <c r="I58" s="327">
        <v>133785</v>
      </c>
      <c r="J58" s="328">
        <v>14987</v>
      </c>
      <c r="K58" s="329">
        <v>52.6</v>
      </c>
      <c r="L58" s="330">
        <v>55133</v>
      </c>
      <c r="M58" s="331">
        <v>4.9000000000000004</v>
      </c>
      <c r="N58" s="332">
        <v>47.7</v>
      </c>
    </row>
    <row r="59" spans="1:14">
      <c r="A59" s="248"/>
      <c r="B59" s="244"/>
      <c r="C59" s="244"/>
      <c r="D59" s="244"/>
      <c r="E59" s="244"/>
      <c r="F59" s="244"/>
      <c r="G59" s="310" t="s">
        <v>511</v>
      </c>
      <c r="H59" s="311"/>
      <c r="I59" s="319">
        <v>271986</v>
      </c>
      <c r="J59" s="320">
        <v>30471</v>
      </c>
      <c r="K59" s="321">
        <v>-6.5</v>
      </c>
      <c r="L59" s="322">
        <v>119674</v>
      </c>
      <c r="M59" s="323">
        <v>26.2</v>
      </c>
      <c r="N59" s="324">
        <v>-32.700000000000003</v>
      </c>
    </row>
    <row r="60" spans="1:14">
      <c r="A60" s="248"/>
      <c r="B60" s="244"/>
      <c r="C60" s="244"/>
      <c r="D60" s="244"/>
      <c r="E60" s="244"/>
      <c r="F60" s="244"/>
      <c r="G60" s="325"/>
      <c r="H60" s="326" t="s">
        <v>507</v>
      </c>
      <c r="I60" s="333">
        <v>114304</v>
      </c>
      <c r="J60" s="328">
        <v>12806</v>
      </c>
      <c r="K60" s="329">
        <v>-14.6</v>
      </c>
      <c r="L60" s="330">
        <v>57803</v>
      </c>
      <c r="M60" s="331">
        <v>4.8</v>
      </c>
      <c r="N60" s="332">
        <v>-19.399999999999999</v>
      </c>
    </row>
    <row r="61" spans="1:14">
      <c r="A61" s="248"/>
      <c r="B61" s="244"/>
      <c r="C61" s="244"/>
      <c r="D61" s="244"/>
      <c r="E61" s="244"/>
      <c r="F61" s="244"/>
      <c r="G61" s="310" t="s">
        <v>512</v>
      </c>
      <c r="H61" s="334"/>
      <c r="I61" s="335">
        <v>474529</v>
      </c>
      <c r="J61" s="336">
        <v>52140</v>
      </c>
      <c r="K61" s="337">
        <v>12.5</v>
      </c>
      <c r="L61" s="338">
        <v>107538</v>
      </c>
      <c r="M61" s="339">
        <v>9.8000000000000007</v>
      </c>
      <c r="N61" s="324">
        <v>2.7</v>
      </c>
    </row>
    <row r="62" spans="1:14">
      <c r="A62" s="248"/>
      <c r="B62" s="244"/>
      <c r="C62" s="244"/>
      <c r="D62" s="244"/>
      <c r="E62" s="244"/>
      <c r="F62" s="244"/>
      <c r="G62" s="325"/>
      <c r="H62" s="326" t="s">
        <v>507</v>
      </c>
      <c r="I62" s="327">
        <v>152385</v>
      </c>
      <c r="J62" s="328">
        <v>16766</v>
      </c>
      <c r="K62" s="329">
        <v>37.700000000000003</v>
      </c>
      <c r="L62" s="330">
        <v>59584</v>
      </c>
      <c r="M62" s="331">
        <v>7.8</v>
      </c>
      <c r="N62" s="332">
        <v>29.9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B3" sqref="B3:K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17.989999999999998</v>
      </c>
      <c r="G47" s="12">
        <v>24.22</v>
      </c>
      <c r="H47" s="12">
        <v>27.05</v>
      </c>
      <c r="I47" s="12">
        <v>34.549999999999997</v>
      </c>
      <c r="J47" s="13">
        <v>37.74</v>
      </c>
    </row>
    <row r="48" spans="2:10" ht="57.75" customHeight="1">
      <c r="B48" s="14"/>
      <c r="C48" s="1139" t="s">
        <v>4</v>
      </c>
      <c r="D48" s="1139"/>
      <c r="E48" s="1140"/>
      <c r="F48" s="15">
        <v>6.5</v>
      </c>
      <c r="G48" s="16">
        <v>7.58</v>
      </c>
      <c r="H48" s="16">
        <v>12.76</v>
      </c>
      <c r="I48" s="16">
        <v>10.63</v>
      </c>
      <c r="J48" s="17">
        <v>8.39</v>
      </c>
    </row>
    <row r="49" spans="2:10" ht="57.75" customHeight="1" thickBot="1">
      <c r="B49" s="18"/>
      <c r="C49" s="1141" t="s">
        <v>5</v>
      </c>
      <c r="D49" s="1141"/>
      <c r="E49" s="1142"/>
      <c r="F49" s="19" t="s">
        <v>519</v>
      </c>
      <c r="G49" s="20">
        <v>7.84</v>
      </c>
      <c r="H49" s="20">
        <v>7.77</v>
      </c>
      <c r="I49" s="20">
        <v>5.39</v>
      </c>
      <c r="J49" s="21">
        <v>1.35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B3" sqref="B3:K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9.0399999999999991</v>
      </c>
      <c r="G34" s="33">
        <v>9.9600000000000009</v>
      </c>
      <c r="H34" s="33">
        <v>10.25</v>
      </c>
      <c r="I34" s="33">
        <v>11.09</v>
      </c>
      <c r="J34" s="34">
        <v>11.02</v>
      </c>
      <c r="K34" s="22"/>
      <c r="L34" s="22"/>
      <c r="M34" s="22"/>
      <c r="N34" s="22"/>
      <c r="O34" s="22"/>
      <c r="P34" s="22"/>
    </row>
    <row r="35" spans="1:16" ht="39" customHeight="1">
      <c r="A35" s="22"/>
      <c r="B35" s="35"/>
      <c r="C35" s="1143" t="s">
        <v>521</v>
      </c>
      <c r="D35" s="1144"/>
      <c r="E35" s="1145"/>
      <c r="F35" s="36">
        <v>6.5</v>
      </c>
      <c r="G35" s="37">
        <v>7.58</v>
      </c>
      <c r="H35" s="37">
        <v>12.76</v>
      </c>
      <c r="I35" s="37">
        <v>10.63</v>
      </c>
      <c r="J35" s="38">
        <v>8.39</v>
      </c>
      <c r="K35" s="22"/>
      <c r="L35" s="22"/>
      <c r="M35" s="22"/>
      <c r="N35" s="22"/>
      <c r="O35" s="22"/>
      <c r="P35" s="22"/>
    </row>
    <row r="36" spans="1:16" ht="39" customHeight="1">
      <c r="A36" s="22"/>
      <c r="B36" s="35"/>
      <c r="C36" s="1143" t="s">
        <v>522</v>
      </c>
      <c r="D36" s="1144"/>
      <c r="E36" s="1145"/>
      <c r="F36" s="36">
        <v>4.9800000000000004</v>
      </c>
      <c r="G36" s="37">
        <v>4.4800000000000004</v>
      </c>
      <c r="H36" s="37">
        <v>2.2200000000000002</v>
      </c>
      <c r="I36" s="37">
        <v>1.87</v>
      </c>
      <c r="J36" s="38">
        <v>3.41</v>
      </c>
      <c r="K36" s="22"/>
      <c r="L36" s="22"/>
      <c r="M36" s="22"/>
      <c r="N36" s="22"/>
      <c r="O36" s="22"/>
      <c r="P36" s="22"/>
    </row>
    <row r="37" spans="1:16" ht="39" customHeight="1">
      <c r="A37" s="22"/>
      <c r="B37" s="35"/>
      <c r="C37" s="1143" t="s">
        <v>523</v>
      </c>
      <c r="D37" s="1144"/>
      <c r="E37" s="1145"/>
      <c r="F37" s="36">
        <v>1.62</v>
      </c>
      <c r="G37" s="37">
        <v>1.49</v>
      </c>
      <c r="H37" s="37">
        <v>1.89</v>
      </c>
      <c r="I37" s="37">
        <v>2.33</v>
      </c>
      <c r="J37" s="38">
        <v>1.1200000000000001</v>
      </c>
      <c r="K37" s="22"/>
      <c r="L37" s="22"/>
      <c r="M37" s="22"/>
      <c r="N37" s="22"/>
      <c r="O37" s="22"/>
      <c r="P37" s="22"/>
    </row>
    <row r="38" spans="1:16" ht="39" customHeight="1">
      <c r="A38" s="22"/>
      <c r="B38" s="35"/>
      <c r="C38" s="1143" t="s">
        <v>524</v>
      </c>
      <c r="D38" s="1144"/>
      <c r="E38" s="1145"/>
      <c r="F38" s="36">
        <v>0.71</v>
      </c>
      <c r="G38" s="37">
        <v>0.73</v>
      </c>
      <c r="H38" s="37">
        <v>0.33</v>
      </c>
      <c r="I38" s="37">
        <v>0.8</v>
      </c>
      <c r="J38" s="38">
        <v>0.87</v>
      </c>
      <c r="K38" s="22"/>
      <c r="L38" s="22"/>
      <c r="M38" s="22"/>
      <c r="N38" s="22"/>
      <c r="O38" s="22"/>
      <c r="P38" s="22"/>
    </row>
    <row r="39" spans="1:16" ht="39" customHeight="1">
      <c r="A39" s="22"/>
      <c r="B39" s="35"/>
      <c r="C39" s="1143" t="s">
        <v>525</v>
      </c>
      <c r="D39" s="1144"/>
      <c r="E39" s="1145"/>
      <c r="F39" s="36">
        <v>0.05</v>
      </c>
      <c r="G39" s="37">
        <v>0</v>
      </c>
      <c r="H39" s="37">
        <v>0</v>
      </c>
      <c r="I39" s="37">
        <v>0.02</v>
      </c>
      <c r="J39" s="38">
        <v>0.02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0.02</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B3" sqref="B3:K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311</v>
      </c>
      <c r="L45" s="60">
        <v>313</v>
      </c>
      <c r="M45" s="60">
        <v>304</v>
      </c>
      <c r="N45" s="60">
        <v>316</v>
      </c>
      <c r="O45" s="61">
        <v>305</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51</v>
      </c>
      <c r="L48" s="64">
        <v>58</v>
      </c>
      <c r="M48" s="64">
        <v>59</v>
      </c>
      <c r="N48" s="64">
        <v>69</v>
      </c>
      <c r="O48" s="65">
        <v>73</v>
      </c>
      <c r="P48" s="48"/>
      <c r="Q48" s="48"/>
      <c r="R48" s="48"/>
      <c r="S48" s="48"/>
      <c r="T48" s="48"/>
      <c r="U48" s="48"/>
    </row>
    <row r="49" spans="1:21" ht="30.75" customHeight="1">
      <c r="A49" s="48"/>
      <c r="B49" s="1161"/>
      <c r="C49" s="1162"/>
      <c r="D49" s="62"/>
      <c r="E49" s="1153" t="s">
        <v>15</v>
      </c>
      <c r="F49" s="1153"/>
      <c r="G49" s="1153"/>
      <c r="H49" s="1153"/>
      <c r="I49" s="1153"/>
      <c r="J49" s="1154"/>
      <c r="K49" s="63">
        <v>39</v>
      </c>
      <c r="L49" s="64">
        <v>33</v>
      </c>
      <c r="M49" s="64">
        <v>23</v>
      </c>
      <c r="N49" s="64">
        <v>5</v>
      </c>
      <c r="O49" s="65">
        <v>6</v>
      </c>
      <c r="P49" s="48"/>
      <c r="Q49" s="48"/>
      <c r="R49" s="48"/>
      <c r="S49" s="48"/>
      <c r="T49" s="48"/>
      <c r="U49" s="48"/>
    </row>
    <row r="50" spans="1:21" ht="30.75" customHeight="1">
      <c r="A50" s="48"/>
      <c r="B50" s="1161"/>
      <c r="C50" s="1162"/>
      <c r="D50" s="62"/>
      <c r="E50" s="1153" t="s">
        <v>16</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17</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18</v>
      </c>
      <c r="C52" s="1152"/>
      <c r="D52" s="66"/>
      <c r="E52" s="1153" t="s">
        <v>19</v>
      </c>
      <c r="F52" s="1153"/>
      <c r="G52" s="1153"/>
      <c r="H52" s="1153"/>
      <c r="I52" s="1153"/>
      <c r="J52" s="1154"/>
      <c r="K52" s="63">
        <v>160</v>
      </c>
      <c r="L52" s="64">
        <v>176</v>
      </c>
      <c r="M52" s="64">
        <v>190</v>
      </c>
      <c r="N52" s="64">
        <v>205</v>
      </c>
      <c r="O52" s="65">
        <v>219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241</v>
      </c>
      <c r="L53" s="69">
        <v>228</v>
      </c>
      <c r="M53" s="69">
        <v>196</v>
      </c>
      <c r="N53" s="69">
        <v>185</v>
      </c>
      <c r="O53" s="70">
        <v>165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2015-04-26T08:41:18Z</cp:lastPrinted>
  <dcterms:created xsi:type="dcterms:W3CDTF">2015-02-17T06:26:09Z</dcterms:created>
  <dcterms:modified xsi:type="dcterms:W3CDTF">2015-04-26T08:41:24Z</dcterms:modified>
  <cp:category/>
</cp:coreProperties>
</file>