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AU63" i="11"/>
  <c r="AP63" i="11"/>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U36" i="9"/>
  <c r="C36" i="9"/>
  <c r="CO35" i="9"/>
  <c r="AM35" i="9"/>
  <c r="C35" i="9"/>
  <c r="CO34" i="9"/>
  <c r="BW34" i="9"/>
  <c r="BW35" i="9" s="1"/>
  <c r="BW36" i="9" s="1"/>
  <c r="BW37" i="9" s="1"/>
  <c r="BW38" i="9" s="1"/>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<sst xmlns="http://schemas.openxmlformats.org/spreadsheetml/2006/main" count="984" uniqueCount="538">
  <si>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</si>
  <si>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</si>
  <si>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</si>
  <si>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</si>
  <si>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</si>
  <si>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</si>
  <si>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</si>
  <si>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</si>
  <si>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</si>
  <si>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</si>
  <si>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</si>
  <si>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</si>
  <si>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</si>
  <si>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</si>
  <si>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</si>
  <si>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</si>
  <si>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</si>
  <si>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</si>
  <si>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</si>
  <si>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</si>
  <si>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</si>
  <si>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</si>
  <si>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</si>
  <si>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</si>
  <si>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</si>
  <si>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</si>
  <si>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</si>
  <si>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</si>
  <si>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</si>
  <si>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</si>
  <si>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</si>
  <si>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</si>
  <si>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</si>
  <si>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</si>
  <si>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</si>
  <si>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</si>
  <si>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</si>
  <si>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</si>
  <si>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</si>
  <si>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</si>
  <si>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</si>
  <si>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</si>
  <si>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</si>
  <si>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</si>
  <si>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</si>
  <si>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</si>
  <si>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</si>
  <si>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</si>
  <si>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</si>
  <si>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</si>
  <si>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</si>
  <si>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</si>
  <si>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</si>
  <si>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</si>
  <si>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</si>
  <si>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</si>
  <si>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</si>
  <si>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</si>
  <si>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</si>
  <si>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</si>
  <si>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</si>
  <si>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</si>
  <si>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</si>
  <si>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</si>
  <si>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</si>
  <si>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</si>
  <si>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</si>
  <si>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</si>
  <si>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</si>
  <si>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</si>
  <si>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</si>
  <si>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</si>
  <si>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</si>
  <si>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</si>
  <si>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</si>
  <si>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</si>
  <si>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</si>
  <si>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</si>
  <si>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</si>
  <si>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</si>
  <si>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</si>
  <si>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</si>
  <si>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寄居町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</si>
  <si>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</si>
  <si>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</si>
  <si>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</si>
  <si>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</si>
  <si>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</si>
  <si>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</si>
  <si>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</si>
  <si>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</si>
  <si>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</si>
  <si>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</si>
  <si>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</si>
  <si>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</si>
  <si>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</si>
  <si>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</si>
  <si>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</si>
  <si>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</si>
  <si>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</si>
  <si>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</si>
  <si>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</si>
  <si>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</si>
  <si>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</si>
  <si>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</si>
  <si>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</si>
  <si>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</si>
  <si>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</si>
  <si>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</si>
  <si>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</si>
  <si>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</si>
  <si>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</si>
  <si>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</si>
  <si>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</si>
  <si>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</si>
  <si>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</si>
  <si>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</si>
  <si>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</si>
  <si>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</si>
  <si>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</si>
  <si>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</si>
  <si>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</si>
  <si>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</si>
  <si>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</si>
  <si>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</si>
  <si>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</si>
  <si>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</si>
  <si>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</si>
  <si>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</si>
  <si>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</si>
  <si>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</si>
  <si>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</si>
  <si>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</si>
  <si>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</si>
  <si>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</si>
  <si>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</si>
  <si>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</si>
  <si>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</si>
  <si>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</si>
  <si>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</si>
  <si>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</si>
  <si>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</si>
  <si>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</si>
  <si>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</si>
  <si>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</si>
  <si>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</si>
  <si>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</si>
  <si>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</si>
  <si>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</si>
  <si>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</si>
  <si>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</si>
  <si>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</si>
  <si>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</si>
  <si>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</si>
  <si>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</si>
  <si>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</si>
  <si>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</si>
  <si>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</si>
  <si>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</si>
  <si>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</si>
  <si>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</si>
  <si>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</si>
  <si>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</si>
  <si>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</si>
  <si>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</si>
  <si>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</si>
  <si>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</si>
  <si>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</si>
  <si>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</si>
  <si>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</si>
  <si>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</si>
  <si>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</si>
  <si>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</si>
  <si>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</si>
  <si>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</si>
  <si>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</si>
  <si>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</si>
  <si>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</si>
  <si>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</si>
  <si>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</si>
  <si>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</si>
  <si>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</si>
  <si>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</si>
  <si>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</si>
  <si>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</si>
  <si>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</si>
  <si>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</si>
  <si>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</si>
  <si>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</si>
  <si>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</si>
  <si>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</si>
  <si>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</si>
  <si>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</si>
  <si>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</si>
  <si>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埼玉県寄居町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</si>
  <si>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</si>
  <si>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</si>
  <si>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</si>
  <si>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</si>
  <si>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</si>
  <si>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</si>
  <si>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</si>
  <si>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</si>
  <si>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</si>
  <si>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</si>
  <si>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</si>
  <si>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</si>
  <si>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</si>
  <si>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</si>
  <si>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</si>
  <si>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</si>
  <si>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</si>
  <si>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</si>
  <si>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</si>
  <si>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</si>
  <si>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</si>
  <si>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</si>
  <si>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</si>
  <si>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</si>
  <si>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</si>
  <si>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</si>
  <si>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</si>
  <si>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</si>
  <si>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</si>
  <si>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</si>
  <si>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</si>
  <si>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</si>
  <si>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</si>
  <si>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</si>
  <si>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</si>
  <si>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</si>
  <si>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</si>
  <si>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</si>
  <si>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</si>
  <si>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</si>
  <si>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</si>
  <si>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</si>
  <si>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</si>
  <si>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</si>
  <si>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</si>
  <si>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</si>
  <si>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</si>
  <si>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</si>
  <si>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</si>
  <si>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</si>
  <si>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</si>
  <si>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</si>
  <si>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</si>
  <si>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</si>
  <si>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</si>
  <si>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</si>
  <si>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</si>
  <si>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</si>
  <si>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</si>
  <si>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</si>
  <si>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</si>
  <si>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</si>
  <si>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</si>
  <si>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</si>
  <si>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</si>
  <si>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</si>
  <si>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</si>
  <si>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</si>
  <si>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</si>
  <si>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</si>
  <si>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</si>
  <si>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</si>
  <si>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</si>
  <si>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</si>
  <si>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</si>
  <si>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</si>
  <si>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</si>
  <si>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</si>
  <si>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</si>
  <si>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</si>
  <si>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</si>
  <si>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</si>
  <si>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</si>
  <si>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</si>
  <si>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</si>
  <si>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</si>
  <si>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</si>
  <si>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</si>
  <si>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</si>
  <si>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</si>
  <si>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</si>
  <si>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</si>
  <si>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</si>
  <si>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</si>
  <si>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</si>
  <si>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</si>
  <si>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</si>
  <si>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</si>
  <si>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</si>
  <si>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</si>
  <si>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</si>
  <si>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</si>
  <si>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</si>
  <si>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</si>
  <si>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</si>
  <si>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</si>
  <si>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</si>
  <si>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</si>
  <si>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</si>
  <si>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</si>
  <si>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</si>
  <si>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</si>
  <si>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</si>
  <si>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</si>
  <si>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</si>
  <si>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</si>
  <si>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</si>
  <si>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</si>
  <si>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</si>
  <si>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</si>
  <si>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</si>
  <si>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</si>
  <si>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</si>
  <si>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</si>
  <si>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</si>
  <si>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</si>
  <si>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</si>
  <si>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</si>
  <si>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</si>
  <si>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</si>
  <si>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</si>
  <si>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</si>
  <si>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</si>
  <si>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</si>
  <si>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</si>
  <si>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</si>
  <si>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</si>
  <si>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</si>
  <si>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</si>
  <si>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</si>
  <si>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</si>
  <si>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</si>
  <si>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</si>
  <si>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</si>
  <si>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</si>
  <si>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</si>
  <si>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</si>
  <si>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</si>
  <si>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</si>
  <si>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埼玉県寄居町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</si>
  <si>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</si>
  <si>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</si>
  <si>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</si>
  <si>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</si>
  <si>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</si>
  <si>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</si>
  <si>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</si>
  <si>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</si>
  <si>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</si>
  <si>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</si>
  <si>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</si>
  <si>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</si>
  <si>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</si>
  <si>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</si>
  <si>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</si>
  <si>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</si>
  <si>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</si>
  <si>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</si>
  <si>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</si>
  <si>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</si>
  <si>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</si>
  <si>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</si>
  <si>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</si>
  <si>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</si>
  <si>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</si>
  <si>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</si>
  <si>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</si>
  <si>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</si>
  <si>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</si>
  <si>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</si>
  <si>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</si>
  <si>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</si>
  <si>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</si>
  <si>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</si>
  <si>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</si>
  <si>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</si>
  <si>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</si>
  <si>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</si>
  <si>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</si>
  <si>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</si>
  <si>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</si>
  <si>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</si>
  <si>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</si>
  <si>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</si>
  <si>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</si>
  <si>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</si>
  <si>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</si>
  <si>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</si>
  <si>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</si>
  <si>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</si>
  <si>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</si>
  <si>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</si>
  <si>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</si>
  <si>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</si>
  <si>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</si>
  <si>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</si>
  <si>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</si>
  <si>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</si>
  <si>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</si>
  <si>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</si>
  <si>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</si>
  <si>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</si>
  <si>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</si>
  <si>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</si>
  <si>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</si>
  <si>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</si>
  <si>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</si>
  <si>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</si>
  <si>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</si>
  <si>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</si>
  <si>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</si>
  <si>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</si>
  <si>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</si>
  <si>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</si>
  <si>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</si>
  <si>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</si>
  <si>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</si>
  <si>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</si>
  <si>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</si>
  <si>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</si>
  <si>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</si>
  <si>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</si>
  <si>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</si>
  <si>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</si>
  <si>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</si>
  <si>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</si>
  <si>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</si>
  <si>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</si>
  <si>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</si>
  <si>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</si>
  <si>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</si>
  <si>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</si>
  <si>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</si>
  <si>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</si>
  <si>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</si>
  <si>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</si>
  <si>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</si>
  <si>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</si>
  <si>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</si>
  <si>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</si>
  <si>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</si>
  <si>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</si>
  <si>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</si>
  <si>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</si>
  <si>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</si>
  <si>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</si>
  <si>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</si>
  <si>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</si>
  <si>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</si>
  <si>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</si>
  <si>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</si>
  <si>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</si>
  <si>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</si>
  <si>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</si>
  <si>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</si>
  <si>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</si>
  <si>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</si>
  <si>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</si>
  <si>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</si>
  <si>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</si>
  <si>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</si>
  <si>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</si>
  <si>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</si>
  <si>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</si>
  <si>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</si>
  <si>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</si>
  <si>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</si>
  <si>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</si>
  <si>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</si>
  <si>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</si>
  <si>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</si>
  <si>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</si>
  <si>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</si>
  <si>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</si>
  <si>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</si>
  <si>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</si>
  <si>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</si>
  <si>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</si>
  <si>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</si>
  <si>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</si>
  <si>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</si>
  <si>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</si>
  <si>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</si>
  <si>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</si>
  <si>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</si>
  <si>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</si>
  <si>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</si>
  <si>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</si>
  <si>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</si>
  <si>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</si>
  <si>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</si>
  <si>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</si>
  <si>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</si>
  <si>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</si>
  <si>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</si>
  <si>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</si>
  <si>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</si>
  <si>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</si>
  <si>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</si>
  <si>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</si>
  <si>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</si>
  <si>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</si>
  <si>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</si>
  <si>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</si>
  <si>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</si>
  <si>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</si>
  <si>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</si>
  <si>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</si>
  <si>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</si>
  <si>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</si>
  <si>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</si>
  <si>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</si>
  <si>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</si>
  <si>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0.22</t>
  </si>
  <si>
    <t>▲ 0.31</t>
  </si>
  <si>
    <t>水道事業会計</t>
  </si>
  <si>
    <t>一般会計</t>
  </si>
  <si>
    <t>国民健康保険特別会計</t>
  </si>
  <si>
    <t>▲ 1.50</t>
  </si>
  <si>
    <t>▲ 1.31</t>
  </si>
  <si>
    <t>下水道事業特別会計</t>
  </si>
  <si>
    <t>農業集落排水事業特別会計</t>
  </si>
  <si>
    <t>後期高齢者医療特別会計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</si>
  <si>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</si>
  <si>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</si>
  <si>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</si>
  <si>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</si>
  <si>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</si>
  <si>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</si>
  <si>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</si>
  <si>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</si>
  <si>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</si>
  <si>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大里広域市町村圏組合</t>
    <rPh sb="0" eb="2">
      <t>オオサト</t>
    </rPh>
    <rPh sb="2" eb="4">
      <t>コウイキ</t>
    </rPh>
    <rPh sb="4" eb="7">
      <t>シチョウソン</t>
    </rPh>
    <rPh sb="7" eb="8">
      <t>ケン</t>
    </rPh>
    <rPh sb="8" eb="10">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</si>
</sst>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32138</c:v>
                </c:pt>
                <c:pt idx="1">
                  <c:v>28986</c:v>
                </c:pt>
                <c:pt idx="2">
                  <c:v>18546</c:v>
                </c:pt>
                <c:pt idx="3">
                  <c:v>20572</c:v>
                </c:pt>
                <c:pt idx="4">
                  <c:v>23932</c:v>
                </c:pt>
              </c:numCache>
            </c:numRef>
          </c:val>
          <c:smooth val="0"/>
        </c:ser>
        <c:dLbls>
          <c:showLegendKey val="0"/>
          <c:showVal val="0"/>
          <c:showCatName val="0"/>
          <c:showSerName val="0"/>
          <c:showPercent val="0"/>
          <c:showBubbleSize val="0"/>
        </c:dLbls>
        <c:marker val="1"/>
        <c:smooth val="0"/>
        <c:axId val="139663232"/>
        <c:axId val="139665408"/>
      </c:lineChart>
      <c:catAx>
        <c:axId val="139663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665408"/>
        <c:crosses val="autoZero"/>
        <c:auto val="1"/>
        <c:lblAlgn val="ctr"/>
        <c:lblOffset val="100"/>
        <c:tickLblSkip val="1"/>
        <c:tickMarkSkip val="1"/>
        <c:noMultiLvlLbl val="0"/>
      </c:catAx>
      <c:valAx>
        <c:axId val="1396654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663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6.65</c:v>
                </c:pt>
                <c:pt idx="1">
                  <c:v>6.24</c:v>
                </c:pt>
                <c:pt idx="2">
                  <c:v>6.62</c:v>
                </c:pt>
                <c:pt idx="3">
                  <c:v>6.51</c:v>
                </c:pt>
                <c:pt idx="4">
                  <c:v>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11.25</c:v>
                </c:pt>
                <c:pt idx="1">
                  <c:v>12.37</c:v>
                </c:pt>
                <c:pt idx="2">
                  <c:v>11.83</c:v>
                </c:pt>
                <c:pt idx="3">
                  <c:v>12.56</c:v>
                </c:pt>
                <c:pt idx="4">
                  <c:v>11.51</c:v>
                </c:pt>
              </c:numCache>
            </c:numRef>
          </c:val>
        </c:ser>
        <c:dLbls>
          <c:showLegendKey val="0"/>
          <c:showVal val="0"/>
          <c:showCatName val="0"/>
          <c:showSerName val="0"/>
          <c:showPercent val="0"/>
          <c:showBubbleSize val="0"/>
        </c:dLbls>
        <c:gapWidth val="250"/>
        <c:overlap val="100"/>
        <c:axId val="141092736"/>
        <c:axId val="145686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-0.22</c:v>
                </c:pt>
                <c:pt idx="1">
                  <c:v>1.27</c:v>
                </c:pt>
                <c:pt idx="2">
                  <c:v>-0.31</c:v>
                </c:pt>
                <c:pt idx="3">
                  <c:v>0.55000000000000004</c:v>
                </c:pt>
                <c:pt idx="4">
                  <c:v>0.13</c:v>
                </c:pt>
              </c:numCache>
            </c:numRef>
          </c:val>
          <c:smooth val="0"/>
        </c:ser>
        <c:dLbls>
          <c:showLegendKey val="0"/>
          <c:showVal val="0"/>
          <c:showCatName val="0"/>
          <c:showSerName val="0"/>
          <c:showPercent val="0"/>
          <c:showBubbleSize val="0"/>
        </c:dLbls>
        <c:marker val="1"/>
        <c:smooth val="0"/>
        <c:axId val="141092736"/>
        <c:axId val="145686528"/>
      </c:lineChart>
      <c:catAx>
        <c:axId val="14109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686528"/>
        <c:crosses val="autoZero"/>
        <c:auto val="1"/>
        <c:lblAlgn val="ctr"/>
        <c:lblOffset val="100"/>
        <c:tickLblSkip val="1"/>
        <c:tickMarkSkip val="1"/>
        <c:noMultiLvlLbl val="0"/>
      </c:catAx>
      <c:valAx>
        <c:axId val="14568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9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0.04</c:v>
                </c:pt>
                <c:pt idx="4">
                  <c:v>#N/A</c:v>
                </c:pt>
                <c:pt idx="5">
                  <c:v>0.09</c:v>
                </c:pt>
                <c:pt idx="6">
                  <c:v>#N/A</c:v>
                </c:pt>
                <c:pt idx="7">
                  <c:v>0.05</c:v>
                </c:pt>
                <c:pt idx="8">
                  <c:v>#N/A</c:v>
                </c:pt>
                <c:pt idx="9">
                  <c:v>0.05</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0.03</c:v>
                </c:pt>
                <c:pt idx="4">
                  <c:v>#N/A</c:v>
                </c:pt>
                <c:pt idx="5">
                  <c:v>0.19</c:v>
                </c:pt>
                <c:pt idx="6">
                  <c:v>#N/A</c:v>
                </c:pt>
                <c:pt idx="7">
                  <c:v>0.08</c:v>
                </c:pt>
                <c:pt idx="8">
                  <c:v>#N/A</c:v>
                </c:pt>
                <c:pt idx="9">
                  <c:v>7.0000000000000007E-2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0.13</c:v>
                </c:pt>
                <c:pt idx="2">
                  <c:v>#N/A</c:v>
                </c:pt>
                <c:pt idx="3">
                  <c:v>0.14000000000000001</c:v>
                </c:pt>
                <c:pt idx="4">
                  <c:v>#N/A</c:v>
                </c:pt>
                <c:pt idx="5">
                  <c:v>0.15</c:v>
                </c:pt>
                <c:pt idx="6">
                  <c:v>#N/A</c:v>
                </c:pt>
                <c:pt idx="7">
                  <c:v>0.16</c:v>
                </c:pt>
                <c:pt idx="8">
                  <c:v>#N/A</c:v>
                </c:pt>
                <c:pt idx="9">
                  <c:v>0.26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1.5</c:v>
                </c:pt>
                <c:pt idx="1">
                  <c:v>#N/A</c:v>
                </c:pt>
                <c:pt idx="2">
                  <c:v>1.31</c:v>
                </c:pt>
                <c:pt idx="3">
                  <c:v>#N/A</c:v>
                </c:pt>
                <c:pt idx="4">
                  <c:v>#N/A</c:v>
                </c:pt>
                <c:pt idx="5">
                  <c:v>1.4</c:v>
                </c:pt>
                <c:pt idx="6">
                  <c:v>#N/A</c:v>
                </c:pt>
                <c:pt idx="7">
                  <c:v>1.1499999999999999</c:v>
                </c:pt>
                <c:pt idx="8">
                  <c:v>#N/A</c:v>
                </c:pt>
                <c:pt idx="9">
                  <c:v>2.73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6.65</c:v>
                </c:pt>
                <c:pt idx="2">
                  <c:v>#N/A</c:v>
                </c:pt>
                <c:pt idx="3">
                  <c:v>6.24</c:v>
                </c:pt>
                <c:pt idx="4">
                  <c:v>#N/A</c:v>
                </c:pt>
                <c:pt idx="5">
                  <c:v>6.62</c:v>
                </c:pt>
                <c:pt idx="6">
                  <c:v>#N/A</c:v>
                </c:pt>
                <c:pt idx="7">
                  <c:v>6.51</c:v>
                </c:pt>
                <c:pt idx="8">
                  <c:v>#N/A</c:v>
                </c:pt>
                <c:pt idx="9">
                  <c:v>7.3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5.73</c:v>
                </c:pt>
                <c:pt idx="2">
                  <c:v>#N/A</c:v>
                </c:pt>
                <c:pt idx="3">
                  <c:v>6.63</c:v>
                </c:pt>
                <c:pt idx="4">
                  <c:v>#N/A</c:v>
                </c:pt>
                <c:pt idx="5">
                  <c:v>8.1999999999999993</c:v>
                </c:pt>
                <c:pt idx="6">
                  <c:v>#N/A</c:v>
                </c:pt>
                <c:pt idx="7">
                  <c:v>9.4</c:v>
                </c:pt>
                <c:pt idx="8">
                  <c:v>#N/A</c:v>
                </c:pt>
                <c:pt idx="9">
                  <c:v>10.47</c:v>
                </c:pt>
              </c:numCache>
            </c:numRef>
          </c:val>
        </c:ser>
        <c:dLbls>
          <c:showLegendKey val="0"/>
          <c:showVal val="0"/>
          <c:showCatName val="0"/>
          <c:showSerName val="0"/>
          <c:showPercent val="0"/>
          <c:showBubbleSize val="0"/>
        </c:dLbls>
        <c:gapWidth val="150"/>
        <c:overlap val="100"/>
        <c:axId val="145858560"/>
        <c:axId val="145860096"/>
      </c:barChart>
      <c:catAx>
        <c:axId val="14585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860096"/>
        <c:crosses val="autoZero"/>
        <c:auto val="1"/>
        <c:lblAlgn val="ctr"/>
        <c:lblOffset val="100"/>
        <c:tickLblSkip val="1"/>
        <c:tickMarkSkip val="1"/>
        <c:noMultiLvlLbl val="0"/>
      </c:catAx>
      <c:valAx>
        <c:axId val="14586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858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807</c:v>
                </c:pt>
                <c:pt idx="5">
                  <c:v>800</c:v>
                </c:pt>
                <c:pt idx="8">
                  <c:v>820</c:v>
                </c:pt>
                <c:pt idx="11">
                  <c:v>809</c:v>
                </c:pt>
                <c:pt idx="14">
                  <c:v>905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c:v>
                </c:pt>
                <c:pt idx="3">
                  <c:v>7</c:v>
                </c:pt>
                <c:pt idx="6">
                  <c:v>11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116</c:v>
                </c:pt>
                <c:pt idx="3">
                  <c:v>106</c:v>
                </c:pt>
                <c:pt idx="6">
                  <c:v>96</c:v>
                </c:pt>
                <c:pt idx="9">
                  <c:v>55</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181</c:v>
                </c:pt>
                <c:pt idx="3">
                  <c:v>248</c:v>
                </c:pt>
                <c:pt idx="6">
                  <c:v>259</c:v>
                </c:pt>
                <c:pt idx="9">
                  <c:v>261</c:v>
                </c:pt>
                <c:pt idx="12">
                  <c:v>245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1091</c:v>
                </c:pt>
                <c:pt idx="3">
                  <c:v>1112</c:v>
                </c:pt>
                <c:pt idx="6">
                  <c:v>1119</c:v>
                </c:pt>
                <c:pt idx="9">
                  <c:v>1001</c:v>
                </c:pt>
                <c:pt idx="12">
                  <c:v>995</c:v>
                </c:pt>
              </c:numCache>
            </c:numRef>
          </c:val>
        </c:ser>
        <c:dLbls>
          <c:showLegendKey val="0"/>
          <c:showVal val="0"/>
          <c:showCatName val="0"/>
          <c:showSerName val="0"/>
          <c:showPercent val="0"/>
          <c:showBubbleSize val="0"/>
        </c:dLbls>
        <c:gapWidth val="100"/>
        <c:overlap val="100"/>
        <c:axId val="149101184"/>
        <c:axId val="149103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588</c:v>
                </c:pt>
                <c:pt idx="2">
                  <c:v>#N/A</c:v>
                </c:pt>
                <c:pt idx="3">
                  <c:v>#N/A</c:v>
                </c:pt>
                <c:pt idx="4">
                  <c:v>673</c:v>
                </c:pt>
                <c:pt idx="5">
                  <c:v>#N/A</c:v>
                </c:pt>
                <c:pt idx="6">
                  <c:v>#N/A</c:v>
                </c:pt>
                <c:pt idx="7">
                  <c:v>665</c:v>
                </c:pt>
                <c:pt idx="8">
                  <c:v>#N/A</c:v>
                </c:pt>
                <c:pt idx="9">
                  <c:v>#N/A</c:v>
                </c:pt>
                <c:pt idx="10">
                  <c:v>509</c:v>
                </c:pt>
                <c:pt idx="11">
                  <c:v>#N/A</c:v>
                </c:pt>
                <c:pt idx="12">
                  <c:v>#N/A</c:v>
                </c:pt>
                <c:pt idx="13">
                  <c:v>336</c:v>
                </c:pt>
                <c:pt idx="14">
                  <c:v>#N/A</c:v>
                </c:pt>
              </c:numCache>
            </c:numRef>
          </c:val>
          <c:smooth val="0"/>
        </c:ser>
        <c:dLbls>
          <c:showLegendKey val="0"/>
          <c:showVal val="0"/>
          <c:showCatName val="0"/>
          <c:showSerName val="0"/>
          <c:showPercent val="0"/>
          <c:showBubbleSize val="0"/>
        </c:dLbls>
        <c:marker val="1"/>
        <c:smooth val="0"/>
        <c:axId val="149101184"/>
        <c:axId val="149103360"/>
      </c:lineChart>
      <c:catAx>
        <c:axId val="14910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103360"/>
        <c:crosses val="autoZero"/>
        <c:auto val="1"/>
        <c:lblAlgn val="ctr"/>
        <c:lblOffset val="100"/>
        <c:tickLblSkip val="1"/>
        <c:tickMarkSkip val="1"/>
        <c:noMultiLvlLbl val="0"/>
      </c:catAx>
      <c:valAx>
        <c:axId val="14910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10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7855</c:v>
                </c:pt>
                <c:pt idx="5">
                  <c:v>8183</c:v>
                </c:pt>
                <c:pt idx="8">
                  <c:v>8262</c:v>
                </c:pt>
                <c:pt idx="11">
                  <c:v>8405</c:v>
                </c:pt>
                <c:pt idx="14">
                  <c:v>8511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911</c:v>
                </c:pt>
                <c:pt idx="5">
                  <c:v>977</c:v>
                </c:pt>
                <c:pt idx="8">
                  <c:v>891</c:v>
                </c:pt>
                <c:pt idx="11">
                  <c:v>715</c:v>
                </c:pt>
                <c:pt idx="14">
                  <c:v>773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1046</c:v>
                </c:pt>
                <c:pt idx="5">
                  <c:v>1134</c:v>
                </c:pt>
                <c:pt idx="8">
                  <c:v>1090</c:v>
                </c:pt>
                <c:pt idx="11">
                  <c:v>1120</c:v>
                </c:pt>
                <c:pt idx="14">
                  <c:v>1088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2840</c:v>
                </c:pt>
                <c:pt idx="3">
                  <c:v>2847</c:v>
                </c:pt>
                <c:pt idx="6">
                  <c:v>2856</c:v>
                </c:pt>
                <c:pt idx="9">
                  <c:v>2740</c:v>
                </c:pt>
                <c:pt idx="12">
                  <c:v>2676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254</c:v>
                </c:pt>
                <c:pt idx="3">
                  <c:v>150</c:v>
                </c:pt>
                <c:pt idx="6">
                  <c:v>55</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2911</c:v>
                </c:pt>
                <c:pt idx="3">
                  <c:v>3064</c:v>
                </c:pt>
                <c:pt idx="6">
                  <c:v>3407</c:v>
                </c:pt>
                <c:pt idx="9">
                  <c:v>3522</c:v>
                </c:pt>
                <c:pt idx="12">
                  <c:v>3329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24</c:v>
                </c:pt>
                <c:pt idx="3">
                  <c:v>17</c:v>
                </c:pt>
                <c:pt idx="6">
                  <c:v>7</c:v>
                </c:pt>
                <c:pt idx="9">
                  <c:v>6</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9315</c:v>
                </c:pt>
                <c:pt idx="3">
                  <c:v>9229</c:v>
                </c:pt>
                <c:pt idx="6">
                  <c:v>9009</c:v>
                </c:pt>
                <c:pt idx="9">
                  <c:v>8966</c:v>
                </c:pt>
                <c:pt idx="12">
                  <c:v>8872</c:v>
                </c:pt>
              </c:numCache>
            </c:numRef>
          </c:val>
        </c:ser>
        <c:dLbls>
          <c:showLegendKey val="0"/>
          <c:showVal val="0"/>
          <c:showCatName val="0"/>
          <c:showSerName val="0"/>
          <c:showPercent val="0"/>
          <c:showBubbleSize val="0"/>
        </c:dLbls>
        <c:gapWidth val="100"/>
        <c:overlap val="100"/>
        <c:axId val="145752832"/>
        <c:axId val="145754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5533</c:v>
                </c:pt>
                <c:pt idx="2">
                  <c:v>#N/A</c:v>
                </c:pt>
                <c:pt idx="3">
                  <c:v>#N/A</c:v>
                </c:pt>
                <c:pt idx="4">
                  <c:v>5012</c:v>
                </c:pt>
                <c:pt idx="5">
                  <c:v>#N/A</c:v>
                </c:pt>
                <c:pt idx="6">
                  <c:v>#N/A</c:v>
                </c:pt>
                <c:pt idx="7">
                  <c:v>5092</c:v>
                </c:pt>
                <c:pt idx="8">
                  <c:v>#N/A</c:v>
                </c:pt>
                <c:pt idx="9">
                  <c:v>#N/A</c:v>
                </c:pt>
                <c:pt idx="10">
                  <c:v>4995</c:v>
                </c:pt>
                <c:pt idx="11">
                  <c:v>#N/A</c:v>
                </c:pt>
                <c:pt idx="12">
                  <c:v>#N/A</c:v>
                </c:pt>
                <c:pt idx="13">
                  <c:v>4512</c:v>
                </c:pt>
                <c:pt idx="14">
                  <c:v>#N/A</c:v>
                </c:pt>
              </c:numCache>
            </c:numRef>
          </c:val>
          <c:smooth val="0"/>
        </c:ser>
        <c:dLbls>
          <c:showLegendKey val="0"/>
          <c:showVal val="0"/>
          <c:showCatName val="0"/>
          <c:showSerName val="0"/>
          <c:showPercent val="0"/>
          <c:showBubbleSize val="0"/>
        </c:dLbls>
        <c:marker val="1"/>
        <c:smooth val="0"/>
        <c:axId val="145752832"/>
        <c:axId val="145754752"/>
      </c:lineChart>
      <c:catAx>
        <c:axId val="14575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754752"/>
        <c:crosses val="autoZero"/>
        <c:auto val="1"/>
        <c:lblAlgn val="ctr"/>
        <c:lblOffset val="100"/>
        <c:tickLblSkip val="1"/>
        <c:tickMarkSkip val="1"/>
        <c:noMultiLvlLbl val="0"/>
      </c:catAx>
      <c:valAx>
        <c:axId val="14575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75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埼玉県寄居町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35,611
35,254
64.17
10,830,053
10,268,895
525,574
7,199,888
8,872,253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0.2</a:t>
          </a:r>
          <a:r>
            <a:rPr kumimoji="1" lang="ja-JP" altLang="en-US" sz="1300">
              <a:latin typeface="ＭＳ Ｐゴシック"/>
            </a:rPr>
            <a:t>ポイントアップとなった。</a:t>
          </a:r>
          <a:endParaRPr kumimoji="1" lang="en-US" altLang="ja-JP" sz="1300">
            <a:latin typeface="ＭＳ Ｐゴシック"/>
          </a:endParaRPr>
        </a:p>
        <a:p>
          <a:endParaRPr kumimoji="1" lang="en-US" altLang="ja-JP" sz="1300">
            <a:latin typeface="ＭＳ Ｐゴシック"/>
          </a:endParaRPr>
        </a:p>
        <a:p>
          <a:r>
            <a:rPr kumimoji="1" lang="ja-JP" altLang="ja-JP" sz="1300">
              <a:solidFill>
                <a:schemeClr val="dk1"/>
              </a:solidFill>
              <a:effectLst/>
              <a:latin typeface="+mn-lt"/>
              <a:ea typeface="+mn-ea"/>
              <a:cs typeface="+mn-cs"/>
            </a:rPr>
            <a:t>町税の増収等（工場建物の新築等により固定資産税が大幅な増収）により</a:t>
          </a:r>
          <a:r>
            <a:rPr kumimoji="1" lang="ja-JP" altLang="en-US" sz="1300">
              <a:solidFill>
                <a:schemeClr val="dk1"/>
              </a:solidFill>
              <a:effectLst/>
              <a:latin typeface="+mn-lt"/>
              <a:ea typeface="+mn-ea"/>
              <a:cs typeface="+mn-cs"/>
            </a:rPr>
            <a:t>、基準財政収入額の増による。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11995</xdr:rowOff>
    </xdr:from>
    <xdr:to>
      <xdr:col>7</xdr:col>
      <xdr:colOff>152400</xdr:colOff>
      <xdr:row>42</xdr:row>
      <xdr:rowOff>38805</xdr:rowOff>
    </xdr:to>
    <xdr:cxnSp macro="">
      <xdr:nvCxnSpPr>
        <xdr:cNvPr id="68" name="直線コネクタ 67"/>
        <xdr:cNvCxnSpPr/>
      </xdr:nvCxnSpPr>
      <xdr:spPr>
        <a:xfrm flipV="1">
          <a:off x="4114800" y="72128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11995</xdr:rowOff>
    </xdr:from>
    <xdr:to>
      <xdr:col>6</xdr:col>
      <xdr:colOff>0</xdr:colOff>
      <xdr:row>42</xdr:row>
      <xdr:rowOff>38805</xdr:rowOff>
    </xdr:to>
    <xdr:cxnSp macro="">
      <xdr:nvCxnSpPr>
        <xdr:cNvPr id="71" name="直線コネクタ 70"/>
        <xdr:cNvCxnSpPr/>
      </xdr:nvCxnSpPr>
      <xdr:spPr>
        <a:xfrm>
          <a:off x="3225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170039</xdr:rowOff>
    </xdr:from>
    <xdr:to>
      <xdr:col>4</xdr:col>
      <xdr:colOff>482600</xdr:colOff>
      <xdr:row>42</xdr:row>
      <xdr:rowOff>11995</xdr:rowOff>
    </xdr:to>
    <xdr:cxnSp macro="">
      <xdr:nvCxnSpPr>
        <xdr:cNvPr id="74" name="直線コネクタ 73"/>
        <xdr:cNvCxnSpPr/>
      </xdr:nvCxnSpPr>
      <xdr:spPr>
        <a:xfrm>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129822</xdr:rowOff>
    </xdr:from>
    <xdr:to>
      <xdr:col>3</xdr:col>
      <xdr:colOff>279400</xdr:colOff>
      <xdr:row>41</xdr:row>
      <xdr:rowOff>170039</xdr:rowOff>
    </xdr:to>
    <xdr:cxnSp macro="">
      <xdr:nvCxnSpPr>
        <xdr:cNvPr id="77" name="直線コネクタ 76"/>
        <xdr:cNvCxnSpPr/>
      </xdr:nvCxnSpPr>
      <xdr:spPr>
        <a:xfrm>
          <a:off x="1447800" y="71592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132645</xdr:rowOff>
    </xdr:from>
    <xdr:to>
      <xdr:col>7</xdr:col>
      <xdr:colOff>203200</xdr:colOff>
      <xdr:row>42</xdr:row>
      <xdr:rowOff>62795</xdr:rowOff>
    </xdr:to>
    <xdr:sp macro="" textlink="">
      <xdr:nvSpPr>
        <xdr:cNvPr id="87" name="円/楕円 86"/>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149172</xdr:rowOff>
    </xdr:from>
    <xdr:ext cx="762000" cy="259045"/>
    <xdr:sp macro="" textlink="">
      <xdr:nvSpPr>
        <xdr:cNvPr id="88" name="財政力該当値テキスト"/>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159455</xdr:rowOff>
    </xdr:from>
    <xdr:to>
      <xdr:col>6</xdr:col>
      <xdr:colOff>50800</xdr:colOff>
      <xdr:row>42</xdr:row>
      <xdr:rowOff>89605</xdr:rowOff>
    </xdr:to>
    <xdr:sp macro="" textlink="">
      <xdr:nvSpPr>
        <xdr:cNvPr id="89" name="円/楕円 88"/>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99782</xdr:rowOff>
    </xdr:from>
    <xdr:ext cx="736600" cy="259045"/>
    <xdr:sp macro="" textlink="">
      <xdr:nvSpPr>
        <xdr:cNvPr id="90" name="テキスト ボックス 89"/>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132645</xdr:rowOff>
    </xdr:from>
    <xdr:to>
      <xdr:col>4</xdr:col>
      <xdr:colOff>533400</xdr:colOff>
      <xdr:row>42</xdr:row>
      <xdr:rowOff>62795</xdr:rowOff>
    </xdr:to>
    <xdr:sp macro="" textlink="">
      <xdr:nvSpPr>
        <xdr:cNvPr id="91" name="円/楕円 90"/>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72972</xdr:rowOff>
    </xdr:from>
    <xdr:ext cx="762000" cy="259045"/>
    <xdr:sp macro="" textlink="">
      <xdr:nvSpPr>
        <xdr:cNvPr id="92" name="テキスト ボックス 91"/>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119239</xdr:rowOff>
    </xdr:from>
    <xdr:to>
      <xdr:col>3</xdr:col>
      <xdr:colOff>330200</xdr:colOff>
      <xdr:row>42</xdr:row>
      <xdr:rowOff>49389</xdr:rowOff>
    </xdr:to>
    <xdr:sp macro="" textlink="">
      <xdr:nvSpPr>
        <xdr:cNvPr id="93" name="円/楕円 92"/>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94" name="テキスト ボックス 93"/>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95" name="円/楕円 94"/>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96" name="テキスト ボックス 95"/>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1.4</a:t>
          </a:r>
          <a:r>
            <a:rPr kumimoji="1" lang="ja-JP" altLang="en-US" sz="1300">
              <a:latin typeface="ＭＳ Ｐゴシック"/>
            </a:rPr>
            <a:t>ポイントマイナスとなった。</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町税の増収等（工場建物の新築等により固定資産税が大幅な増収）により経常一般財源の増加による。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63</xdr:row>
      <xdr:rowOff>27432</xdr:rowOff>
    </xdr:to>
    <xdr:cxnSp macro="">
      <xdr:nvCxnSpPr>
        <xdr:cNvPr id="129" name="直線コネクタ 128"/>
        <xdr:cNvCxnSpPr/>
      </xdr:nvCxnSpPr>
      <xdr:spPr>
        <a:xfrm flipV="1">
          <a:off x="4114800" y="1076121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27432</xdr:rowOff>
    </xdr:to>
    <xdr:cxnSp macro="">
      <xdr:nvCxnSpPr>
        <xdr:cNvPr id="132" name="直線コネクタ 131"/>
        <xdr:cNvCxnSpPr/>
      </xdr:nvCxnSpPr>
      <xdr:spPr>
        <a:xfrm>
          <a:off x="3225800" y="108191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63</xdr:row>
      <xdr:rowOff>17780</xdr:rowOff>
    </xdr:to>
    <xdr:cxnSp macro="">
      <xdr:nvCxnSpPr>
        <xdr:cNvPr id="135" name="直線コネクタ 134"/>
        <xdr:cNvCxnSpPr/>
      </xdr:nvCxnSpPr>
      <xdr:spPr>
        <a:xfrm>
          <a:off x="2336800" y="1060196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97536</xdr:rowOff>
    </xdr:to>
    <xdr:cxnSp macro="">
      <xdr:nvCxnSpPr>
        <xdr:cNvPr id="138" name="直線コネクタ 137"/>
        <xdr:cNvCxnSpPr/>
      </xdr:nvCxnSpPr>
      <xdr:spPr>
        <a:xfrm flipV="1">
          <a:off x="1447800" y="1060196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80518</xdr:rowOff>
    </xdr:from>
    <xdr:to>
      <xdr:col>7</xdr:col>
      <xdr:colOff>203200</xdr:colOff>
      <xdr:row>63</xdr:row>
      <xdr:rowOff>10668</xdr:rowOff>
    </xdr:to>
    <xdr:sp macro="" textlink="">
      <xdr:nvSpPr>
        <xdr:cNvPr id="148" name="円/楕円 147"/>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97045</xdr:rowOff>
    </xdr:from>
    <xdr:ext cx="762000" cy="259045"/>
    <xdr:sp macro="" textlink="">
      <xdr:nvSpPr>
        <xdr:cNvPr id="149" name="財政構造の弾力性該当値テキスト"/>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148082</xdr:rowOff>
    </xdr:from>
    <xdr:to>
      <xdr:col>6</xdr:col>
      <xdr:colOff>50800</xdr:colOff>
      <xdr:row>63</xdr:row>
      <xdr:rowOff>78232</xdr:rowOff>
    </xdr:to>
    <xdr:sp macro="" textlink="">
      <xdr:nvSpPr>
        <xdr:cNvPr id="150" name="円/楕円 149"/>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88409</xdr:rowOff>
    </xdr:from>
    <xdr:ext cx="736600" cy="259045"/>
    <xdr:sp macro="" textlink="">
      <xdr:nvSpPr>
        <xdr:cNvPr id="151" name="テキスト ボックス 150"/>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2" name="円/楕円 151"/>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53" name="テキスト ボックス 152"/>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4" name="円/楕円 153"/>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55" name="テキスト ボックス 154"/>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46736</xdr:rowOff>
    </xdr:from>
    <xdr:to>
      <xdr:col>2</xdr:col>
      <xdr:colOff>127000</xdr:colOff>
      <xdr:row>62</xdr:row>
      <xdr:rowOff>148336</xdr:rowOff>
    </xdr:to>
    <xdr:sp macro="" textlink="">
      <xdr:nvSpPr>
        <xdr:cNvPr id="156" name="円/楕円 155"/>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158513</xdr:rowOff>
    </xdr:from>
    <xdr:ext cx="762000" cy="259045"/>
    <xdr:sp macro="" textlink="">
      <xdr:nvSpPr>
        <xdr:cNvPr id="157" name="テキスト ボックス 156"/>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類似団体平均より、低い値で推移している。</a:t>
          </a:r>
          <a:endParaRPr kumimoji="1" lang="en-US" altLang="ja-JP" sz="1300">
            <a:latin typeface="ＭＳ Ｐゴシック"/>
          </a:endParaRPr>
        </a:p>
        <a:p>
          <a:endParaRPr kumimoji="1" lang="en-US" altLang="ja-JP" sz="1300">
            <a:latin typeface="ＭＳ Ｐゴシック"/>
          </a:endParaRPr>
        </a:p>
        <a:p>
          <a:r>
            <a:rPr kumimoji="1" lang="en-US" altLang="ja-JP" sz="1300">
              <a:latin typeface="ＭＳ Ｐゴシック"/>
            </a:rPr>
            <a:t>H22</a:t>
          </a:r>
          <a:r>
            <a:rPr kumimoji="1" lang="ja-JP" altLang="en-US" sz="1300">
              <a:latin typeface="ＭＳ Ｐゴシック"/>
            </a:rPr>
            <a:t>までは、職員給与の独自カット（</a:t>
          </a:r>
          <a:r>
            <a:rPr kumimoji="1" lang="en-US" altLang="ja-JP" sz="1300">
              <a:latin typeface="ＭＳ Ｐゴシック"/>
            </a:rPr>
            <a:t>H18</a:t>
          </a:r>
          <a:r>
            <a:rPr kumimoji="1" lang="ja-JP" altLang="en-US" sz="1300">
              <a:latin typeface="ＭＳ Ｐゴシック"/>
            </a:rPr>
            <a:t>～</a:t>
          </a:r>
          <a:r>
            <a:rPr kumimoji="1" lang="en-US" altLang="ja-JP" sz="1300">
              <a:latin typeface="ＭＳ Ｐゴシック"/>
            </a:rPr>
            <a:t>H22</a:t>
          </a:r>
          <a:r>
            <a:rPr kumimoji="1" lang="ja-JP" altLang="en-US" sz="1300">
              <a:latin typeface="ＭＳ Ｐゴシック"/>
            </a:rPr>
            <a:t>の間全職員</a:t>
          </a:r>
          <a:r>
            <a:rPr kumimoji="1" lang="en-US" altLang="ja-JP" sz="1300">
              <a:latin typeface="ＭＳ Ｐゴシック"/>
            </a:rPr>
            <a:t>3%</a:t>
          </a:r>
          <a:r>
            <a:rPr kumimoji="1" lang="ja-JP" altLang="en-US" sz="1300">
              <a:latin typeface="ＭＳ Ｐゴシック"/>
            </a:rPr>
            <a:t>カット）等による人件費の抑制が要因と考える。</a:t>
          </a:r>
          <a:endParaRPr kumimoji="1" lang="en-US" altLang="ja-JP" sz="1300">
            <a:latin typeface="ＭＳ Ｐゴシック"/>
          </a:endParaRPr>
        </a:p>
        <a:p>
          <a:endParaRPr kumimoji="1" lang="en-US" altLang="ja-JP" sz="1300">
            <a:latin typeface="ＭＳ Ｐゴシック"/>
          </a:endParaRPr>
        </a:p>
        <a:p>
          <a:r>
            <a:rPr kumimoji="1" lang="en-US" altLang="ja-JP" sz="1300">
              <a:latin typeface="ＭＳ Ｐゴシック"/>
            </a:rPr>
            <a:t>H25</a:t>
          </a:r>
          <a:r>
            <a:rPr kumimoji="1" lang="ja-JP" altLang="en-US" sz="1300">
              <a:latin typeface="ＭＳ Ｐゴシック"/>
            </a:rPr>
            <a:t>においては、職員の新陳代謝による人件費の減額しているものの、電算システム入替等により、物件費の増加が要因となり前年比増加となっている。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57114</xdr:rowOff>
    </xdr:from>
    <xdr:to>
      <xdr:col>7</xdr:col>
      <xdr:colOff>152400</xdr:colOff>
      <xdr:row>80</xdr:row>
      <xdr:rowOff>67768</xdr:rowOff>
    </xdr:to>
    <xdr:cxnSp macro="">
      <xdr:nvCxnSpPr>
        <xdr:cNvPr id="192" name="直線コネクタ 191"/>
        <xdr:cNvCxnSpPr/>
      </xdr:nvCxnSpPr>
      <xdr:spPr>
        <a:xfrm>
          <a:off x="4114800" y="13773114"/>
          <a:ext cx="8382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52545</xdr:rowOff>
    </xdr:from>
    <xdr:ext cx="762000" cy="259045"/>
    <xdr:sp macro="" textlink="">
      <xdr:nvSpPr>
        <xdr:cNvPr id="193" name="人件費・物件費等の状況平均値テキスト"/>
        <xdr:cNvSpPr txBox="1"/>
      </xdr:nvSpPr>
      <xdr:spPr>
        <a:xfrm>
          <a:off x="5041900" y="13768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57114</xdr:rowOff>
    </xdr:from>
    <xdr:to>
      <xdr:col>6</xdr:col>
      <xdr:colOff>0</xdr:colOff>
      <xdr:row>80</xdr:row>
      <xdr:rowOff>57142</xdr:rowOff>
    </xdr:to>
    <xdr:cxnSp macro="">
      <xdr:nvCxnSpPr>
        <xdr:cNvPr id="195" name="直線コネクタ 194"/>
        <xdr:cNvCxnSpPr/>
      </xdr:nvCxnSpPr>
      <xdr:spPr>
        <a:xfrm flipV="1">
          <a:off x="3225800" y="13773114"/>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33584</xdr:rowOff>
    </xdr:from>
    <xdr:to>
      <xdr:col>4</xdr:col>
      <xdr:colOff>482600</xdr:colOff>
      <xdr:row>80</xdr:row>
      <xdr:rowOff>57142</xdr:rowOff>
    </xdr:to>
    <xdr:cxnSp macro="">
      <xdr:nvCxnSpPr>
        <xdr:cNvPr id="198" name="直線コネクタ 197"/>
        <xdr:cNvCxnSpPr/>
      </xdr:nvCxnSpPr>
      <xdr:spPr>
        <a:xfrm>
          <a:off x="2336800" y="13749584"/>
          <a:ext cx="889000" cy="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33584</xdr:rowOff>
    </xdr:from>
    <xdr:to>
      <xdr:col>3</xdr:col>
      <xdr:colOff>279400</xdr:colOff>
      <xdr:row>80</xdr:row>
      <xdr:rowOff>37404</xdr:rowOff>
    </xdr:to>
    <xdr:cxnSp macro="">
      <xdr:nvCxnSpPr>
        <xdr:cNvPr id="201" name="直線コネクタ 200"/>
        <xdr:cNvCxnSpPr/>
      </xdr:nvCxnSpPr>
      <xdr:spPr>
        <a:xfrm flipV="1">
          <a:off x="1447800" y="13749584"/>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16968</xdr:rowOff>
    </xdr:from>
    <xdr:to>
      <xdr:col>7</xdr:col>
      <xdr:colOff>203200</xdr:colOff>
      <xdr:row>80</xdr:row>
      <xdr:rowOff>118568</xdr:rowOff>
    </xdr:to>
    <xdr:sp macro="" textlink="">
      <xdr:nvSpPr>
        <xdr:cNvPr id="211" name="円/楕円 210"/>
        <xdr:cNvSpPr/>
      </xdr:nvSpPr>
      <xdr:spPr>
        <a:xfrm>
          <a:off x="4902200" y="137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109695</xdr:rowOff>
    </xdr:from>
    <xdr:ext cx="762000" cy="259045"/>
    <xdr:sp macro="" textlink="">
      <xdr:nvSpPr>
        <xdr:cNvPr id="212" name="人件費・物件費等の状況該当値テキスト"/>
        <xdr:cNvSpPr txBox="1"/>
      </xdr:nvSpPr>
      <xdr:spPr>
        <a:xfrm>
          <a:off x="5041900" y="1365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95,798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6314</xdr:rowOff>
    </xdr:from>
    <xdr:to>
      <xdr:col>6</xdr:col>
      <xdr:colOff>50800</xdr:colOff>
      <xdr:row>80</xdr:row>
      <xdr:rowOff>107914</xdr:rowOff>
    </xdr:to>
    <xdr:sp macro="" textlink="">
      <xdr:nvSpPr>
        <xdr:cNvPr id="213" name="円/楕円 212"/>
        <xdr:cNvSpPr/>
      </xdr:nvSpPr>
      <xdr:spPr>
        <a:xfrm>
          <a:off x="4064000" y="137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118091</xdr:rowOff>
    </xdr:from>
    <xdr:ext cx="736600" cy="259045"/>
    <xdr:sp macro="" textlink="">
      <xdr:nvSpPr>
        <xdr:cNvPr id="214" name="テキスト ボックス 213"/>
        <xdr:cNvSpPr txBox="1"/>
      </xdr:nvSpPr>
      <xdr:spPr>
        <a:xfrm>
          <a:off x="3733800" y="13491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93,149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6342</xdr:rowOff>
    </xdr:from>
    <xdr:to>
      <xdr:col>4</xdr:col>
      <xdr:colOff>533400</xdr:colOff>
      <xdr:row>80</xdr:row>
      <xdr:rowOff>107942</xdr:rowOff>
    </xdr:to>
    <xdr:sp macro="" textlink="">
      <xdr:nvSpPr>
        <xdr:cNvPr id="215" name="円/楕円 214"/>
        <xdr:cNvSpPr/>
      </xdr:nvSpPr>
      <xdr:spPr>
        <a:xfrm>
          <a:off x="3175000" y="137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118119</xdr:rowOff>
    </xdr:from>
    <xdr:ext cx="762000" cy="259045"/>
    <xdr:sp macro="" textlink="">
      <xdr:nvSpPr>
        <xdr:cNvPr id="216" name="テキスト ボックス 215"/>
        <xdr:cNvSpPr txBox="1"/>
      </xdr:nvSpPr>
      <xdr:spPr>
        <a:xfrm>
          <a:off x="2844800" y="1349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93,156</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154234</xdr:rowOff>
    </xdr:from>
    <xdr:to>
      <xdr:col>3</xdr:col>
      <xdr:colOff>330200</xdr:colOff>
      <xdr:row>80</xdr:row>
      <xdr:rowOff>84384</xdr:rowOff>
    </xdr:to>
    <xdr:sp macro="" textlink="">
      <xdr:nvSpPr>
        <xdr:cNvPr id="217" name="円/楕円 216"/>
        <xdr:cNvSpPr/>
      </xdr:nvSpPr>
      <xdr:spPr>
        <a:xfrm>
          <a:off x="2286000" y="1369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94561</xdr:rowOff>
    </xdr:from>
    <xdr:ext cx="762000" cy="259045"/>
    <xdr:sp macro="" textlink="">
      <xdr:nvSpPr>
        <xdr:cNvPr id="218" name="テキスト ボックス 217"/>
        <xdr:cNvSpPr txBox="1"/>
      </xdr:nvSpPr>
      <xdr:spPr>
        <a:xfrm>
          <a:off x="1955800" y="1346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87,298</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158054</xdr:rowOff>
    </xdr:from>
    <xdr:to>
      <xdr:col>2</xdr:col>
      <xdr:colOff>127000</xdr:colOff>
      <xdr:row>80</xdr:row>
      <xdr:rowOff>88204</xdr:rowOff>
    </xdr:to>
    <xdr:sp macro="" textlink="">
      <xdr:nvSpPr>
        <xdr:cNvPr id="219" name="円/楕円 218"/>
        <xdr:cNvSpPr/>
      </xdr:nvSpPr>
      <xdr:spPr>
        <a:xfrm>
          <a:off x="1397000" y="137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98381</xdr:rowOff>
    </xdr:from>
    <xdr:ext cx="762000" cy="259045"/>
    <xdr:sp macro="" textlink="">
      <xdr:nvSpPr>
        <xdr:cNvPr id="220" name="テキスト ボックス 219"/>
        <xdr:cNvSpPr txBox="1"/>
      </xdr:nvSpPr>
      <xdr:spPr>
        <a:xfrm>
          <a:off x="1066800" y="1347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平成２３年以降類似団体平均を上回っている。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前年度比</a:t>
          </a:r>
          <a:r>
            <a:rPr kumimoji="1" lang="en-US" altLang="ja-JP" sz="1300">
              <a:latin typeface="ＭＳ Ｐゴシック"/>
            </a:rPr>
            <a:t>7.3</a:t>
          </a:r>
          <a:r>
            <a:rPr kumimoji="1" lang="ja-JP" altLang="en-US" sz="1300">
              <a:latin typeface="ＭＳ Ｐゴシック"/>
            </a:rPr>
            <a:t>ポイントマイナスの要因は国家公務員の給与改定特例法による措置が大きく影響している。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70358</xdr:rowOff>
    </xdr:from>
    <xdr:to>
      <xdr:col>24</xdr:col>
      <xdr:colOff>558800</xdr:colOff>
      <xdr:row>89</xdr:row>
      <xdr:rowOff>89154</xdr:rowOff>
    </xdr:to>
    <xdr:cxnSp macro="">
      <xdr:nvCxnSpPr>
        <xdr:cNvPr id="252" name="直線コネクタ 251"/>
        <xdr:cNvCxnSpPr/>
      </xdr:nvCxnSpPr>
      <xdr:spPr>
        <a:xfrm flipV="1">
          <a:off x="16179800" y="14643608"/>
          <a:ext cx="8382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53"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89154</xdr:rowOff>
    </xdr:from>
    <xdr:to>
      <xdr:col>23</xdr:col>
      <xdr:colOff>406400</xdr:colOff>
      <xdr:row>89</xdr:row>
      <xdr:rowOff>137413</xdr:rowOff>
    </xdr:to>
    <xdr:cxnSp macro="">
      <xdr:nvCxnSpPr>
        <xdr:cNvPr id="255" name="直線コネクタ 254"/>
        <xdr:cNvCxnSpPr/>
      </xdr:nvCxnSpPr>
      <xdr:spPr>
        <a:xfrm flipV="1">
          <a:off x="15290800" y="153482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82566</xdr:rowOff>
    </xdr:from>
    <xdr:ext cx="736600" cy="259045"/>
    <xdr:sp macro="" textlink="">
      <xdr:nvSpPr>
        <xdr:cNvPr id="257" name="テキスト ボックス 256"/>
        <xdr:cNvSpPr txBox="1"/>
      </xdr:nvSpPr>
      <xdr:spPr>
        <a:xfrm>
          <a:off x="15798800" y="1499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97028</xdr:rowOff>
    </xdr:from>
    <xdr:to>
      <xdr:col>22</xdr:col>
      <xdr:colOff>203200</xdr:colOff>
      <xdr:row>89</xdr:row>
      <xdr:rowOff>137413</xdr:rowOff>
    </xdr:to>
    <xdr:cxnSp macro="">
      <xdr:nvCxnSpPr>
        <xdr:cNvPr id="258" name="直線コネクタ 257"/>
        <xdr:cNvCxnSpPr/>
      </xdr:nvCxnSpPr>
      <xdr:spPr>
        <a:xfrm>
          <a:off x="14401800" y="14498828"/>
          <a:ext cx="889000" cy="89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92219</xdr:rowOff>
    </xdr:from>
    <xdr:ext cx="762000" cy="259045"/>
    <xdr:sp macro="" textlink="">
      <xdr:nvSpPr>
        <xdr:cNvPr id="260" name="テキスト ボックス 259"/>
        <xdr:cNvSpPr txBox="1"/>
      </xdr:nvSpPr>
      <xdr:spPr>
        <a:xfrm>
          <a:off x="14909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102108</xdr:rowOff>
    </xdr:from>
    <xdr:to>
      <xdr:col>21</xdr:col>
      <xdr:colOff>0</xdr:colOff>
      <xdr:row>84</xdr:row>
      <xdr:rowOff>97028</xdr:rowOff>
    </xdr:to>
    <xdr:cxnSp macro="">
      <xdr:nvCxnSpPr>
        <xdr:cNvPr id="261" name="直線コネクタ 260"/>
        <xdr:cNvCxnSpPr/>
      </xdr:nvCxnSpPr>
      <xdr:spPr>
        <a:xfrm>
          <a:off x="13512800" y="14161008"/>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71" name="円/楕円 270"/>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163085</xdr:rowOff>
    </xdr:from>
    <xdr:ext cx="762000" cy="259045"/>
    <xdr:sp macro="" textlink="">
      <xdr:nvSpPr>
        <xdr:cNvPr id="272" name="給与水準   （国との比較）該当値テキスト"/>
        <xdr:cNvSpPr txBox="1"/>
      </xdr:nvSpPr>
      <xdr:spPr>
        <a:xfrm>
          <a:off x="17106900" y="145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38354</xdr:rowOff>
    </xdr:from>
    <xdr:to>
      <xdr:col>23</xdr:col>
      <xdr:colOff>457200</xdr:colOff>
      <xdr:row>89</xdr:row>
      <xdr:rowOff>139954</xdr:rowOff>
    </xdr:to>
    <xdr:sp macro="" textlink="">
      <xdr:nvSpPr>
        <xdr:cNvPr id="273" name="円/楕円 272"/>
        <xdr:cNvSpPr/>
      </xdr:nvSpPr>
      <xdr:spPr>
        <a:xfrm>
          <a:off x="16129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124731</xdr:rowOff>
    </xdr:from>
    <xdr:ext cx="736600" cy="259045"/>
    <xdr:sp macro="" textlink="">
      <xdr:nvSpPr>
        <xdr:cNvPr id="274" name="テキスト ボックス 273"/>
        <xdr:cNvSpPr txBox="1"/>
      </xdr:nvSpPr>
      <xdr:spPr>
        <a:xfrm>
          <a:off x="15798800" y="1538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86613</xdr:rowOff>
    </xdr:from>
    <xdr:to>
      <xdr:col>22</xdr:col>
      <xdr:colOff>254000</xdr:colOff>
      <xdr:row>90</xdr:row>
      <xdr:rowOff>16763</xdr:rowOff>
    </xdr:to>
    <xdr:sp macro="" textlink="">
      <xdr:nvSpPr>
        <xdr:cNvPr id="275" name="円/楕円 274"/>
        <xdr:cNvSpPr/>
      </xdr:nvSpPr>
      <xdr:spPr>
        <a:xfrm>
          <a:off x="15240000" y="15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1540</xdr:rowOff>
    </xdr:from>
    <xdr:ext cx="762000" cy="259045"/>
    <xdr:sp macro="" textlink="">
      <xdr:nvSpPr>
        <xdr:cNvPr id="276" name="テキスト ボックス 275"/>
        <xdr:cNvSpPr txBox="1"/>
      </xdr:nvSpPr>
      <xdr:spPr>
        <a:xfrm>
          <a:off x="14909800" y="1543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46228</xdr:rowOff>
    </xdr:from>
    <xdr:to>
      <xdr:col>21</xdr:col>
      <xdr:colOff>50800</xdr:colOff>
      <xdr:row>84</xdr:row>
      <xdr:rowOff>147828</xdr:rowOff>
    </xdr:to>
    <xdr:sp macro="" textlink="">
      <xdr:nvSpPr>
        <xdr:cNvPr id="277" name="円/楕円 276"/>
        <xdr:cNvSpPr/>
      </xdr:nvSpPr>
      <xdr:spPr>
        <a:xfrm>
          <a:off x="14351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158005</xdr:rowOff>
    </xdr:from>
    <xdr:ext cx="762000" cy="259045"/>
    <xdr:sp macro="" textlink="">
      <xdr:nvSpPr>
        <xdr:cNvPr id="278" name="テキスト ボックス 277"/>
        <xdr:cNvSpPr txBox="1"/>
      </xdr:nvSpPr>
      <xdr:spPr>
        <a:xfrm>
          <a:off x="14020800" y="1421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51308</xdr:rowOff>
    </xdr:from>
    <xdr:to>
      <xdr:col>19</xdr:col>
      <xdr:colOff>533400</xdr:colOff>
      <xdr:row>82</xdr:row>
      <xdr:rowOff>152908</xdr:rowOff>
    </xdr:to>
    <xdr:sp macro="" textlink="">
      <xdr:nvSpPr>
        <xdr:cNvPr id="279" name="円/楕円 278"/>
        <xdr:cNvSpPr/>
      </xdr:nvSpPr>
      <xdr:spPr>
        <a:xfrm>
          <a:off x="134620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163085</xdr:rowOff>
    </xdr:from>
    <xdr:ext cx="762000" cy="259045"/>
    <xdr:sp macro="" textlink="">
      <xdr:nvSpPr>
        <xdr:cNvPr id="280" name="テキスト ボックス 279"/>
        <xdr:cNvSpPr txBox="1"/>
      </xdr:nvSpPr>
      <xdr:spPr>
        <a:xfrm>
          <a:off x="131318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ごみ処理業務を一部事務組合へ、消防事務を他団体へ委託するほか、各業務において、民間委託等の推進等により類似団体平均を下回っている。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引き続き職員の適正管理に努める。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1270</xdr:rowOff>
    </xdr:from>
    <xdr:to>
      <xdr:col>24</xdr:col>
      <xdr:colOff>558800</xdr:colOff>
      <xdr:row>60</xdr:row>
      <xdr:rowOff>3568</xdr:rowOff>
    </xdr:to>
    <xdr:cxnSp macro="">
      <xdr:nvCxnSpPr>
        <xdr:cNvPr id="317" name="直線コネクタ 316"/>
        <xdr:cNvCxnSpPr/>
      </xdr:nvCxnSpPr>
      <xdr:spPr>
        <a:xfrm flipV="1">
          <a:off x="16179800" y="10288270"/>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170422</xdr:rowOff>
    </xdr:from>
    <xdr:to>
      <xdr:col>23</xdr:col>
      <xdr:colOff>406400</xdr:colOff>
      <xdr:row>60</xdr:row>
      <xdr:rowOff>3568</xdr:rowOff>
    </xdr:to>
    <xdr:cxnSp macro="">
      <xdr:nvCxnSpPr>
        <xdr:cNvPr id="320" name="直線コネクタ 319"/>
        <xdr:cNvCxnSpPr/>
      </xdr:nvCxnSpPr>
      <xdr:spPr>
        <a:xfrm>
          <a:off x="15290800" y="1028597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133652</xdr:rowOff>
    </xdr:from>
    <xdr:to>
      <xdr:col>22</xdr:col>
      <xdr:colOff>203200</xdr:colOff>
      <xdr:row>59</xdr:row>
      <xdr:rowOff>170422</xdr:rowOff>
    </xdr:to>
    <xdr:cxnSp macro="">
      <xdr:nvCxnSpPr>
        <xdr:cNvPr id="323" name="直線コネクタ 322"/>
        <xdr:cNvCxnSpPr/>
      </xdr:nvCxnSpPr>
      <xdr:spPr>
        <a:xfrm>
          <a:off x="14401800" y="10249202"/>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95734</xdr:rowOff>
    </xdr:from>
    <xdr:to>
      <xdr:col>21</xdr:col>
      <xdr:colOff>0</xdr:colOff>
      <xdr:row>59</xdr:row>
      <xdr:rowOff>133652</xdr:rowOff>
    </xdr:to>
    <xdr:cxnSp macro="">
      <xdr:nvCxnSpPr>
        <xdr:cNvPr id="326" name="直線コネクタ 325"/>
        <xdr:cNvCxnSpPr/>
      </xdr:nvCxnSpPr>
      <xdr:spPr>
        <a:xfrm>
          <a:off x="13512800" y="1021128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121920</xdr:rowOff>
    </xdr:from>
    <xdr:to>
      <xdr:col>24</xdr:col>
      <xdr:colOff>609600</xdr:colOff>
      <xdr:row>60</xdr:row>
      <xdr:rowOff>52070</xdr:rowOff>
    </xdr:to>
    <xdr:sp macro="" textlink="">
      <xdr:nvSpPr>
        <xdr:cNvPr id="336" name="円/楕円 335"/>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138447</xdr:rowOff>
    </xdr:from>
    <xdr:ext cx="762000" cy="259045"/>
    <xdr:sp macro="" textlink="">
      <xdr:nvSpPr>
        <xdr:cNvPr id="337"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124218</xdr:rowOff>
    </xdr:from>
    <xdr:to>
      <xdr:col>23</xdr:col>
      <xdr:colOff>457200</xdr:colOff>
      <xdr:row>60</xdr:row>
      <xdr:rowOff>54368</xdr:rowOff>
    </xdr:to>
    <xdr:sp macro="" textlink="">
      <xdr:nvSpPr>
        <xdr:cNvPr id="338" name="円/楕円 337"/>
        <xdr:cNvSpPr/>
      </xdr:nvSpPr>
      <xdr:spPr>
        <a:xfrm>
          <a:off x="16129000" y="102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64545</xdr:rowOff>
    </xdr:from>
    <xdr:ext cx="736600" cy="259045"/>
    <xdr:sp macro="" textlink="">
      <xdr:nvSpPr>
        <xdr:cNvPr id="339" name="テキスト ボックス 338"/>
        <xdr:cNvSpPr txBox="1"/>
      </xdr:nvSpPr>
      <xdr:spPr>
        <a:xfrm>
          <a:off x="15798800" y="1000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119622</xdr:rowOff>
    </xdr:from>
    <xdr:to>
      <xdr:col>22</xdr:col>
      <xdr:colOff>254000</xdr:colOff>
      <xdr:row>60</xdr:row>
      <xdr:rowOff>49772</xdr:rowOff>
    </xdr:to>
    <xdr:sp macro="" textlink="">
      <xdr:nvSpPr>
        <xdr:cNvPr id="340" name="円/楕円 339"/>
        <xdr:cNvSpPr/>
      </xdr:nvSpPr>
      <xdr:spPr>
        <a:xfrm>
          <a:off x="15240000" y="10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59949</xdr:rowOff>
    </xdr:from>
    <xdr:ext cx="762000" cy="259045"/>
    <xdr:sp macro="" textlink="">
      <xdr:nvSpPr>
        <xdr:cNvPr id="341" name="テキスト ボックス 340"/>
        <xdr:cNvSpPr txBox="1"/>
      </xdr:nvSpPr>
      <xdr:spPr>
        <a:xfrm>
          <a:off x="14909800" y="1000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82852</xdr:rowOff>
    </xdr:from>
    <xdr:to>
      <xdr:col>21</xdr:col>
      <xdr:colOff>50800</xdr:colOff>
      <xdr:row>60</xdr:row>
      <xdr:rowOff>13002</xdr:rowOff>
    </xdr:to>
    <xdr:sp macro="" textlink="">
      <xdr:nvSpPr>
        <xdr:cNvPr id="342" name="円/楕円 341"/>
        <xdr:cNvSpPr/>
      </xdr:nvSpPr>
      <xdr:spPr>
        <a:xfrm>
          <a:off x="14351000" y="101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23179</xdr:rowOff>
    </xdr:from>
    <xdr:ext cx="762000" cy="259045"/>
    <xdr:sp macro="" textlink="">
      <xdr:nvSpPr>
        <xdr:cNvPr id="343" name="テキスト ボックス 342"/>
        <xdr:cNvSpPr txBox="1"/>
      </xdr:nvSpPr>
      <xdr:spPr>
        <a:xfrm>
          <a:off x="14020800" y="996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44934</xdr:rowOff>
    </xdr:from>
    <xdr:to>
      <xdr:col>19</xdr:col>
      <xdr:colOff>533400</xdr:colOff>
      <xdr:row>59</xdr:row>
      <xdr:rowOff>146534</xdr:rowOff>
    </xdr:to>
    <xdr:sp macro="" textlink="">
      <xdr:nvSpPr>
        <xdr:cNvPr id="344" name="円/楕円 343"/>
        <xdr:cNvSpPr/>
      </xdr:nvSpPr>
      <xdr:spPr>
        <a:xfrm>
          <a:off x="134620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156711</xdr:rowOff>
    </xdr:from>
    <xdr:ext cx="762000" cy="259045"/>
    <xdr:sp macro="" textlink="">
      <xdr:nvSpPr>
        <xdr:cNvPr id="345" name="テキスト ボックス 344"/>
        <xdr:cNvSpPr txBox="1"/>
      </xdr:nvSpPr>
      <xdr:spPr>
        <a:xfrm>
          <a:off x="13131800" y="992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前年度比</a:t>
          </a:r>
          <a:r>
            <a:rPr kumimoji="1" lang="en-US" altLang="ja-JP" sz="1200">
              <a:latin typeface="ＭＳ Ｐゴシック"/>
            </a:rPr>
            <a:t>1.7</a:t>
          </a:r>
          <a:r>
            <a:rPr kumimoji="1" lang="ja-JP" altLang="en-US" sz="1200">
              <a:latin typeface="ＭＳ Ｐゴシック"/>
            </a:rPr>
            <a:t>ポイントマイナスとなった。</a:t>
          </a:r>
          <a:endParaRPr kumimoji="1" lang="en-US" altLang="ja-JP" sz="1200">
            <a:latin typeface="ＭＳ Ｐゴシック"/>
          </a:endParaRPr>
        </a:p>
        <a:p>
          <a:r>
            <a:rPr kumimoji="1" lang="ja-JP" altLang="en-US" sz="1200">
              <a:latin typeface="ＭＳ Ｐゴシック"/>
            </a:rPr>
            <a:t>以下要因による。</a:t>
          </a:r>
          <a:endParaRPr kumimoji="1" lang="en-US" altLang="ja-JP" sz="1200">
            <a:latin typeface="ＭＳ Ｐゴシック"/>
          </a:endParaRPr>
        </a:p>
        <a:p>
          <a:r>
            <a:rPr kumimoji="1" lang="en-US" altLang="ja-JP" sz="1200">
              <a:latin typeface="ＭＳ Ｐゴシック"/>
            </a:rPr>
            <a:t>【</a:t>
          </a:r>
          <a:r>
            <a:rPr kumimoji="1" lang="ja-JP" altLang="en-US" sz="1200">
              <a:latin typeface="ＭＳ Ｐゴシック"/>
            </a:rPr>
            <a:t>算定分子</a:t>
          </a:r>
          <a:r>
            <a:rPr kumimoji="1" lang="en-US" altLang="ja-JP" sz="1200">
              <a:latin typeface="ＭＳ Ｐゴシック"/>
            </a:rPr>
            <a:t>】</a:t>
          </a:r>
        </a:p>
        <a:p>
          <a:r>
            <a:rPr kumimoji="1" lang="ja-JP" altLang="en-US" sz="1200">
              <a:latin typeface="ＭＳ Ｐゴシック"/>
            </a:rPr>
            <a:t>・繰上償還等に伴う元利償還金の減</a:t>
          </a:r>
        </a:p>
        <a:p>
          <a:r>
            <a:rPr kumimoji="1" lang="ja-JP" altLang="en-US" sz="1200">
              <a:latin typeface="ＭＳ Ｐゴシック"/>
            </a:rPr>
            <a:t>・一部事務組合で起こした地方債の償還終了に伴う負担金の皆減等による準元利償還金の減</a:t>
          </a:r>
        </a:p>
        <a:p>
          <a:r>
            <a:rPr kumimoji="1" lang="en-US" altLang="ja-JP" sz="1200">
              <a:latin typeface="ＭＳ Ｐゴシック"/>
            </a:rPr>
            <a:t>【</a:t>
          </a:r>
          <a:r>
            <a:rPr kumimoji="1" lang="ja-JP" altLang="en-US" sz="1200">
              <a:latin typeface="ＭＳ Ｐゴシック"/>
            </a:rPr>
            <a:t>算定分母</a:t>
          </a:r>
          <a:r>
            <a:rPr kumimoji="1" lang="en-US" altLang="ja-JP" sz="1200">
              <a:latin typeface="ＭＳ Ｐゴシック"/>
            </a:rPr>
            <a:t>】</a:t>
          </a:r>
        </a:p>
        <a:p>
          <a:r>
            <a:rPr kumimoji="1" lang="ja-JP" altLang="en-US" sz="1200">
              <a:latin typeface="ＭＳ Ｐゴシック"/>
            </a:rPr>
            <a:t>・標準税収入額等の増による標準財政規模の増</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318</xdr:rowOff>
    </xdr:from>
    <xdr:to>
      <xdr:col>24</xdr:col>
      <xdr:colOff>558800</xdr:colOff>
      <xdr:row>40</xdr:row>
      <xdr:rowOff>102870</xdr:rowOff>
    </xdr:to>
    <xdr:cxnSp macro="">
      <xdr:nvCxnSpPr>
        <xdr:cNvPr id="375" name="直線コネクタ 374"/>
        <xdr:cNvCxnSpPr/>
      </xdr:nvCxnSpPr>
      <xdr:spPr>
        <a:xfrm flipV="1">
          <a:off x="16179800" y="6858318"/>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133032</xdr:rowOff>
    </xdr:to>
    <xdr:cxnSp macro="">
      <xdr:nvCxnSpPr>
        <xdr:cNvPr id="378" name="直線コネクタ 377"/>
        <xdr:cNvCxnSpPr/>
      </xdr:nvCxnSpPr>
      <xdr:spPr>
        <a:xfrm flipV="1">
          <a:off x="15290800" y="696087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108903</xdr:rowOff>
    </xdr:from>
    <xdr:to>
      <xdr:col>22</xdr:col>
      <xdr:colOff>203200</xdr:colOff>
      <xdr:row>40</xdr:row>
      <xdr:rowOff>133032</xdr:rowOff>
    </xdr:to>
    <xdr:cxnSp macro="">
      <xdr:nvCxnSpPr>
        <xdr:cNvPr id="381" name="直線コネクタ 380"/>
        <xdr:cNvCxnSpPr/>
      </xdr:nvCxnSpPr>
      <xdr:spPr>
        <a:xfrm>
          <a:off x="14401800" y="696690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108903</xdr:rowOff>
    </xdr:from>
    <xdr:to>
      <xdr:col>21</xdr:col>
      <xdr:colOff>0</xdr:colOff>
      <xdr:row>40</xdr:row>
      <xdr:rowOff>108903</xdr:rowOff>
    </xdr:to>
    <xdr:cxnSp macro="">
      <xdr:nvCxnSpPr>
        <xdr:cNvPr id="384" name="直線コネクタ 383"/>
        <xdr:cNvCxnSpPr/>
      </xdr:nvCxnSpPr>
      <xdr:spPr>
        <a:xfrm>
          <a:off x="13512800" y="69669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8" name="テキスト ボックス 387"/>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94" name="円/楕円 393"/>
        <xdr:cNvSpPr/>
      </xdr:nvSpPr>
      <xdr:spPr>
        <a:xfrm>
          <a:off x="169672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137495</xdr:rowOff>
    </xdr:from>
    <xdr:ext cx="762000" cy="259045"/>
    <xdr:sp macro="" textlink="">
      <xdr:nvSpPr>
        <xdr:cNvPr id="395" name="公債費負担の状況該当値テキスト"/>
        <xdr:cNvSpPr txBox="1"/>
      </xdr:nvSpPr>
      <xdr:spPr>
        <a:xfrm>
          <a:off x="17106900" y="665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396" name="円/楕円 395"/>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97" name="テキスト ボックス 396"/>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82232</xdr:rowOff>
    </xdr:from>
    <xdr:to>
      <xdr:col>22</xdr:col>
      <xdr:colOff>254000</xdr:colOff>
      <xdr:row>41</xdr:row>
      <xdr:rowOff>12382</xdr:rowOff>
    </xdr:to>
    <xdr:sp macro="" textlink="">
      <xdr:nvSpPr>
        <xdr:cNvPr id="398" name="円/楕円 397"/>
        <xdr:cNvSpPr/>
      </xdr:nvSpPr>
      <xdr:spPr>
        <a:xfrm>
          <a:off x="15240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99" name="テキスト ボックス 398"/>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58103</xdr:rowOff>
    </xdr:from>
    <xdr:to>
      <xdr:col>21</xdr:col>
      <xdr:colOff>50800</xdr:colOff>
      <xdr:row>40</xdr:row>
      <xdr:rowOff>159703</xdr:rowOff>
    </xdr:to>
    <xdr:sp macro="" textlink="">
      <xdr:nvSpPr>
        <xdr:cNvPr id="400" name="円/楕円 399"/>
        <xdr:cNvSpPr/>
      </xdr:nvSpPr>
      <xdr:spPr>
        <a:xfrm>
          <a:off x="14351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401" name="テキスト ボックス 400"/>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58103</xdr:rowOff>
    </xdr:from>
    <xdr:to>
      <xdr:col>19</xdr:col>
      <xdr:colOff>533400</xdr:colOff>
      <xdr:row>40</xdr:row>
      <xdr:rowOff>159703</xdr:rowOff>
    </xdr:to>
    <xdr:sp macro="" textlink="">
      <xdr:nvSpPr>
        <xdr:cNvPr id="402" name="円/楕円 401"/>
        <xdr:cNvSpPr/>
      </xdr:nvSpPr>
      <xdr:spPr>
        <a:xfrm>
          <a:off x="13462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169880</xdr:rowOff>
    </xdr:from>
    <xdr:ext cx="762000" cy="259045"/>
    <xdr:sp macro="" textlink="">
      <xdr:nvSpPr>
        <xdr:cNvPr id="403" name="テキスト ボックス 402"/>
        <xdr:cNvSpPr txBox="1"/>
      </xdr:nvSpPr>
      <xdr:spPr>
        <a:xfrm>
          <a:off x="13131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8.9</a:t>
          </a:r>
          <a:r>
            <a:rPr kumimoji="1" lang="ja-JP" altLang="en-US" sz="1300">
              <a:latin typeface="ＭＳ Ｐゴシック"/>
            </a:rPr>
            <a:t>ポイントのマイナスとなった。</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以下要因による。</a:t>
          </a:r>
          <a:endParaRPr kumimoji="1" lang="en-US" altLang="ja-JP" sz="1300">
            <a:latin typeface="ＭＳ Ｐゴシック"/>
          </a:endParaRPr>
        </a:p>
        <a:p>
          <a:r>
            <a:rPr kumimoji="1" lang="ja-JP" altLang="en-US" sz="1300">
              <a:latin typeface="ＭＳ Ｐゴシック"/>
            </a:rPr>
            <a:t>・地方債現在高の減</a:t>
          </a:r>
        </a:p>
        <a:p>
          <a:r>
            <a:rPr kumimoji="1" lang="ja-JP" altLang="en-US" sz="1300">
              <a:latin typeface="ＭＳ Ｐゴシック"/>
            </a:rPr>
            <a:t>・繰上償還等に伴う公営企業債現在高の減による公営企業債等繰入見込額の減</a:t>
          </a:r>
        </a:p>
        <a:p>
          <a:r>
            <a:rPr kumimoji="1" lang="ja-JP" altLang="en-US" sz="1300">
              <a:latin typeface="ＭＳ Ｐゴシック"/>
            </a:rPr>
            <a:t>・退職手当負担見込額の減</a:t>
          </a:r>
        </a:p>
        <a:p>
          <a:endParaRPr kumimoji="1" lang="en-US" altLang="ja-JP" sz="1300">
            <a:latin typeface="ＭＳ Ｐゴシック"/>
          </a:endParaRPr>
        </a:p>
        <a:p>
          <a:r>
            <a:rPr kumimoji="1" lang="ja-JP" altLang="en-US" sz="1300">
              <a:latin typeface="ＭＳ Ｐゴシック"/>
            </a:rPr>
            <a:t>・</a:t>
          </a:r>
          <a:r>
            <a:rPr kumimoji="1" lang="ja-JP" altLang="ja-JP" sz="1300">
              <a:solidFill>
                <a:schemeClr val="dk1"/>
              </a:solidFill>
              <a:effectLst/>
              <a:latin typeface="+mn-lt"/>
              <a:ea typeface="+mn-ea"/>
              <a:cs typeface="+mn-cs"/>
            </a:rPr>
            <a:t>標準税収入額等の増による標準財政規模の増</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20659</xdr:rowOff>
    </xdr:from>
    <xdr:to>
      <xdr:col>24</xdr:col>
      <xdr:colOff>558800</xdr:colOff>
      <xdr:row>17</xdr:row>
      <xdr:rowOff>92244</xdr:rowOff>
    </xdr:to>
    <xdr:cxnSp macro="">
      <xdr:nvCxnSpPr>
        <xdr:cNvPr id="437" name="直線コネクタ 436"/>
        <xdr:cNvCxnSpPr/>
      </xdr:nvCxnSpPr>
      <xdr:spPr>
        <a:xfrm flipV="1">
          <a:off x="16179800" y="2935309"/>
          <a:ext cx="8382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92244</xdr:rowOff>
    </xdr:from>
    <xdr:to>
      <xdr:col>23</xdr:col>
      <xdr:colOff>406400</xdr:colOff>
      <xdr:row>17</xdr:row>
      <xdr:rowOff>100288</xdr:rowOff>
    </xdr:to>
    <xdr:cxnSp macro="">
      <xdr:nvCxnSpPr>
        <xdr:cNvPr id="440" name="直線コネクタ 439"/>
        <xdr:cNvCxnSpPr/>
      </xdr:nvCxnSpPr>
      <xdr:spPr>
        <a:xfrm flipV="1">
          <a:off x="15290800" y="300689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82592</xdr:rowOff>
    </xdr:from>
    <xdr:to>
      <xdr:col>22</xdr:col>
      <xdr:colOff>203200</xdr:colOff>
      <xdr:row>17</xdr:row>
      <xdr:rowOff>100288</xdr:rowOff>
    </xdr:to>
    <xdr:cxnSp macro="">
      <xdr:nvCxnSpPr>
        <xdr:cNvPr id="443" name="直線コネクタ 442"/>
        <xdr:cNvCxnSpPr/>
      </xdr:nvCxnSpPr>
      <xdr:spPr>
        <a:xfrm>
          <a:off x="14401800" y="2997242"/>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82592</xdr:rowOff>
    </xdr:from>
    <xdr:to>
      <xdr:col>21</xdr:col>
      <xdr:colOff>0</xdr:colOff>
      <xdr:row>18</xdr:row>
      <xdr:rowOff>423</xdr:rowOff>
    </xdr:to>
    <xdr:cxnSp macro="">
      <xdr:nvCxnSpPr>
        <xdr:cNvPr id="446" name="直線コネクタ 445"/>
        <xdr:cNvCxnSpPr/>
      </xdr:nvCxnSpPr>
      <xdr:spPr>
        <a:xfrm flipV="1">
          <a:off x="13512800" y="2997242"/>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141309</xdr:rowOff>
    </xdr:from>
    <xdr:to>
      <xdr:col>24</xdr:col>
      <xdr:colOff>609600</xdr:colOff>
      <xdr:row>17</xdr:row>
      <xdr:rowOff>71459</xdr:rowOff>
    </xdr:to>
    <xdr:sp macro="" textlink="">
      <xdr:nvSpPr>
        <xdr:cNvPr id="456" name="円/楕円 455"/>
        <xdr:cNvSpPr/>
      </xdr:nvSpPr>
      <xdr:spPr>
        <a:xfrm>
          <a:off x="169672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113386</xdr:rowOff>
    </xdr:from>
    <xdr:ext cx="762000" cy="259045"/>
    <xdr:sp macro="" textlink="">
      <xdr:nvSpPr>
        <xdr:cNvPr id="457" name="将来負担の状況該当値テキスト"/>
        <xdr:cNvSpPr txBox="1"/>
      </xdr:nvSpPr>
      <xdr:spPr>
        <a:xfrm>
          <a:off x="17106900" y="285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41444</xdr:rowOff>
    </xdr:from>
    <xdr:to>
      <xdr:col>23</xdr:col>
      <xdr:colOff>457200</xdr:colOff>
      <xdr:row>17</xdr:row>
      <xdr:rowOff>143044</xdr:rowOff>
    </xdr:to>
    <xdr:sp macro="" textlink="">
      <xdr:nvSpPr>
        <xdr:cNvPr id="458" name="円/楕円 457"/>
        <xdr:cNvSpPr/>
      </xdr:nvSpPr>
      <xdr:spPr>
        <a:xfrm>
          <a:off x="16129000" y="29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127821</xdr:rowOff>
    </xdr:from>
    <xdr:ext cx="736600" cy="259045"/>
    <xdr:sp macro="" textlink="">
      <xdr:nvSpPr>
        <xdr:cNvPr id="459" name="テキスト ボックス 458"/>
        <xdr:cNvSpPr txBox="1"/>
      </xdr:nvSpPr>
      <xdr:spPr>
        <a:xfrm>
          <a:off x="15798800" y="3042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49488</xdr:rowOff>
    </xdr:from>
    <xdr:to>
      <xdr:col>22</xdr:col>
      <xdr:colOff>254000</xdr:colOff>
      <xdr:row>17</xdr:row>
      <xdr:rowOff>151088</xdr:rowOff>
    </xdr:to>
    <xdr:sp macro="" textlink="">
      <xdr:nvSpPr>
        <xdr:cNvPr id="460" name="円/楕円 459"/>
        <xdr:cNvSpPr/>
      </xdr:nvSpPr>
      <xdr:spPr>
        <a:xfrm>
          <a:off x="15240000" y="29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135865</xdr:rowOff>
    </xdr:from>
    <xdr:ext cx="762000" cy="259045"/>
    <xdr:sp macro="" textlink="">
      <xdr:nvSpPr>
        <xdr:cNvPr id="461" name="テキスト ボックス 460"/>
        <xdr:cNvSpPr txBox="1"/>
      </xdr:nvSpPr>
      <xdr:spPr>
        <a:xfrm>
          <a:off x="14909800" y="305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31792</xdr:rowOff>
    </xdr:from>
    <xdr:to>
      <xdr:col>21</xdr:col>
      <xdr:colOff>50800</xdr:colOff>
      <xdr:row>17</xdr:row>
      <xdr:rowOff>133392</xdr:rowOff>
    </xdr:to>
    <xdr:sp macro="" textlink="">
      <xdr:nvSpPr>
        <xdr:cNvPr id="462" name="円/楕円 461"/>
        <xdr:cNvSpPr/>
      </xdr:nvSpPr>
      <xdr:spPr>
        <a:xfrm>
          <a:off x="14351000" y="2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118169</xdr:rowOff>
    </xdr:from>
    <xdr:ext cx="762000" cy="259045"/>
    <xdr:sp macro="" textlink="">
      <xdr:nvSpPr>
        <xdr:cNvPr id="463" name="テキスト ボックス 462"/>
        <xdr:cNvSpPr txBox="1"/>
      </xdr:nvSpPr>
      <xdr:spPr>
        <a:xfrm>
          <a:off x="14020800" y="303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64" name="円/楕円 463"/>
        <xdr:cNvSpPr/>
      </xdr:nvSpPr>
      <xdr:spPr>
        <a:xfrm>
          <a:off x="13462000" y="3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36000</xdr:rowOff>
    </xdr:from>
    <xdr:ext cx="762000" cy="259045"/>
    <xdr:sp macro="" textlink="">
      <xdr:nvSpPr>
        <xdr:cNvPr id="465" name="テキスト ボックス 464"/>
        <xdr:cNvSpPr txBox="1"/>
      </xdr:nvSpPr>
      <xdr:spPr>
        <a:xfrm>
          <a:off x="13131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埼玉県寄居町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35,611
35,254
64.17
10,830,053
10,268,895
525,574
7,199,888
8,872,253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比較して低い値を保っている。</a:t>
          </a:r>
          <a:endParaRPr lang="ja-JP" altLang="ja-JP" sz="1400">
            <a:effectLst/>
          </a:endParaRPr>
        </a:p>
        <a:p>
          <a:pPr rtl="0"/>
          <a:r>
            <a:rPr lang="ja-JP" altLang="ja-JP" sz="1100" b="0" i="0" baseline="0">
              <a:solidFill>
                <a:schemeClr val="dk1"/>
              </a:solidFill>
              <a:effectLst/>
              <a:latin typeface="+mn-lt"/>
              <a:ea typeface="+mn-ea"/>
              <a:cs typeface="+mn-cs"/>
            </a:rPr>
            <a:t> 要因としては、適正な定員管理や管理職手当の削減、各種手当の見直し、職員給与の独自カット（１８～２２年度 全職員３％カット）などを実施したことによる。</a:t>
          </a:r>
          <a:endParaRPr lang="ja-JP" altLang="ja-JP" sz="1400">
            <a:effectLst/>
          </a:endParaRPr>
        </a:p>
        <a:p>
          <a:pPr rtl="0"/>
          <a:r>
            <a:rPr lang="ja-JP" altLang="ja-JP" sz="1100" b="0" i="0" baseline="0">
              <a:solidFill>
                <a:schemeClr val="dk1"/>
              </a:solidFill>
              <a:effectLst/>
              <a:latin typeface="+mn-lt"/>
              <a:ea typeface="+mn-ea"/>
              <a:cs typeface="+mn-cs"/>
            </a:rPr>
            <a:t>また、ごみ処理業務（収集運搬を除く。）は一部事務組合で、消防業務は他団体へ、小 中学校給食センター調理業務は民間への全面委託で行っていることも要因としてあげられる。</a:t>
          </a:r>
          <a:endParaRPr lang="ja-JP" altLang="ja-JP" sz="1400">
            <a:effectLst/>
          </a:endParaRPr>
        </a:p>
        <a:p>
          <a:pPr rtl="0"/>
          <a:r>
            <a:rPr lang="ja-JP" altLang="ja-JP" sz="1100" b="0" i="0" baseline="0">
              <a:solidFill>
                <a:schemeClr val="dk1"/>
              </a:solidFill>
              <a:effectLst/>
              <a:latin typeface="+mn-lt"/>
              <a:ea typeface="+mn-ea"/>
              <a:cs typeface="+mn-cs"/>
            </a:rPr>
            <a:t>なお、２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年度においては、市町村事務組合特別負担金の減額</a:t>
          </a:r>
          <a:r>
            <a:rPr lang="ja-JP" altLang="en-US" sz="1100" b="0" i="0" baseline="0">
              <a:solidFill>
                <a:schemeClr val="dk1"/>
              </a:solidFill>
              <a:effectLst/>
              <a:latin typeface="+mn-lt"/>
              <a:ea typeface="+mn-ea"/>
              <a:cs typeface="+mn-cs"/>
            </a:rPr>
            <a:t>や、職員の新陳代謝による給料の減等が</a:t>
          </a:r>
          <a:r>
            <a:rPr lang="ja-JP" altLang="ja-JP" sz="1100" b="0" i="0" baseline="0">
              <a:solidFill>
                <a:schemeClr val="dk1"/>
              </a:solidFill>
              <a:effectLst/>
              <a:latin typeface="+mn-lt"/>
              <a:ea typeface="+mn-ea"/>
              <a:cs typeface="+mn-cs"/>
            </a:rPr>
            <a:t>前年比</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ポイント減少の要因となっている。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170434</xdr:rowOff>
    </xdr:from>
    <xdr:to>
      <xdr:col>7</xdr:col>
      <xdr:colOff>15875</xdr:colOff>
      <xdr:row>36</xdr:row>
      <xdr:rowOff>26416</xdr:rowOff>
    </xdr:to>
    <xdr:cxnSp macro="">
      <xdr:nvCxnSpPr>
        <xdr:cNvPr id="63" name="直線コネクタ 62"/>
        <xdr:cNvCxnSpPr/>
      </xdr:nvCxnSpPr>
      <xdr:spPr>
        <a:xfrm flipV="1">
          <a:off x="3987800" y="61711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26416</xdr:rowOff>
    </xdr:from>
    <xdr:to>
      <xdr:col>5</xdr:col>
      <xdr:colOff>549275</xdr:colOff>
      <xdr:row>36</xdr:row>
      <xdr:rowOff>44704</xdr:rowOff>
    </xdr:to>
    <xdr:cxnSp macro="">
      <xdr:nvCxnSpPr>
        <xdr:cNvPr id="66" name="直線コネクタ 65"/>
        <xdr:cNvCxnSpPr/>
      </xdr:nvCxnSpPr>
      <xdr:spPr>
        <a:xfrm flipV="1">
          <a:off x="3098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143002</xdr:rowOff>
    </xdr:from>
    <xdr:to>
      <xdr:col>4</xdr:col>
      <xdr:colOff>346075</xdr:colOff>
      <xdr:row>36</xdr:row>
      <xdr:rowOff>44704</xdr:rowOff>
    </xdr:to>
    <xdr:cxnSp macro="">
      <xdr:nvCxnSpPr>
        <xdr:cNvPr id="69" name="直線コネクタ 68"/>
        <xdr:cNvCxnSpPr/>
      </xdr:nvCxnSpPr>
      <xdr:spPr>
        <a:xfrm>
          <a:off x="2209800" y="61437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143002</xdr:rowOff>
    </xdr:from>
    <xdr:to>
      <xdr:col>3</xdr:col>
      <xdr:colOff>142875</xdr:colOff>
      <xdr:row>36</xdr:row>
      <xdr:rowOff>76708</xdr:rowOff>
    </xdr:to>
    <xdr:cxnSp macro="">
      <xdr:nvCxnSpPr>
        <xdr:cNvPr id="72" name="直線コネクタ 71"/>
        <xdr:cNvCxnSpPr/>
      </xdr:nvCxnSpPr>
      <xdr:spPr>
        <a:xfrm flipV="1">
          <a:off x="1320800" y="61437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119634</xdr:rowOff>
    </xdr:from>
    <xdr:to>
      <xdr:col>7</xdr:col>
      <xdr:colOff>66675</xdr:colOff>
      <xdr:row>36</xdr:row>
      <xdr:rowOff>49784</xdr:rowOff>
    </xdr:to>
    <xdr:sp macro="" textlink="">
      <xdr:nvSpPr>
        <xdr:cNvPr id="82" name="円/楕円 81"/>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136161</xdr:rowOff>
    </xdr:from>
    <xdr:ext cx="762000" cy="259045"/>
    <xdr:sp macro="" textlink="">
      <xdr:nvSpPr>
        <xdr:cNvPr id="83" name="人件費該当値テキスト"/>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147066</xdr:rowOff>
    </xdr:from>
    <xdr:to>
      <xdr:col>5</xdr:col>
      <xdr:colOff>600075</xdr:colOff>
      <xdr:row>36</xdr:row>
      <xdr:rowOff>77216</xdr:rowOff>
    </xdr:to>
    <xdr:sp macro="" textlink="">
      <xdr:nvSpPr>
        <xdr:cNvPr id="84" name="円/楕円 83"/>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87393</xdr:rowOff>
    </xdr:from>
    <xdr:ext cx="736600" cy="259045"/>
    <xdr:sp macro="" textlink="">
      <xdr:nvSpPr>
        <xdr:cNvPr id="85" name="テキスト ボックス 84"/>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165354</xdr:rowOff>
    </xdr:from>
    <xdr:to>
      <xdr:col>4</xdr:col>
      <xdr:colOff>396875</xdr:colOff>
      <xdr:row>36</xdr:row>
      <xdr:rowOff>95504</xdr:rowOff>
    </xdr:to>
    <xdr:sp macro="" textlink="">
      <xdr:nvSpPr>
        <xdr:cNvPr id="86" name="円/楕円 85"/>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105681</xdr:rowOff>
    </xdr:from>
    <xdr:ext cx="762000" cy="259045"/>
    <xdr:sp macro="" textlink="">
      <xdr:nvSpPr>
        <xdr:cNvPr id="87" name="テキスト ボックス 86"/>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92202</xdr:rowOff>
    </xdr:from>
    <xdr:to>
      <xdr:col>3</xdr:col>
      <xdr:colOff>193675</xdr:colOff>
      <xdr:row>36</xdr:row>
      <xdr:rowOff>22352</xdr:rowOff>
    </xdr:to>
    <xdr:sp macro="" textlink="">
      <xdr:nvSpPr>
        <xdr:cNvPr id="88" name="円/楕円 87"/>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32529</xdr:rowOff>
    </xdr:from>
    <xdr:ext cx="762000" cy="259045"/>
    <xdr:sp macro="" textlink="">
      <xdr:nvSpPr>
        <xdr:cNvPr id="89" name="テキスト ボックス 88"/>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25908</xdr:rowOff>
    </xdr:from>
    <xdr:to>
      <xdr:col>1</xdr:col>
      <xdr:colOff>676275</xdr:colOff>
      <xdr:row>36</xdr:row>
      <xdr:rowOff>127508</xdr:rowOff>
    </xdr:to>
    <xdr:sp macro="" textlink="">
      <xdr:nvSpPr>
        <xdr:cNvPr id="90" name="円/楕円 89"/>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137685</xdr:rowOff>
    </xdr:from>
    <xdr:ext cx="762000" cy="259045"/>
    <xdr:sp macro="" textlink="">
      <xdr:nvSpPr>
        <xdr:cNvPr id="91" name="テキスト ボックス 90"/>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類似団体平均は下回っているものの、増加傾向にある。</a:t>
          </a:r>
          <a:endParaRPr lang="en-US" altLang="ja-JP" sz="1100" b="0" i="0" baseline="0">
            <a:solidFill>
              <a:schemeClr val="dk1"/>
            </a:solidFill>
            <a:effectLst/>
            <a:latin typeface="+mn-lt"/>
            <a:ea typeface="+mn-ea"/>
            <a:cs typeface="+mn-cs"/>
          </a:endParaRPr>
        </a:p>
        <a:p>
          <a:pPr rtl="0"/>
          <a:endParaRPr lang="ja-JP" altLang="ja-JP" sz="1400">
            <a:effectLst/>
          </a:endParaRPr>
        </a:p>
        <a:p>
          <a:pPr rtl="0"/>
          <a:r>
            <a:rPr lang="ja-JP" altLang="ja-JP" sz="1100" b="0" i="0" baseline="0">
              <a:solidFill>
                <a:schemeClr val="dk1"/>
              </a:solidFill>
              <a:effectLst/>
              <a:latin typeface="+mn-lt"/>
              <a:ea typeface="+mn-ea"/>
              <a:cs typeface="+mn-cs"/>
            </a:rPr>
            <a:t>職員数を抑制する反面、庁内のＩＴ化や業務の民間委託を推進しており、そうした委託料、使用料等の増加もその一因と考えられる。</a:t>
          </a:r>
          <a:endParaRPr lang="ja-JP" altLang="ja-JP" sz="1400">
            <a:effectLst/>
          </a:endParaRPr>
        </a:p>
        <a:p>
          <a:pPr rtl="0"/>
          <a:r>
            <a:rPr lang="ja-JP" altLang="ja-JP" sz="1100" b="0" i="0" baseline="0">
              <a:solidFill>
                <a:schemeClr val="dk1"/>
              </a:solidFill>
              <a:effectLst/>
              <a:latin typeface="+mn-lt"/>
              <a:ea typeface="+mn-ea"/>
              <a:cs typeface="+mn-cs"/>
            </a:rPr>
            <a:t>なお</a:t>
          </a:r>
          <a:r>
            <a:rPr lang="ja-JP" altLang="en-US" sz="1100" b="0" i="0" baseline="0">
              <a:solidFill>
                <a:schemeClr val="dk1"/>
              </a:solidFill>
              <a:effectLst/>
              <a:latin typeface="+mn-lt"/>
              <a:ea typeface="+mn-ea"/>
              <a:cs typeface="+mn-cs"/>
            </a:rPr>
            <a:t>２５年度は、電算システム（情報系・基幹系）の入替業務等による経費の上昇により</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ポイント上昇した</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42418</xdr:rowOff>
    </xdr:from>
    <xdr:to>
      <xdr:col>24</xdr:col>
      <xdr:colOff>31750</xdr:colOff>
      <xdr:row>17</xdr:row>
      <xdr:rowOff>83566</xdr:rowOff>
    </xdr:to>
    <xdr:cxnSp macro="">
      <xdr:nvCxnSpPr>
        <xdr:cNvPr id="121" name="直線コネクタ 120"/>
        <xdr:cNvCxnSpPr/>
      </xdr:nvCxnSpPr>
      <xdr:spPr>
        <a:xfrm>
          <a:off x="15671800" y="29570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42418</xdr:rowOff>
    </xdr:to>
    <xdr:cxnSp macro="">
      <xdr:nvCxnSpPr>
        <xdr:cNvPr id="124" name="直線コネクタ 123"/>
        <xdr:cNvCxnSpPr/>
      </xdr:nvCxnSpPr>
      <xdr:spPr>
        <a:xfrm>
          <a:off x="14782800" y="2938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159004</xdr:rowOff>
    </xdr:from>
    <xdr:to>
      <xdr:col>21</xdr:col>
      <xdr:colOff>361950</xdr:colOff>
      <xdr:row>17</xdr:row>
      <xdr:rowOff>24130</xdr:rowOff>
    </xdr:to>
    <xdr:cxnSp macro="">
      <xdr:nvCxnSpPr>
        <xdr:cNvPr id="127" name="直線コネクタ 126"/>
        <xdr:cNvCxnSpPr/>
      </xdr:nvCxnSpPr>
      <xdr:spPr>
        <a:xfrm>
          <a:off x="13893800" y="2902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159004</xdr:rowOff>
    </xdr:from>
    <xdr:to>
      <xdr:col>20</xdr:col>
      <xdr:colOff>158750</xdr:colOff>
      <xdr:row>17</xdr:row>
      <xdr:rowOff>24130</xdr:rowOff>
    </xdr:to>
    <xdr:cxnSp macro="">
      <xdr:nvCxnSpPr>
        <xdr:cNvPr id="130" name="直線コネクタ 129"/>
        <xdr:cNvCxnSpPr/>
      </xdr:nvCxnSpPr>
      <xdr:spPr>
        <a:xfrm flipV="1">
          <a:off x="13004800" y="2902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40" name="円/楕円 139"/>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4843</xdr:rowOff>
    </xdr:from>
    <xdr:ext cx="762000" cy="259045"/>
    <xdr:sp macro="" textlink="">
      <xdr:nvSpPr>
        <xdr:cNvPr id="141"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163068</xdr:rowOff>
    </xdr:from>
    <xdr:to>
      <xdr:col>22</xdr:col>
      <xdr:colOff>615950</xdr:colOff>
      <xdr:row>17</xdr:row>
      <xdr:rowOff>93218</xdr:rowOff>
    </xdr:to>
    <xdr:sp macro="" textlink="">
      <xdr:nvSpPr>
        <xdr:cNvPr id="142" name="円/楕円 141"/>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103395</xdr:rowOff>
    </xdr:from>
    <xdr:ext cx="736600" cy="259045"/>
    <xdr:sp macro="" textlink="">
      <xdr:nvSpPr>
        <xdr:cNvPr id="143" name="テキスト ボックス 142"/>
        <xdr:cNvSpPr txBox="1"/>
      </xdr:nvSpPr>
      <xdr:spPr>
        <a:xfrm>
          <a:off x="15290800" y="2675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44" name="円/楕円 143"/>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85107</xdr:rowOff>
    </xdr:from>
    <xdr:ext cx="762000" cy="259045"/>
    <xdr:sp macro="" textlink="">
      <xdr:nvSpPr>
        <xdr:cNvPr id="145" name="テキスト ボックス 144"/>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108204</xdr:rowOff>
    </xdr:from>
    <xdr:to>
      <xdr:col>20</xdr:col>
      <xdr:colOff>209550</xdr:colOff>
      <xdr:row>17</xdr:row>
      <xdr:rowOff>38354</xdr:rowOff>
    </xdr:to>
    <xdr:sp macro="" textlink="">
      <xdr:nvSpPr>
        <xdr:cNvPr id="146" name="円/楕円 145"/>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48531</xdr:rowOff>
    </xdr:from>
    <xdr:ext cx="762000" cy="259045"/>
    <xdr:sp macro="" textlink="">
      <xdr:nvSpPr>
        <xdr:cNvPr id="147" name="テキスト ボックス 146"/>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48" name="円/楕円 147"/>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85107</xdr:rowOff>
    </xdr:from>
    <xdr:ext cx="762000" cy="259045"/>
    <xdr:sp macro="" textlink="">
      <xdr:nvSpPr>
        <xdr:cNvPr id="149" name="テキスト ボックス 148"/>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年度以降増加傾向にある。また、２２年度から類似団体平均値を上回っている。</a:t>
          </a:r>
          <a:endParaRPr lang="ja-JP" altLang="ja-JP" sz="1400">
            <a:effectLst/>
          </a:endParaRPr>
        </a:p>
        <a:p>
          <a:pPr rtl="0"/>
          <a:r>
            <a:rPr lang="ja-JP" altLang="ja-JP" sz="1100" b="0" i="0" baseline="0">
              <a:solidFill>
                <a:schemeClr val="dk1"/>
              </a:solidFill>
              <a:effectLst/>
              <a:latin typeface="+mn-lt"/>
              <a:ea typeface="+mn-ea"/>
              <a:cs typeface="+mn-cs"/>
            </a:rPr>
            <a:t>高齢者の増加など自然増によるものと分析される。</a:t>
          </a:r>
          <a:endParaRPr lang="en-US" altLang="ja-JP" sz="1100" b="0" i="0" baseline="0">
            <a:solidFill>
              <a:schemeClr val="dk1"/>
            </a:solidFill>
            <a:effectLst/>
            <a:latin typeface="+mn-lt"/>
            <a:ea typeface="+mn-ea"/>
            <a:cs typeface="+mn-cs"/>
          </a:endParaRPr>
        </a:p>
        <a:p>
          <a:pPr rtl="0"/>
          <a:endParaRPr lang="ja-JP" altLang="ja-JP" sz="1400">
            <a:effectLst/>
          </a:endParaRPr>
        </a:p>
        <a:p>
          <a:pPr rtl="0"/>
          <a:r>
            <a:rPr lang="ja-JP" altLang="ja-JP" sz="1100" b="0" i="0" baseline="0">
              <a:solidFill>
                <a:schemeClr val="dk1"/>
              </a:solidFill>
              <a:effectLst/>
              <a:latin typeface="+mn-lt"/>
              <a:ea typeface="+mn-ea"/>
              <a:cs typeface="+mn-cs"/>
            </a:rPr>
            <a:t>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保育所入所児童委託料の減や、子ども医療費給付費の減等により前年度比</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ポイントマイナスとなった</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61685</xdr:rowOff>
    </xdr:to>
    <xdr:cxnSp macro="">
      <xdr:nvCxnSpPr>
        <xdr:cNvPr id="184" name="直線コネクタ 183"/>
        <xdr:cNvCxnSpPr/>
      </xdr:nvCxnSpPr>
      <xdr:spPr>
        <a:xfrm flipV="1">
          <a:off x="3987800" y="99568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159657</xdr:rowOff>
    </xdr:from>
    <xdr:to>
      <xdr:col>5</xdr:col>
      <xdr:colOff>549275</xdr:colOff>
      <xdr:row>58</xdr:row>
      <xdr:rowOff>61685</xdr:rowOff>
    </xdr:to>
    <xdr:cxnSp macro="">
      <xdr:nvCxnSpPr>
        <xdr:cNvPr id="187" name="直線コネクタ 186"/>
        <xdr:cNvCxnSpPr/>
      </xdr:nvCxnSpPr>
      <xdr:spPr>
        <a:xfrm>
          <a:off x="3098800" y="9760857"/>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159657</xdr:rowOff>
    </xdr:from>
    <xdr:to>
      <xdr:col>4</xdr:col>
      <xdr:colOff>346075</xdr:colOff>
      <xdr:row>57</xdr:row>
      <xdr:rowOff>20865</xdr:rowOff>
    </xdr:to>
    <xdr:cxnSp macro="">
      <xdr:nvCxnSpPr>
        <xdr:cNvPr id="190" name="直線コネクタ 189"/>
        <xdr:cNvCxnSpPr/>
      </xdr:nvCxnSpPr>
      <xdr:spPr>
        <a:xfrm flipV="1">
          <a:off x="2209800" y="9760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57</xdr:row>
      <xdr:rowOff>20865</xdr:rowOff>
    </xdr:to>
    <xdr:cxnSp macro="">
      <xdr:nvCxnSpPr>
        <xdr:cNvPr id="193" name="直線コネクタ 192"/>
        <xdr:cNvCxnSpPr/>
      </xdr:nvCxnSpPr>
      <xdr:spPr>
        <a:xfrm>
          <a:off x="1320800" y="96139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3" name="円/楕円 202"/>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4"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xdr:rowOff>
    </xdr:from>
    <xdr:to>
      <xdr:col>5</xdr:col>
      <xdr:colOff>600075</xdr:colOff>
      <xdr:row>58</xdr:row>
      <xdr:rowOff>112485</xdr:rowOff>
    </xdr:to>
    <xdr:sp macro="" textlink="">
      <xdr:nvSpPr>
        <xdr:cNvPr id="205" name="円/楕円 204"/>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97262</xdr:rowOff>
    </xdr:from>
    <xdr:ext cx="736600" cy="259045"/>
    <xdr:sp macro="" textlink="">
      <xdr:nvSpPr>
        <xdr:cNvPr id="206" name="テキスト ボックス 205"/>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07" name="円/楕円 206"/>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208" name="テキスト ボックス 207"/>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09" name="円/楕円 208"/>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0" name="テキスト ボックス 209"/>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1" name="円/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2" name="テキスト ボックス 211"/>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２２年以降類似団体平均を上回っている。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国保会計の財政状況の悪化に伴い、赤字補てん的な繰出し金が多額になっていることなどが要因としてあげられる。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77470</xdr:rowOff>
    </xdr:to>
    <xdr:cxnSp macro="">
      <xdr:nvCxnSpPr>
        <xdr:cNvPr id="245" name="直線コネクタ 244"/>
        <xdr:cNvCxnSpPr/>
      </xdr:nvCxnSpPr>
      <xdr:spPr>
        <a:xfrm flipV="1">
          <a:off x="15671800" y="9804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77470</xdr:rowOff>
    </xdr:to>
    <xdr:cxnSp macro="">
      <xdr:nvCxnSpPr>
        <xdr:cNvPr id="248" name="直線コネクタ 247"/>
        <xdr:cNvCxnSpPr/>
      </xdr:nvCxnSpPr>
      <xdr:spPr>
        <a:xfrm>
          <a:off x="14782800" y="978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57</xdr:row>
      <xdr:rowOff>8890</xdr:rowOff>
    </xdr:to>
    <xdr:cxnSp macro="">
      <xdr:nvCxnSpPr>
        <xdr:cNvPr id="251" name="直線コネクタ 250"/>
        <xdr:cNvCxnSpPr/>
      </xdr:nvCxnSpPr>
      <xdr:spPr>
        <a:xfrm>
          <a:off x="13893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111760</xdr:rowOff>
    </xdr:to>
    <xdr:cxnSp macro="">
      <xdr:nvCxnSpPr>
        <xdr:cNvPr id="254" name="直線コネクタ 253"/>
        <xdr:cNvCxnSpPr/>
      </xdr:nvCxnSpPr>
      <xdr:spPr>
        <a:xfrm>
          <a:off x="13004800" y="9644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4" name="円/楕円 263"/>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5"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66" name="円/楕円 265"/>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67" name="テキスト ボックス 266"/>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68" name="円/楕円 267"/>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69" name="テキスト ボックス 26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0" name="円/楕円 269"/>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147337</xdr:rowOff>
    </xdr:from>
    <xdr:ext cx="762000" cy="259045"/>
    <xdr:sp macro="" textlink="">
      <xdr:nvSpPr>
        <xdr:cNvPr id="271" name="テキスト ボックス 270"/>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2" name="円/楕円 271"/>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3" name="テキスト ボックス 272"/>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ごみ処理業務（収集運搬を除く。）を一部事務組合で、消防事務を他団体への委託で行っていることが</a:t>
          </a:r>
          <a:r>
            <a:rPr lang="ja-JP" altLang="ja-JP" sz="1100">
              <a:solidFill>
                <a:schemeClr val="dk1"/>
              </a:solidFill>
              <a:effectLst/>
              <a:latin typeface="+mn-lt"/>
              <a:ea typeface="+mn-ea"/>
              <a:cs typeface="+mn-cs"/>
            </a:rPr>
            <a:t>類似団体平均を上回る要因と考えられる。</a:t>
          </a:r>
          <a:endParaRPr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8890</xdr:rowOff>
    </xdr:from>
    <xdr:to>
      <xdr:col>24</xdr:col>
      <xdr:colOff>31750</xdr:colOff>
      <xdr:row>37</xdr:row>
      <xdr:rowOff>8890</xdr:rowOff>
    </xdr:to>
    <xdr:cxnSp macro="">
      <xdr:nvCxnSpPr>
        <xdr:cNvPr id="306" name="直線コネクタ 305"/>
        <xdr:cNvCxnSpPr/>
      </xdr:nvCxnSpPr>
      <xdr:spPr>
        <a:xfrm>
          <a:off x="15671800" y="6352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8890</xdr:rowOff>
    </xdr:from>
    <xdr:to>
      <xdr:col>22</xdr:col>
      <xdr:colOff>565150</xdr:colOff>
      <xdr:row>37</xdr:row>
      <xdr:rowOff>54610</xdr:rowOff>
    </xdr:to>
    <xdr:cxnSp macro="">
      <xdr:nvCxnSpPr>
        <xdr:cNvPr id="309" name="直線コネクタ 308"/>
        <xdr:cNvCxnSpPr/>
      </xdr:nvCxnSpPr>
      <xdr:spPr>
        <a:xfrm flipV="1">
          <a:off x="14782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165100</xdr:rowOff>
    </xdr:from>
    <xdr:to>
      <xdr:col>21</xdr:col>
      <xdr:colOff>361950</xdr:colOff>
      <xdr:row>37</xdr:row>
      <xdr:rowOff>54610</xdr:rowOff>
    </xdr:to>
    <xdr:cxnSp macro="">
      <xdr:nvCxnSpPr>
        <xdr:cNvPr id="312" name="直線コネクタ 311"/>
        <xdr:cNvCxnSpPr/>
      </xdr:nvCxnSpPr>
      <xdr:spPr>
        <a:xfrm>
          <a:off x="13893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165100</xdr:rowOff>
    </xdr:from>
    <xdr:to>
      <xdr:col>20</xdr:col>
      <xdr:colOff>158750</xdr:colOff>
      <xdr:row>37</xdr:row>
      <xdr:rowOff>54610</xdr:rowOff>
    </xdr:to>
    <xdr:cxnSp macro="">
      <xdr:nvCxnSpPr>
        <xdr:cNvPr id="315" name="直線コネクタ 314"/>
        <xdr:cNvCxnSpPr/>
      </xdr:nvCxnSpPr>
      <xdr:spPr>
        <a:xfrm flipV="1">
          <a:off x="13004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25" name="円/楕円 324"/>
        <xdr:cNvSpPr/>
      </xdr:nvSpPr>
      <xdr:spPr>
        <a:xfrm>
          <a:off x="16459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101617</xdr:rowOff>
    </xdr:from>
    <xdr:ext cx="762000" cy="259045"/>
    <xdr:sp macro="" textlink="">
      <xdr:nvSpPr>
        <xdr:cNvPr id="326" name="補助費等該当値テキスト"/>
        <xdr:cNvSpPr txBox="1"/>
      </xdr:nvSpPr>
      <xdr:spPr>
        <a:xfrm>
          <a:off x="16598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129540</xdr:rowOff>
    </xdr:from>
    <xdr:to>
      <xdr:col>22</xdr:col>
      <xdr:colOff>615950</xdr:colOff>
      <xdr:row>37</xdr:row>
      <xdr:rowOff>59690</xdr:rowOff>
    </xdr:to>
    <xdr:sp macro="" textlink="">
      <xdr:nvSpPr>
        <xdr:cNvPr id="327" name="円/楕円 326"/>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28" name="テキスト ボックス 327"/>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3810</xdr:rowOff>
    </xdr:from>
    <xdr:to>
      <xdr:col>21</xdr:col>
      <xdr:colOff>412750</xdr:colOff>
      <xdr:row>37</xdr:row>
      <xdr:rowOff>105410</xdr:rowOff>
    </xdr:to>
    <xdr:sp macro="" textlink="">
      <xdr:nvSpPr>
        <xdr:cNvPr id="329" name="円/楕円 328"/>
        <xdr:cNvSpPr/>
      </xdr:nvSpPr>
      <xdr:spPr>
        <a:xfrm>
          <a:off x="14732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90187</xdr:rowOff>
    </xdr:from>
    <xdr:ext cx="762000" cy="259045"/>
    <xdr:sp macro="" textlink="">
      <xdr:nvSpPr>
        <xdr:cNvPr id="330" name="テキスト ボックス 329"/>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31" name="円/楕円 330"/>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29227</xdr:rowOff>
    </xdr:from>
    <xdr:ext cx="762000" cy="259045"/>
    <xdr:sp macro="" textlink="">
      <xdr:nvSpPr>
        <xdr:cNvPr id="332" name="テキスト ボックス 331"/>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3810</xdr:rowOff>
    </xdr:from>
    <xdr:to>
      <xdr:col>19</xdr:col>
      <xdr:colOff>6350</xdr:colOff>
      <xdr:row>37</xdr:row>
      <xdr:rowOff>105410</xdr:rowOff>
    </xdr:to>
    <xdr:sp macro="" textlink="">
      <xdr:nvSpPr>
        <xdr:cNvPr id="333" name="円/楕円 332"/>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90187</xdr:rowOff>
    </xdr:from>
    <xdr:ext cx="762000" cy="259045"/>
    <xdr:sp macro="" textlink="">
      <xdr:nvSpPr>
        <xdr:cNvPr id="334" name="テキスト ボックス 333"/>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類似団体平均を僅かであるが下回っている。</a:t>
          </a:r>
        </a:p>
        <a:p>
          <a:endParaRPr kumimoji="1" lang="ja-JP" altLang="en-US" sz="1100">
            <a:latin typeface="ＭＳ Ｐゴシック"/>
          </a:endParaRPr>
        </a:p>
        <a:p>
          <a:r>
            <a:rPr kumimoji="1" lang="ja-JP" altLang="en-US" sz="1100">
              <a:latin typeface="ＭＳ Ｐゴシック"/>
            </a:rPr>
            <a:t>２５年度については、２４年度に実施した繰上償還や、償還満了等により元利償還金の減により、前年度比</a:t>
          </a:r>
          <a:r>
            <a:rPr kumimoji="1" lang="en-US" altLang="ja-JP" sz="1100">
              <a:latin typeface="ＭＳ Ｐゴシック"/>
            </a:rPr>
            <a:t>0.8</a:t>
          </a:r>
          <a:r>
            <a:rPr kumimoji="1" lang="ja-JP" altLang="en-US" sz="1100">
              <a:latin typeface="ＭＳ Ｐゴシック"/>
            </a:rPr>
            <a:t>ポイント減少している。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77</xdr:row>
      <xdr:rowOff>10413</xdr:rowOff>
    </xdr:to>
    <xdr:cxnSp macro="">
      <xdr:nvCxnSpPr>
        <xdr:cNvPr id="364" name="直線コネクタ 363"/>
        <xdr:cNvCxnSpPr/>
      </xdr:nvCxnSpPr>
      <xdr:spPr>
        <a:xfrm flipV="1">
          <a:off x="3987800" y="131754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10413</xdr:rowOff>
    </xdr:from>
    <xdr:to>
      <xdr:col>5</xdr:col>
      <xdr:colOff>549275</xdr:colOff>
      <xdr:row>77</xdr:row>
      <xdr:rowOff>83565</xdr:rowOff>
    </xdr:to>
    <xdr:cxnSp macro="">
      <xdr:nvCxnSpPr>
        <xdr:cNvPr id="367" name="直線コネクタ 366"/>
        <xdr:cNvCxnSpPr/>
      </xdr:nvCxnSpPr>
      <xdr:spPr>
        <a:xfrm flipV="1">
          <a:off x="3098800" y="132120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56135</xdr:rowOff>
    </xdr:from>
    <xdr:to>
      <xdr:col>4</xdr:col>
      <xdr:colOff>346075</xdr:colOff>
      <xdr:row>77</xdr:row>
      <xdr:rowOff>83565</xdr:rowOff>
    </xdr:to>
    <xdr:cxnSp macro="">
      <xdr:nvCxnSpPr>
        <xdr:cNvPr id="370" name="直線コネクタ 369"/>
        <xdr:cNvCxnSpPr/>
      </xdr:nvCxnSpPr>
      <xdr:spPr>
        <a:xfrm>
          <a:off x="2209800" y="132577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56135</xdr:rowOff>
    </xdr:from>
    <xdr:to>
      <xdr:col>3</xdr:col>
      <xdr:colOff>142875</xdr:colOff>
      <xdr:row>77</xdr:row>
      <xdr:rowOff>88137</xdr:rowOff>
    </xdr:to>
    <xdr:cxnSp macro="">
      <xdr:nvCxnSpPr>
        <xdr:cNvPr id="373" name="直線コネクタ 372"/>
        <xdr:cNvCxnSpPr/>
      </xdr:nvCxnSpPr>
      <xdr:spPr>
        <a:xfrm flipV="1">
          <a:off x="1320800" y="132577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94487</xdr:rowOff>
    </xdr:from>
    <xdr:to>
      <xdr:col>7</xdr:col>
      <xdr:colOff>66675</xdr:colOff>
      <xdr:row>77</xdr:row>
      <xdr:rowOff>24637</xdr:rowOff>
    </xdr:to>
    <xdr:sp macro="" textlink="">
      <xdr:nvSpPr>
        <xdr:cNvPr id="383" name="円/楕円 382"/>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111014</xdr:rowOff>
    </xdr:from>
    <xdr:ext cx="762000" cy="259045"/>
    <xdr:sp macro="" textlink="">
      <xdr:nvSpPr>
        <xdr:cNvPr id="384"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131063</xdr:rowOff>
    </xdr:from>
    <xdr:to>
      <xdr:col>5</xdr:col>
      <xdr:colOff>600075</xdr:colOff>
      <xdr:row>77</xdr:row>
      <xdr:rowOff>61213</xdr:rowOff>
    </xdr:to>
    <xdr:sp macro="" textlink="">
      <xdr:nvSpPr>
        <xdr:cNvPr id="385" name="円/楕円 384"/>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71391</xdr:rowOff>
    </xdr:from>
    <xdr:ext cx="736600" cy="259045"/>
    <xdr:sp macro="" textlink="">
      <xdr:nvSpPr>
        <xdr:cNvPr id="386" name="テキスト ボックス 385"/>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32765</xdr:rowOff>
    </xdr:from>
    <xdr:to>
      <xdr:col>4</xdr:col>
      <xdr:colOff>396875</xdr:colOff>
      <xdr:row>77</xdr:row>
      <xdr:rowOff>134365</xdr:rowOff>
    </xdr:to>
    <xdr:sp macro="" textlink="">
      <xdr:nvSpPr>
        <xdr:cNvPr id="387" name="円/楕円 386"/>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144542</xdr:rowOff>
    </xdr:from>
    <xdr:ext cx="762000" cy="259045"/>
    <xdr:sp macro="" textlink="">
      <xdr:nvSpPr>
        <xdr:cNvPr id="388" name="テキスト ボックス 387"/>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5335</xdr:rowOff>
    </xdr:from>
    <xdr:to>
      <xdr:col>3</xdr:col>
      <xdr:colOff>193675</xdr:colOff>
      <xdr:row>77</xdr:row>
      <xdr:rowOff>106935</xdr:rowOff>
    </xdr:to>
    <xdr:sp macro="" textlink="">
      <xdr:nvSpPr>
        <xdr:cNvPr id="389" name="円/楕円 388"/>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117112</xdr:rowOff>
    </xdr:from>
    <xdr:ext cx="762000" cy="259045"/>
    <xdr:sp macro="" textlink="">
      <xdr:nvSpPr>
        <xdr:cNvPr id="390" name="テキスト ボックス 389"/>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91" name="円/楕円 390"/>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92" name="テキスト ボックス 391"/>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類似団体平均を下回る数値となっている。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引き続き住民ニーズを的確に把握した事業の選択により、財政運営に努める。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123189</xdr:rowOff>
    </xdr:from>
    <xdr:to>
      <xdr:col>24</xdr:col>
      <xdr:colOff>31750</xdr:colOff>
      <xdr:row>77</xdr:row>
      <xdr:rowOff>146050</xdr:rowOff>
    </xdr:to>
    <xdr:cxnSp macro="">
      <xdr:nvCxnSpPr>
        <xdr:cNvPr id="425" name="直線コネクタ 424"/>
        <xdr:cNvCxnSpPr/>
      </xdr:nvCxnSpPr>
      <xdr:spPr>
        <a:xfrm flipV="1">
          <a:off x="15671800" y="133248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77470</xdr:rowOff>
    </xdr:from>
    <xdr:to>
      <xdr:col>22</xdr:col>
      <xdr:colOff>565150</xdr:colOff>
      <xdr:row>77</xdr:row>
      <xdr:rowOff>146050</xdr:rowOff>
    </xdr:to>
    <xdr:cxnSp macro="">
      <xdr:nvCxnSpPr>
        <xdr:cNvPr id="428" name="直線コネクタ 427"/>
        <xdr:cNvCxnSpPr/>
      </xdr:nvCxnSpPr>
      <xdr:spPr>
        <a:xfrm>
          <a:off x="14782800" y="13279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100330</xdr:rowOff>
    </xdr:from>
    <xdr:to>
      <xdr:col>21</xdr:col>
      <xdr:colOff>361950</xdr:colOff>
      <xdr:row>77</xdr:row>
      <xdr:rowOff>77470</xdr:rowOff>
    </xdr:to>
    <xdr:cxnSp macro="">
      <xdr:nvCxnSpPr>
        <xdr:cNvPr id="431" name="直線コネクタ 430"/>
        <xdr:cNvCxnSpPr/>
      </xdr:nvCxnSpPr>
      <xdr:spPr>
        <a:xfrm>
          <a:off x="13893800" y="131305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100330</xdr:rowOff>
    </xdr:from>
    <xdr:to>
      <xdr:col>20</xdr:col>
      <xdr:colOff>158750</xdr:colOff>
      <xdr:row>77</xdr:row>
      <xdr:rowOff>1270</xdr:rowOff>
    </xdr:to>
    <xdr:cxnSp macro="">
      <xdr:nvCxnSpPr>
        <xdr:cNvPr id="434" name="直線コネクタ 433"/>
        <xdr:cNvCxnSpPr/>
      </xdr:nvCxnSpPr>
      <xdr:spPr>
        <a:xfrm flipV="1">
          <a:off x="13004800" y="13130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72389</xdr:rowOff>
    </xdr:from>
    <xdr:to>
      <xdr:col>24</xdr:col>
      <xdr:colOff>82550</xdr:colOff>
      <xdr:row>78</xdr:row>
      <xdr:rowOff>2539</xdr:rowOff>
    </xdr:to>
    <xdr:sp macro="" textlink="">
      <xdr:nvSpPr>
        <xdr:cNvPr id="444" name="円/楕円 443"/>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88916</xdr:rowOff>
    </xdr:from>
    <xdr:ext cx="762000" cy="259045"/>
    <xdr:sp macro="" textlink="">
      <xdr:nvSpPr>
        <xdr:cNvPr id="445" name="公債費以外該当値テキスト"/>
        <xdr:cNvSpPr txBox="1"/>
      </xdr:nvSpPr>
      <xdr:spPr>
        <a:xfrm>
          <a:off x="165989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46" name="円/楕円 445"/>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47" name="テキスト ボックス 446"/>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26670</xdr:rowOff>
    </xdr:from>
    <xdr:to>
      <xdr:col>21</xdr:col>
      <xdr:colOff>412750</xdr:colOff>
      <xdr:row>77</xdr:row>
      <xdr:rowOff>128270</xdr:rowOff>
    </xdr:to>
    <xdr:sp macro="" textlink="">
      <xdr:nvSpPr>
        <xdr:cNvPr id="448" name="円/楕円 447"/>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49" name="テキスト ボックス 448"/>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49530</xdr:rowOff>
    </xdr:from>
    <xdr:to>
      <xdr:col>20</xdr:col>
      <xdr:colOff>209550</xdr:colOff>
      <xdr:row>76</xdr:row>
      <xdr:rowOff>151130</xdr:rowOff>
    </xdr:to>
    <xdr:sp macro="" textlink="">
      <xdr:nvSpPr>
        <xdr:cNvPr id="450" name="円/楕円 449"/>
        <xdr:cNvSpPr/>
      </xdr:nvSpPr>
      <xdr:spPr>
        <a:xfrm>
          <a:off x="13843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161307</xdr:rowOff>
    </xdr:from>
    <xdr:ext cx="762000" cy="259045"/>
    <xdr:sp macro="" textlink="">
      <xdr:nvSpPr>
        <xdr:cNvPr id="451" name="テキスト ボックス 450"/>
        <xdr:cNvSpPr txBox="1"/>
      </xdr:nvSpPr>
      <xdr:spPr>
        <a:xfrm>
          <a:off x="13512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2" name="円/楕円 451"/>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62247</xdr:rowOff>
    </xdr:from>
    <xdr:ext cx="762000" cy="259045"/>
    <xdr:sp macro="" textlink="">
      <xdr:nvSpPr>
        <xdr:cNvPr id="453" name="テキスト ボックス 452"/>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埼玉県寄居町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103345</xdr:rowOff>
    </xdr:from>
    <xdr:to>
      <xdr:col>4</xdr:col>
      <xdr:colOff>1117600</xdr:colOff>
      <xdr:row>19</xdr:row>
      <xdr:rowOff>105631</xdr:rowOff>
    </xdr:to>
    <xdr:cxnSp macro="">
      <xdr:nvCxnSpPr>
        <xdr:cNvPr id="52" name="直線コネクタ 51"/>
        <xdr:cNvCxnSpPr/>
      </xdr:nvCxnSpPr>
      <xdr:spPr bwMode="auto">
        <a:xfrm>
          <a:off x="5003800" y="3408520"/>
          <a:ext cx="6477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103345</xdr:rowOff>
    </xdr:from>
    <xdr:to>
      <xdr:col>4</xdr:col>
      <xdr:colOff>469900</xdr:colOff>
      <xdr:row>19</xdr:row>
      <xdr:rowOff>105479</xdr:rowOff>
    </xdr:to>
    <xdr:cxnSp macro="">
      <xdr:nvCxnSpPr>
        <xdr:cNvPr id="55" name="直線コネクタ 54"/>
        <xdr:cNvCxnSpPr/>
      </xdr:nvCxnSpPr>
      <xdr:spPr bwMode="auto">
        <a:xfrm flipV="1">
          <a:off x="4305300" y="3408520"/>
          <a:ext cx="6985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105479</xdr:rowOff>
    </xdr:from>
    <xdr:to>
      <xdr:col>3</xdr:col>
      <xdr:colOff>904875</xdr:colOff>
      <xdr:row>19</xdr:row>
      <xdr:rowOff>130135</xdr:rowOff>
    </xdr:to>
    <xdr:cxnSp macro="">
      <xdr:nvCxnSpPr>
        <xdr:cNvPr id="58" name="直線コネクタ 57"/>
        <xdr:cNvCxnSpPr/>
      </xdr:nvCxnSpPr>
      <xdr:spPr bwMode="auto">
        <a:xfrm flipV="1">
          <a:off x="3606800" y="3410654"/>
          <a:ext cx="698500" cy="24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115069</xdr:rowOff>
    </xdr:from>
    <xdr:to>
      <xdr:col>3</xdr:col>
      <xdr:colOff>206375</xdr:colOff>
      <xdr:row>19</xdr:row>
      <xdr:rowOff>130135</xdr:rowOff>
    </xdr:to>
    <xdr:cxnSp macro="">
      <xdr:nvCxnSpPr>
        <xdr:cNvPr id="61" name="直線コネクタ 60"/>
        <xdr:cNvCxnSpPr/>
      </xdr:nvCxnSpPr>
      <xdr:spPr bwMode="auto">
        <a:xfrm>
          <a:off x="2908300" y="3420244"/>
          <a:ext cx="698500" cy="15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54831</xdr:rowOff>
    </xdr:from>
    <xdr:to>
      <xdr:col>5</xdr:col>
      <xdr:colOff>34925</xdr:colOff>
      <xdr:row>19</xdr:row>
      <xdr:rowOff>156431</xdr:rowOff>
    </xdr:to>
    <xdr:sp macro="" textlink="">
      <xdr:nvSpPr>
        <xdr:cNvPr id="71" name="円/楕円 70"/>
        <xdr:cNvSpPr/>
      </xdr:nvSpPr>
      <xdr:spPr bwMode="auto">
        <a:xfrm>
          <a:off x="5600700" y="336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134858</xdr:rowOff>
    </xdr:from>
    <xdr:ext cx="762000" cy="259045"/>
    <xdr:sp macro="" textlink="">
      <xdr:nvSpPr>
        <xdr:cNvPr id="72" name="人口1人当たり決算額の推移該当値テキスト130"/>
        <xdr:cNvSpPr txBox="1"/>
      </xdr:nvSpPr>
      <xdr:spPr>
        <a:xfrm>
          <a:off x="5740400" y="326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48,338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52545</xdr:rowOff>
    </xdr:from>
    <xdr:to>
      <xdr:col>4</xdr:col>
      <xdr:colOff>520700</xdr:colOff>
      <xdr:row>19</xdr:row>
      <xdr:rowOff>154145</xdr:rowOff>
    </xdr:to>
    <xdr:sp macro="" textlink="">
      <xdr:nvSpPr>
        <xdr:cNvPr id="73" name="円/楕円 72"/>
        <xdr:cNvSpPr/>
      </xdr:nvSpPr>
      <xdr:spPr bwMode="auto">
        <a:xfrm>
          <a:off x="4953000" y="3357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138922</xdr:rowOff>
    </xdr:from>
    <xdr:ext cx="736600" cy="259045"/>
    <xdr:sp macro="" textlink="">
      <xdr:nvSpPr>
        <xdr:cNvPr id="74" name="テキスト ボックス 73"/>
        <xdr:cNvSpPr txBox="1"/>
      </xdr:nvSpPr>
      <xdr:spPr>
        <a:xfrm>
          <a:off x="4622800" y="3444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48,548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54679</xdr:rowOff>
    </xdr:from>
    <xdr:to>
      <xdr:col>3</xdr:col>
      <xdr:colOff>955675</xdr:colOff>
      <xdr:row>19</xdr:row>
      <xdr:rowOff>156279</xdr:rowOff>
    </xdr:to>
    <xdr:sp macro="" textlink="">
      <xdr:nvSpPr>
        <xdr:cNvPr id="75" name="円/楕円 74"/>
        <xdr:cNvSpPr/>
      </xdr:nvSpPr>
      <xdr:spPr bwMode="auto">
        <a:xfrm>
          <a:off x="4254500" y="3359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141056</xdr:rowOff>
    </xdr:from>
    <xdr:ext cx="762000" cy="259045"/>
    <xdr:sp macro="" textlink="">
      <xdr:nvSpPr>
        <xdr:cNvPr id="76" name="テキスト ボックス 75"/>
        <xdr:cNvSpPr txBox="1"/>
      </xdr:nvSpPr>
      <xdr:spPr>
        <a:xfrm>
          <a:off x="3924300" y="344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48,352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79335</xdr:rowOff>
    </xdr:from>
    <xdr:to>
      <xdr:col>3</xdr:col>
      <xdr:colOff>257175</xdr:colOff>
      <xdr:row>20</xdr:row>
      <xdr:rowOff>9485</xdr:rowOff>
    </xdr:to>
    <xdr:sp macro="" textlink="">
      <xdr:nvSpPr>
        <xdr:cNvPr id="77" name="円/楕円 76"/>
        <xdr:cNvSpPr/>
      </xdr:nvSpPr>
      <xdr:spPr bwMode="auto">
        <a:xfrm>
          <a:off x="3556000" y="338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165712</xdr:rowOff>
    </xdr:from>
    <xdr:ext cx="762000" cy="259045"/>
    <xdr:sp macro="" textlink="">
      <xdr:nvSpPr>
        <xdr:cNvPr id="78" name="テキスト ボックス 77"/>
        <xdr:cNvSpPr txBox="1"/>
      </xdr:nvSpPr>
      <xdr:spPr>
        <a:xfrm>
          <a:off x="3225800" y="34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46,087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64269</xdr:rowOff>
    </xdr:from>
    <xdr:to>
      <xdr:col>2</xdr:col>
      <xdr:colOff>692150</xdr:colOff>
      <xdr:row>19</xdr:row>
      <xdr:rowOff>165869</xdr:rowOff>
    </xdr:to>
    <xdr:sp macro="" textlink="">
      <xdr:nvSpPr>
        <xdr:cNvPr id="79" name="円/楕円 78"/>
        <xdr:cNvSpPr/>
      </xdr:nvSpPr>
      <xdr:spPr bwMode="auto">
        <a:xfrm>
          <a:off x="2857500" y="336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150646</xdr:rowOff>
    </xdr:from>
    <xdr:ext cx="762000" cy="259045"/>
    <xdr:sp macro="" textlink="">
      <xdr:nvSpPr>
        <xdr:cNvPr id="80" name="テキスト ボックス 79"/>
        <xdr:cNvSpPr txBox="1"/>
      </xdr:nvSpPr>
      <xdr:spPr>
        <a:xfrm>
          <a:off x="2527300" y="34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293363</xdr:rowOff>
    </xdr:from>
    <xdr:to>
      <xdr:col>4</xdr:col>
      <xdr:colOff>1117600</xdr:colOff>
      <xdr:row>36</xdr:row>
      <xdr:rowOff>42170</xdr:rowOff>
    </xdr:to>
    <xdr:cxnSp macro="">
      <xdr:nvCxnSpPr>
        <xdr:cNvPr id="113" name="直線コネクタ 112"/>
        <xdr:cNvCxnSpPr/>
      </xdr:nvCxnSpPr>
      <xdr:spPr bwMode="auto">
        <a:xfrm>
          <a:off x="5003800" y="6903713"/>
          <a:ext cx="647700" cy="91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211106</xdr:rowOff>
    </xdr:from>
    <xdr:to>
      <xdr:col>4</xdr:col>
      <xdr:colOff>469900</xdr:colOff>
      <xdr:row>35</xdr:row>
      <xdr:rowOff>293363</xdr:rowOff>
    </xdr:to>
    <xdr:cxnSp macro="">
      <xdr:nvCxnSpPr>
        <xdr:cNvPr id="116" name="直線コネクタ 115"/>
        <xdr:cNvCxnSpPr/>
      </xdr:nvCxnSpPr>
      <xdr:spPr bwMode="auto">
        <a:xfrm>
          <a:off x="4305300" y="6821456"/>
          <a:ext cx="698500" cy="82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211106</xdr:rowOff>
    </xdr:from>
    <xdr:to>
      <xdr:col>3</xdr:col>
      <xdr:colOff>904875</xdr:colOff>
      <xdr:row>35</xdr:row>
      <xdr:rowOff>211201</xdr:rowOff>
    </xdr:to>
    <xdr:cxnSp macro="">
      <xdr:nvCxnSpPr>
        <xdr:cNvPr id="119" name="直線コネクタ 118"/>
        <xdr:cNvCxnSpPr/>
      </xdr:nvCxnSpPr>
      <xdr:spPr bwMode="auto">
        <a:xfrm flipV="1">
          <a:off x="3606800" y="6821456"/>
          <a:ext cx="698500" cy="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211201</xdr:rowOff>
    </xdr:from>
    <xdr:to>
      <xdr:col>3</xdr:col>
      <xdr:colOff>206375</xdr:colOff>
      <xdr:row>35</xdr:row>
      <xdr:rowOff>259397</xdr:rowOff>
    </xdr:to>
    <xdr:cxnSp macro="">
      <xdr:nvCxnSpPr>
        <xdr:cNvPr id="122" name="直線コネクタ 121"/>
        <xdr:cNvCxnSpPr/>
      </xdr:nvCxnSpPr>
      <xdr:spPr bwMode="auto">
        <a:xfrm flipV="1">
          <a:off x="2908300" y="6821551"/>
          <a:ext cx="698500" cy="48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334270</xdr:rowOff>
    </xdr:from>
    <xdr:to>
      <xdr:col>5</xdr:col>
      <xdr:colOff>34925</xdr:colOff>
      <xdr:row>36</xdr:row>
      <xdr:rowOff>92970</xdr:rowOff>
    </xdr:to>
    <xdr:sp macro="" textlink="">
      <xdr:nvSpPr>
        <xdr:cNvPr id="132" name="円/楕円 131"/>
        <xdr:cNvSpPr/>
      </xdr:nvSpPr>
      <xdr:spPr bwMode="auto">
        <a:xfrm>
          <a:off x="5600700" y="6944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306347</xdr:rowOff>
    </xdr:from>
    <xdr:ext cx="762000" cy="259045"/>
    <xdr:sp macro="" textlink="">
      <xdr:nvSpPr>
        <xdr:cNvPr id="133" name="人口1人当たり決算額の推移該当値テキスト445"/>
        <xdr:cNvSpPr txBox="1"/>
      </xdr:nvSpPr>
      <xdr:spPr>
        <a:xfrm>
          <a:off x="5740400" y="691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242563</xdr:rowOff>
    </xdr:from>
    <xdr:to>
      <xdr:col>4</xdr:col>
      <xdr:colOff>520700</xdr:colOff>
      <xdr:row>36</xdr:row>
      <xdr:rowOff>1263</xdr:rowOff>
    </xdr:to>
    <xdr:sp macro="" textlink="">
      <xdr:nvSpPr>
        <xdr:cNvPr id="134" name="円/楕円 133"/>
        <xdr:cNvSpPr/>
      </xdr:nvSpPr>
      <xdr:spPr bwMode="auto">
        <a:xfrm>
          <a:off x="4953000" y="685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328940</xdr:rowOff>
    </xdr:from>
    <xdr:ext cx="736600" cy="259045"/>
    <xdr:sp macro="" textlink="">
      <xdr:nvSpPr>
        <xdr:cNvPr id="135" name="テキスト ボックス 134"/>
        <xdr:cNvSpPr txBox="1"/>
      </xdr:nvSpPr>
      <xdr:spPr>
        <a:xfrm>
          <a:off x="4622800" y="6939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160306</xdr:rowOff>
    </xdr:from>
    <xdr:to>
      <xdr:col>3</xdr:col>
      <xdr:colOff>955675</xdr:colOff>
      <xdr:row>35</xdr:row>
      <xdr:rowOff>261906</xdr:rowOff>
    </xdr:to>
    <xdr:sp macro="" textlink="">
      <xdr:nvSpPr>
        <xdr:cNvPr id="136" name="円/楕円 135"/>
        <xdr:cNvSpPr/>
      </xdr:nvSpPr>
      <xdr:spPr bwMode="auto">
        <a:xfrm>
          <a:off x="4254500" y="6770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272083</xdr:rowOff>
    </xdr:from>
    <xdr:ext cx="762000" cy="259045"/>
    <xdr:sp macro="" textlink="">
      <xdr:nvSpPr>
        <xdr:cNvPr id="137" name="テキスト ボックス 136"/>
        <xdr:cNvSpPr txBox="1"/>
      </xdr:nvSpPr>
      <xdr:spPr>
        <a:xfrm>
          <a:off x="3924300" y="65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160401</xdr:rowOff>
    </xdr:from>
    <xdr:to>
      <xdr:col>3</xdr:col>
      <xdr:colOff>257175</xdr:colOff>
      <xdr:row>35</xdr:row>
      <xdr:rowOff>262001</xdr:rowOff>
    </xdr:to>
    <xdr:sp macro="" textlink="">
      <xdr:nvSpPr>
        <xdr:cNvPr id="138" name="円/楕円 137"/>
        <xdr:cNvSpPr/>
      </xdr:nvSpPr>
      <xdr:spPr bwMode="auto">
        <a:xfrm>
          <a:off x="3556000" y="677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246778</xdr:rowOff>
    </xdr:from>
    <xdr:ext cx="762000" cy="259045"/>
    <xdr:sp macro="" textlink="">
      <xdr:nvSpPr>
        <xdr:cNvPr id="139" name="テキスト ボックス 138"/>
        <xdr:cNvSpPr txBox="1"/>
      </xdr:nvSpPr>
      <xdr:spPr>
        <a:xfrm>
          <a:off x="3225800" y="685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208597</xdr:rowOff>
    </xdr:from>
    <xdr:to>
      <xdr:col>2</xdr:col>
      <xdr:colOff>692150</xdr:colOff>
      <xdr:row>35</xdr:row>
      <xdr:rowOff>310197</xdr:rowOff>
    </xdr:to>
    <xdr:sp macro="" textlink="">
      <xdr:nvSpPr>
        <xdr:cNvPr id="140" name="円/楕円 139"/>
        <xdr:cNvSpPr/>
      </xdr:nvSpPr>
      <xdr:spPr bwMode="auto">
        <a:xfrm>
          <a:off x="2857500" y="681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294974</xdr:rowOff>
    </xdr:from>
    <xdr:ext cx="762000" cy="259045"/>
    <xdr:sp macro="" textlink="">
      <xdr:nvSpPr>
        <xdr:cNvPr id="141" name="テキスト ボックス 140"/>
        <xdr:cNvSpPr txBox="1"/>
      </xdr:nvSpPr>
      <xdr:spPr>
        <a:xfrm>
          <a:off x="2527300" y="690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財政調整基金残高における、標準財政規模比は近年でも低い値となった。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国保会計をはじめとする特別会計への繰出しに加え、財源不足を補てんする為の取崩しにより残高が減少した。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標準税収入額の増による標準財政規模の増により２５年度は３つの項目とも減少となった。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分母となる標準財政規模が前年比で増加しているものの、各会計において比率が増加している。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a:t>
          </a:r>
          <a:endParaRPr kumimoji="1" lang="en-US" altLang="ja-JP" sz="1400">
            <a:latin typeface="ＭＳ ゴシック" pitchFamily="49" charset="-128"/>
            <a:ea typeface="ＭＳ ゴシック" pitchFamily="49" charset="-128"/>
          </a:endParaRPr>
        </a:p>
        <a:p>
          <a:r>
            <a:rPr kumimoji="1" lang="ja-JP" altLang="ja-JP" sz="1400">
              <a:solidFill>
                <a:schemeClr val="dk1"/>
              </a:solidFill>
              <a:effectLst/>
              <a:latin typeface="+mn-lt"/>
              <a:ea typeface="+mn-ea"/>
              <a:cs typeface="+mn-cs"/>
            </a:rPr>
            <a:t>世界的自動車メーカーの生産工場が本格稼動したことから</a:t>
          </a:r>
          <a:r>
            <a:rPr kumimoji="1" lang="ja-JP" altLang="en-US" sz="1400">
              <a:latin typeface="ＭＳ ゴシック" pitchFamily="49" charset="-128"/>
              <a:ea typeface="ＭＳ ゴシック" pitchFamily="49" charset="-128"/>
            </a:rPr>
            <a:t>固定資産税の大幅な増収等により、実質収支が増額となった。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国保会計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被保険者の急速な高齢化や医療の高度化により、医療費が増加する一方で、長引く景気低迷のため税収確保が困難でなるなど課題が山積している状況の中で、町では「介護・医療・福祉連携プロジェクトチーム」を立ち上げ健康づくり事業に取り組み啓発活動等の実施により伸び続ける医療費の適正化をはか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世界的自動車メーカーの生産工場が本格稼動したことから、使用料収入の大幅な増加により、実質収支が増額となった。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以下要因により、分子の減少となった。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・繰上償還等に伴う元利償還金の減</a:t>
          </a:r>
        </a:p>
        <a:p>
          <a:r>
            <a:rPr kumimoji="1" lang="ja-JP" altLang="en-US" sz="1400">
              <a:latin typeface="ＭＳ ゴシック" pitchFamily="49" charset="-128"/>
              <a:ea typeface="ＭＳ ゴシック" pitchFamily="49" charset="-128"/>
            </a:rPr>
            <a:t>・一部事務組合で起こした地方債の償還終了に伴う負担金の皆減</a:t>
          </a:r>
        </a:p>
        <a:p>
          <a:r>
            <a:rPr kumimoji="1" lang="ja-JP" altLang="en-US" sz="1400">
              <a:latin typeface="ＭＳ ゴシック" pitchFamily="49" charset="-128"/>
              <a:ea typeface="ＭＳ ゴシック" pitchFamily="49" charset="-128"/>
            </a:rPr>
            <a:t>・公営住宅使用料等の特定財源の増</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以下要因により、将来負担額（分子）が減少した。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・地方債現在高の減</a:t>
          </a:r>
        </a:p>
        <a:p>
          <a:r>
            <a:rPr kumimoji="1" lang="ja-JP" altLang="en-US" sz="1400">
              <a:latin typeface="ＭＳ ゴシック" pitchFamily="49" charset="-128"/>
              <a:ea typeface="ＭＳ ゴシック" pitchFamily="49" charset="-128"/>
            </a:rPr>
            <a:t>・繰上償還等に伴う公営企業債現在高の減等による</a:t>
          </a:r>
        </a:p>
        <a:p>
          <a:r>
            <a:rPr kumimoji="1" lang="ja-JP" altLang="en-US" sz="1400">
              <a:latin typeface="ＭＳ ゴシック" pitchFamily="49" charset="-128"/>
              <a:ea typeface="ＭＳ ゴシック" pitchFamily="49" charset="-128"/>
            </a:rPr>
            <a:t>　公営企業債等繰入見込額の減</a:t>
          </a:r>
        </a:p>
        <a:p>
          <a:r>
            <a:rPr kumimoji="1" lang="ja-JP" altLang="en-US" sz="1400">
              <a:latin typeface="ＭＳ ゴシック" pitchFamily="49" charset="-128"/>
              <a:ea typeface="ＭＳ ゴシック" pitchFamily="49" charset="-128"/>
            </a:rPr>
            <a:t>・退職手当負担見込額の減　　　　</a:t>
          </a: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10830053</v>
      </c>
      <c r="BO4" s="379"/>
      <c r="BP4" s="379"/>
      <c r="BQ4" s="379"/>
      <c r="BR4" s="379"/>
      <c r="BS4" s="379"/>
      <c r="BT4" s="379"/>
      <c r="BU4" s="380"/>
      <c r="BV4" s="378">
        <v>10634512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7.3</v>
      </c>
      <c r="CU4" s="554"/>
      <c r="CV4" s="554"/>
      <c r="CW4" s="554"/>
      <c r="CX4" s="554"/>
      <c r="CY4" s="554"/>
      <c r="CZ4" s="554"/>
      <c r="DA4" s="555"/>
      <c r="DB4" s="553">
        <v>6.5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10268895</v>
      </c>
      <c r="BO5" s="384"/>
      <c r="BP5" s="384"/>
      <c r="BQ5" s="384"/>
      <c r="BR5" s="384"/>
      <c r="BS5" s="384"/>
      <c r="BT5" s="384"/>
      <c r="BU5" s="385"/>
      <c r="BV5" s="383">
        <v>10170119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84.3</v>
      </c>
      <c r="CU5" s="354"/>
      <c r="CV5" s="354"/>
      <c r="CW5" s="354"/>
      <c r="CX5" s="354"/>
      <c r="CY5" s="354"/>
      <c r="CZ5" s="354"/>
      <c r="DA5" s="355"/>
      <c r="DB5" s="353">
        <v>85.7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561158</v>
      </c>
      <c r="BO6" s="384"/>
      <c r="BP6" s="384"/>
      <c r="BQ6" s="384"/>
      <c r="BR6" s="384"/>
      <c r="BS6" s="384"/>
      <c r="BT6" s="384"/>
      <c r="BU6" s="385"/>
      <c r="BV6" s="383">
        <v>464393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91.8</v>
      </c>
      <c r="CU6" s="528"/>
      <c r="CV6" s="528"/>
      <c r="CW6" s="528"/>
      <c r="CX6" s="528"/>
      <c r="CY6" s="528"/>
      <c r="CZ6" s="528"/>
      <c r="DA6" s="529"/>
      <c r="DB6" s="527">
        <v>94.3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35584</v>
      </c>
      <c r="BO7" s="384"/>
      <c r="BP7" s="384"/>
      <c r="BQ7" s="384"/>
      <c r="BR7" s="384"/>
      <c r="BS7" s="384"/>
      <c r="BT7" s="384"/>
      <c r="BU7" s="385"/>
      <c r="BV7" s="383">
        <v>5420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7199888</v>
      </c>
      <c r="CU7" s="384"/>
      <c r="CV7" s="384"/>
      <c r="CW7" s="384"/>
      <c r="CX7" s="384"/>
      <c r="CY7" s="384"/>
      <c r="CZ7" s="384"/>
      <c r="DA7" s="385"/>
      <c r="DB7" s="383">
        <v>7049224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525574</v>
      </c>
      <c r="BO8" s="384"/>
      <c r="BP8" s="384"/>
      <c r="BQ8" s="384"/>
      <c r="BR8" s="384"/>
      <c r="BS8" s="384"/>
      <c r="BT8" s="384"/>
      <c r="BU8" s="385"/>
      <c r="BV8" s="383">
        <v>458973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0.73</v>
      </c>
      <c r="CU8" s="491"/>
      <c r="CV8" s="491"/>
      <c r="CW8" s="491"/>
      <c r="CX8" s="491"/>
      <c r="CY8" s="491"/>
      <c r="CZ8" s="491"/>
      <c r="DA8" s="492"/>
      <c r="DB8" s="490">
        <v>0.71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35774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66601</v>
      </c>
      <c r="BO9" s="384"/>
      <c r="BP9" s="384"/>
      <c r="BQ9" s="384"/>
      <c r="BR9" s="384"/>
      <c r="BS9" s="384"/>
      <c r="BT9" s="384"/>
      <c r="BU9" s="385"/>
      <c r="BV9" s="383">
        <v>-11022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11.3</v>
      </c>
      <c r="CU9" s="354"/>
      <c r="CV9" s="354"/>
      <c r="CW9" s="354"/>
      <c r="CX9" s="354"/>
      <c r="CY9" s="354"/>
      <c r="CZ9" s="354"/>
      <c r="DA9" s="355"/>
      <c r="DB9" s="353">
        <v>11.8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37061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5000</v>
      </c>
      <c r="BO10" s="384"/>
      <c r="BP10" s="384"/>
      <c r="BQ10" s="384"/>
      <c r="BR10" s="384"/>
      <c r="BS10" s="384"/>
      <c r="BT10" s="384"/>
      <c r="BU10" s="385"/>
      <c r="BV10" s="383">
        <v>155000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4934</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35611</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62000</v>
      </c>
      <c r="BO12" s="384"/>
      <c r="BP12" s="384"/>
      <c r="BQ12" s="384"/>
      <c r="BR12" s="384"/>
      <c r="BS12" s="384"/>
      <c r="BT12" s="384"/>
      <c r="BU12" s="385"/>
      <c r="BV12" s="383">
        <v>109952</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35254</v>
      </c>
      <c r="S13" s="483"/>
      <c r="T13" s="483"/>
      <c r="U13" s="483"/>
      <c r="V13" s="484"/>
      <c r="W13" s="470" t="s">
        <v>123</v>
      </c>
      <c r="X13" s="396"/>
      <c r="Y13" s="396"/>
      <c r="Z13" s="396"/>
      <c r="AA13" s="396"/>
      <c r="AB13" s="397"/>
      <c r="AC13" s="359">
        <v>864</v>
      </c>
      <c r="AD13" s="360"/>
      <c r="AE13" s="360"/>
      <c r="AF13" s="360"/>
      <c r="AG13" s="361"/>
      <c r="AH13" s="359">
        <v>1094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9601</v>
      </c>
      <c r="BO13" s="384"/>
      <c r="BP13" s="384"/>
      <c r="BQ13" s="384"/>
      <c r="BR13" s="384"/>
      <c r="BS13" s="384"/>
      <c r="BT13" s="384"/>
      <c r="BU13" s="385"/>
      <c r="BV13" s="383">
        <v>38960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7.9</v>
      </c>
      <c r="CU13" s="354"/>
      <c r="CV13" s="354"/>
      <c r="CW13" s="354"/>
      <c r="CX13" s="354"/>
      <c r="CY13" s="354"/>
      <c r="CZ13" s="354"/>
      <c r="DA13" s="355"/>
      <c r="DB13" s="353">
        <v>9.6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35672</v>
      </c>
      <c r="S14" s="483"/>
      <c r="T14" s="483"/>
      <c r="U14" s="483"/>
      <c r="V14" s="484"/>
      <c r="W14" s="485"/>
      <c r="X14" s="399"/>
      <c r="Y14" s="399"/>
      <c r="Z14" s="399"/>
      <c r="AA14" s="399"/>
      <c r="AB14" s="400"/>
      <c r="AC14" s="475">
        <v>5.0999999999999996</v>
      </c>
      <c r="AD14" s="476"/>
      <c r="AE14" s="476"/>
      <c r="AF14" s="476"/>
      <c r="AG14" s="477"/>
      <c r="AH14" s="475">
        <v>5.9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70.2</v>
      </c>
      <c r="CU14" s="454"/>
      <c r="CV14" s="454"/>
      <c r="CW14" s="454"/>
      <c r="CX14" s="454"/>
      <c r="CY14" s="454"/>
      <c r="CZ14" s="454"/>
      <c r="DA14" s="455"/>
      <c r="DB14" s="486">
        <v>79.099999999999994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35316</v>
      </c>
      <c r="S15" s="483"/>
      <c r="T15" s="483"/>
      <c r="U15" s="483"/>
      <c r="V15" s="484"/>
      <c r="W15" s="470" t="s">
        <v>130</v>
      </c>
      <c r="X15" s="396"/>
      <c r="Y15" s="396"/>
      <c r="Z15" s="396"/>
      <c r="AA15" s="396"/>
      <c r="AB15" s="397"/>
      <c r="AC15" s="359">
        <v>5595</v>
      </c>
      <c r="AD15" s="360"/>
      <c r="AE15" s="360"/>
      <c r="AF15" s="360"/>
      <c r="AG15" s="361"/>
      <c r="AH15" s="359">
        <v>6297</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4093737</v>
      </c>
      <c r="BO15" s="379"/>
      <c r="BP15" s="379"/>
      <c r="BQ15" s="379"/>
      <c r="BR15" s="379"/>
      <c r="BS15" s="379"/>
      <c r="BT15" s="379"/>
      <c r="BU15" s="380"/>
      <c r="BV15" s="378">
        <v>3795421</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33.299999999999997</v>
      </c>
      <c r="AD16" s="476"/>
      <c r="AE16" s="476"/>
      <c r="AF16" s="476"/>
      <c r="AG16" s="477"/>
      <c r="AH16" s="475">
        <v>34.1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5422113</v>
      </c>
      <c r="BO16" s="384"/>
      <c r="BP16" s="384"/>
      <c r="BQ16" s="384"/>
      <c r="BR16" s="384"/>
      <c r="BS16" s="384"/>
      <c r="BT16" s="384"/>
      <c r="BU16" s="385"/>
      <c r="BV16" s="383">
        <v>5327688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10340</v>
      </c>
      <c r="AD17" s="360"/>
      <c r="AE17" s="360"/>
      <c r="AF17" s="360"/>
      <c r="AG17" s="361"/>
      <c r="AH17" s="359">
        <v>10807</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5269149</v>
      </c>
      <c r="BO17" s="384"/>
      <c r="BP17" s="384"/>
      <c r="BQ17" s="384"/>
      <c r="BR17" s="384"/>
      <c r="BS17" s="384"/>
      <c r="BT17" s="384"/>
      <c r="BU17" s="385"/>
      <c r="BV17" s="383">
        <v>4871188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64.17</v>
      </c>
      <c r="M18" s="446"/>
      <c r="N18" s="446"/>
      <c r="O18" s="446"/>
      <c r="P18" s="446"/>
      <c r="Q18" s="446"/>
      <c r="R18" s="447"/>
      <c r="S18" s="447"/>
      <c r="T18" s="447"/>
      <c r="U18" s="447"/>
      <c r="V18" s="448"/>
      <c r="W18" s="462"/>
      <c r="X18" s="463"/>
      <c r="Y18" s="463"/>
      <c r="Z18" s="463"/>
      <c r="AA18" s="463"/>
      <c r="AB18" s="471"/>
      <c r="AC18" s="347">
        <v>61.6</v>
      </c>
      <c r="AD18" s="348"/>
      <c r="AE18" s="348"/>
      <c r="AF18" s="348"/>
      <c r="AG18" s="449"/>
      <c r="AH18" s="347">
        <v>58.5</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6174472</v>
      </c>
      <c r="BO18" s="384"/>
      <c r="BP18" s="384"/>
      <c r="BQ18" s="384"/>
      <c r="BR18" s="384"/>
      <c r="BS18" s="384"/>
      <c r="BT18" s="384"/>
      <c r="BU18" s="385"/>
      <c r="BV18" s="383">
        <v>6140121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557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8396509</v>
      </c>
      <c r="BO19" s="384"/>
      <c r="BP19" s="384"/>
      <c r="BQ19" s="384"/>
      <c r="BR19" s="384"/>
      <c r="BS19" s="384"/>
      <c r="BT19" s="384"/>
      <c r="BU19" s="385"/>
      <c r="BV19" s="383">
        <v>8327019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12694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8872253</v>
      </c>
      <c r="BO23" s="384"/>
      <c r="BP23" s="384"/>
      <c r="BQ23" s="384"/>
      <c r="BR23" s="384"/>
      <c r="BS23" s="384"/>
      <c r="BT23" s="384"/>
      <c r="BU23" s="385"/>
      <c r="BV23" s="383">
        <v>8965816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6048</v>
      </c>
      <c r="R24" s="360"/>
      <c r="S24" s="360"/>
      <c r="T24" s="360"/>
      <c r="U24" s="360"/>
      <c r="V24" s="361"/>
      <c r="W24" s="425"/>
      <c r="X24" s="416"/>
      <c r="Y24" s="417"/>
      <c r="Z24" s="356" t="s">
        <v>153</v>
      </c>
      <c r="AA24" s="357"/>
      <c r="AB24" s="357"/>
      <c r="AC24" s="357"/>
      <c r="AD24" s="357"/>
      <c r="AE24" s="357"/>
      <c r="AF24" s="357"/>
      <c r="AG24" s="358"/>
      <c r="AH24" s="359">
        <v>214</v>
      </c>
      <c r="AI24" s="360"/>
      <c r="AJ24" s="360"/>
      <c r="AK24" s="360"/>
      <c r="AL24" s="361"/>
      <c r="AM24" s="359">
        <v>618032</v>
      </c>
      <c r="AN24" s="360"/>
      <c r="AO24" s="360"/>
      <c r="AP24" s="360"/>
      <c r="AQ24" s="360"/>
      <c r="AR24" s="361"/>
      <c r="AS24" s="359">
        <v>2888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8311202</v>
      </c>
      <c r="BO24" s="384"/>
      <c r="BP24" s="384"/>
      <c r="BQ24" s="384"/>
      <c r="BR24" s="384"/>
      <c r="BS24" s="384"/>
      <c r="BT24" s="384"/>
      <c r="BU24" s="385"/>
      <c r="BV24" s="383">
        <v>8219800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5474</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192953</v>
      </c>
      <c r="BO25" s="379"/>
      <c r="BP25" s="379"/>
      <c r="BQ25" s="379"/>
      <c r="BR25" s="379"/>
      <c r="BS25" s="379"/>
      <c r="BT25" s="379"/>
      <c r="BU25" s="380"/>
      <c r="BV25" s="378">
        <v>75683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5134</v>
      </c>
      <c r="R26" s="360"/>
      <c r="S26" s="360"/>
      <c r="T26" s="360"/>
      <c r="U26" s="360"/>
      <c r="V26" s="361"/>
      <c r="W26" s="425"/>
      <c r="X26" s="416"/>
      <c r="Y26" s="417"/>
      <c r="Z26" s="356" t="s">
        <v>159</v>
      </c>
      <c r="AA26" s="436"/>
      <c r="AB26" s="436"/>
      <c r="AC26" s="436"/>
      <c r="AD26" s="436"/>
      <c r="AE26" s="436"/>
      <c r="AF26" s="436"/>
      <c r="AG26" s="437"/>
      <c r="AH26" s="359">
        <v>6</v>
      </c>
      <c r="AI26" s="360"/>
      <c r="AJ26" s="360"/>
      <c r="AK26" s="360"/>
      <c r="AL26" s="361"/>
      <c r="AM26" s="359">
        <v>18546</v>
      </c>
      <c r="AN26" s="360"/>
      <c r="AO26" s="360"/>
      <c r="AP26" s="360"/>
      <c r="AQ26" s="360"/>
      <c r="AR26" s="361"/>
      <c r="AS26" s="359">
        <v>3091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3100</v>
      </c>
      <c r="R27" s="360"/>
      <c r="S27" s="360"/>
      <c r="T27" s="360"/>
      <c r="U27" s="360"/>
      <c r="V27" s="361"/>
      <c r="W27" s="425"/>
      <c r="X27" s="416"/>
      <c r="Y27" s="417"/>
      <c r="Z27" s="356" t="s">
        <v>162</v>
      </c>
      <c r="AA27" s="357"/>
      <c r="AB27" s="357"/>
      <c r="AC27" s="357"/>
      <c r="AD27" s="357"/>
      <c r="AE27" s="357"/>
      <c r="AF27" s="357"/>
      <c r="AG27" s="358"/>
      <c r="AH27" s="359">
        <v>3</v>
      </c>
      <c r="AI27" s="360"/>
      <c r="AJ27" s="360"/>
      <c r="AK27" s="360"/>
      <c r="AL27" s="361"/>
      <c r="AM27" s="359">
        <v>13446</v>
      </c>
      <c r="AN27" s="360"/>
      <c r="AO27" s="360"/>
      <c r="AP27" s="360"/>
      <c r="AQ27" s="360"/>
      <c r="AR27" s="361"/>
      <c r="AS27" s="359">
        <v>4482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50000</v>
      </c>
      <c r="BO27" s="387"/>
      <c r="BP27" s="387"/>
      <c r="BQ27" s="387"/>
      <c r="BR27" s="387"/>
      <c r="BS27" s="387"/>
      <c r="BT27" s="387"/>
      <c r="BU27" s="388"/>
      <c r="BV27" s="386">
        <v>50000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2540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828525</v>
      </c>
      <c r="BO28" s="379"/>
      <c r="BP28" s="379"/>
      <c r="BQ28" s="379"/>
      <c r="BR28" s="379"/>
      <c r="BS28" s="379"/>
      <c r="BT28" s="379"/>
      <c r="BU28" s="380"/>
      <c r="BV28" s="378">
        <v>885525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2320</v>
      </c>
      <c r="R29" s="360"/>
      <c r="S29" s="360"/>
      <c r="T29" s="360"/>
      <c r="U29" s="360"/>
      <c r="V29" s="361"/>
      <c r="W29" s="425"/>
      <c r="X29" s="416"/>
      <c r="Y29" s="417"/>
      <c r="Z29" s="356" t="s">
        <v>169</v>
      </c>
      <c r="AA29" s="357"/>
      <c r="AB29" s="357"/>
      <c r="AC29" s="357"/>
      <c r="AD29" s="357"/>
      <c r="AE29" s="357"/>
      <c r="AF29" s="357"/>
      <c r="AG29" s="358"/>
      <c r="AH29" s="359">
        <v>217</v>
      </c>
      <c r="AI29" s="360"/>
      <c r="AJ29" s="360"/>
      <c r="AK29" s="360"/>
      <c r="AL29" s="361"/>
      <c r="AM29" s="359">
        <v>631478</v>
      </c>
      <c r="AN29" s="360"/>
      <c r="AO29" s="360"/>
      <c r="AP29" s="360"/>
      <c r="AQ29" s="360"/>
      <c r="AR29" s="361"/>
      <c r="AS29" s="359">
        <v>2910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14981</v>
      </c>
      <c r="BO29" s="384"/>
      <c r="BP29" s="384"/>
      <c r="BQ29" s="384"/>
      <c r="BR29" s="384"/>
      <c r="BS29" s="384"/>
      <c r="BT29" s="384"/>
      <c r="BU29" s="385"/>
      <c r="BV29" s="383">
        <v>14981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97.9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194139</v>
      </c>
      <c r="BO30" s="387"/>
      <c r="BP30" s="387"/>
      <c r="BQ30" s="387"/>
      <c r="BR30" s="387"/>
      <c r="BS30" s="387"/>
      <c r="BT30" s="387"/>
      <c r="BU30" s="388"/>
      <c r="BV30" s="386">
        <v>169799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埼玉県後期高齢者医療広域連合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埼玉県市町村総合事務組合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大里広域市町村圏組合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9" t="s">
        <v>24</v>
      </c>
      <c r="C41" s="1180"/>
      <c r="D41" s="81"/>
      <c r="E41" s="1181" t="s">
        <v>25</v>
      </c>
      <c r="F41" s="1181"/>
      <c r="G41" s="1181"/>
      <c r="H41" s="1182"/>
      <c r="I41" s="82">
        <v>9315</v>
      </c>
      <c r="J41" s="83">
        <v>9229</v>
      </c>
      <c r="K41" s="83">
        <v>9009</v>
      </c>
      <c r="L41" s="83">
        <v>8966</v>
      </c>
      <c r="M41" s="84">
        <v>8872</v>
      </c>
    </row>
    <row r="42" spans="2:13" ht="27.75" customHeight="1">
      <c r="B42" s="1169"/>
      <c r="C42" s="1170"/>
      <c r="D42" s="85"/>
      <c r="E42" s="1173" t="s">
        <v>26</v>
      </c>
      <c r="F42" s="1173"/>
      <c r="G42" s="1173"/>
      <c r="H42" s="1174"/>
      <c r="I42" s="86">
        <v>24</v>
      </c>
      <c r="J42" s="87">
        <v>17</v>
      </c>
      <c r="K42" s="87">
        <v>7</v>
      </c>
      <c r="L42" s="87">
        <v>6</v>
      </c>
      <c r="M42" s="88">
        <v>5</v>
      </c>
    </row>
    <row r="43" spans="2:13" ht="27.75" customHeight="1">
      <c r="B43" s="1169"/>
      <c r="C43" s="1170"/>
      <c r="D43" s="85"/>
      <c r="E43" s="1173" t="s">
        <v>27</v>
      </c>
      <c r="F43" s="1173"/>
      <c r="G43" s="1173"/>
      <c r="H43" s="1174"/>
      <c r="I43" s="86">
        <v>2911</v>
      </c>
      <c r="J43" s="87">
        <v>3064</v>
      </c>
      <c r="K43" s="87">
        <v>3407</v>
      </c>
      <c r="L43" s="87">
        <v>3522</v>
      </c>
      <c r="M43" s="88">
        <v>3329</v>
      </c>
    </row>
    <row r="44" spans="2:13" ht="27.75" customHeight="1">
      <c r="B44" s="1169"/>
      <c r="C44" s="1170"/>
      <c r="D44" s="85"/>
      <c r="E44" s="1173" t="s">
        <v>28</v>
      </c>
      <c r="F44" s="1173"/>
      <c r="G44" s="1173"/>
      <c r="H44" s="1174"/>
      <c r="I44" s="86">
        <v>254</v>
      </c>
      <c r="J44" s="87">
        <v>150</v>
      </c>
      <c r="K44" s="87">
        <v>55</v>
      </c>
      <c r="L44" s="87" t="s">
        <v>473</v>
      </c>
      <c r="M44" s="88" t="s">
        <v>473</v>
      </c>
    </row>
    <row r="45" spans="2:13" ht="27.75" customHeight="1">
      <c r="B45" s="1169"/>
      <c r="C45" s="1170"/>
      <c r="D45" s="85"/>
      <c r="E45" s="1173" t="s">
        <v>29</v>
      </c>
      <c r="F45" s="1173"/>
      <c r="G45" s="1173"/>
      <c r="H45" s="1174"/>
      <c r="I45" s="86">
        <v>2840</v>
      </c>
      <c r="J45" s="87">
        <v>2847</v>
      </c>
      <c r="K45" s="87">
        <v>2856</v>
      </c>
      <c r="L45" s="87">
        <v>2740</v>
      </c>
      <c r="M45" s="88">
        <v>2676</v>
      </c>
    </row>
    <row r="46" spans="2:13" ht="27.75" customHeight="1">
      <c r="B46" s="1169"/>
      <c r="C46" s="1170"/>
      <c r="D46" s="85"/>
      <c r="E46" s="1173" t="s">
        <v>30</v>
      </c>
      <c r="F46" s="1173"/>
      <c r="G46" s="1173"/>
      <c r="H46" s="1174"/>
      <c r="I46" s="86" t="s">
        <v>473</v>
      </c>
      <c r="J46" s="87" t="s">
        <v>473</v>
      </c>
      <c r="K46" s="87" t="s">
        <v>473</v>
      </c>
      <c r="L46" s="87" t="s">
        <v>473</v>
      </c>
      <c r="M46" s="88" t="s">
        <v>473</v>
      </c>
    </row>
    <row r="47" spans="2:13" ht="27.75" customHeight="1">
      <c r="B47" s="1169"/>
      <c r="C47" s="1170"/>
      <c r="D47" s="85"/>
      <c r="E47" s="1173" t="s">
        <v>31</v>
      </c>
      <c r="F47" s="1173"/>
      <c r="G47" s="1173"/>
      <c r="H47" s="1174"/>
      <c r="I47" s="86" t="s">
        <v>473</v>
      </c>
      <c r="J47" s="87" t="s">
        <v>473</v>
      </c>
      <c r="K47" s="87" t="s">
        <v>473</v>
      </c>
      <c r="L47" s="87" t="s">
        <v>473</v>
      </c>
      <c r="M47" s="88" t="s">
        <v>473</v>
      </c>
    </row>
    <row r="48" spans="2:13" ht="27.75" customHeight="1">
      <c r="B48" s="1171"/>
      <c r="C48" s="1172"/>
      <c r="D48" s="85"/>
      <c r="E48" s="1173" t="s">
        <v>32</v>
      </c>
      <c r="F48" s="1173"/>
      <c r="G48" s="1173"/>
      <c r="H48" s="1174"/>
      <c r="I48" s="86" t="s">
        <v>473</v>
      </c>
      <c r="J48" s="87" t="s">
        <v>473</v>
      </c>
      <c r="K48" s="87" t="s">
        <v>473</v>
      </c>
      <c r="L48" s="87" t="s">
        <v>473</v>
      </c>
      <c r="M48" s="88" t="s">
        <v>473</v>
      </c>
    </row>
    <row r="49" spans="2:13" ht="27.75" customHeight="1">
      <c r="B49" s="1167" t="s">
        <v>33</v>
      </c>
      <c r="C49" s="1168"/>
      <c r="D49" s="89"/>
      <c r="E49" s="1173" t="s">
        <v>34</v>
      </c>
      <c r="F49" s="1173"/>
      <c r="G49" s="1173"/>
      <c r="H49" s="1174"/>
      <c r="I49" s="86">
        <v>1046</v>
      </c>
      <c r="J49" s="87">
        <v>1134</v>
      </c>
      <c r="K49" s="87">
        <v>1090</v>
      </c>
      <c r="L49" s="87">
        <v>1120</v>
      </c>
      <c r="M49" s="88">
        <v>1088</v>
      </c>
    </row>
    <row r="50" spans="2:13" ht="27.75" customHeight="1">
      <c r="B50" s="1169"/>
      <c r="C50" s="1170"/>
      <c r="D50" s="85"/>
      <c r="E50" s="1173" t="s">
        <v>35</v>
      </c>
      <c r="F50" s="1173"/>
      <c r="G50" s="1173"/>
      <c r="H50" s="1174"/>
      <c r="I50" s="86">
        <v>911</v>
      </c>
      <c r="J50" s="87">
        <v>977</v>
      </c>
      <c r="K50" s="87">
        <v>891</v>
      </c>
      <c r="L50" s="87">
        <v>715</v>
      </c>
      <c r="M50" s="88">
        <v>773</v>
      </c>
    </row>
    <row r="51" spans="2:13" ht="27.75" customHeight="1">
      <c r="B51" s="1171"/>
      <c r="C51" s="1172"/>
      <c r="D51" s="85"/>
      <c r="E51" s="1173" t="s">
        <v>36</v>
      </c>
      <c r="F51" s="1173"/>
      <c r="G51" s="1173"/>
      <c r="H51" s="1174"/>
      <c r="I51" s="86">
        <v>7855</v>
      </c>
      <c r="J51" s="87">
        <v>8183</v>
      </c>
      <c r="K51" s="87">
        <v>8262</v>
      </c>
      <c r="L51" s="87">
        <v>8405</v>
      </c>
      <c r="M51" s="88">
        <v>8511</v>
      </c>
    </row>
    <row r="52" spans="2:13" ht="27.75" customHeight="1" thickBot="1">
      <c r="B52" s="1175" t="s">
        <v>37</v>
      </c>
      <c r="C52" s="1176"/>
      <c r="D52" s="90"/>
      <c r="E52" s="1177" t="s">
        <v>38</v>
      </c>
      <c r="F52" s="1177"/>
      <c r="G52" s="1177"/>
      <c r="H52" s="1178"/>
      <c r="I52" s="91">
        <v>5533</v>
      </c>
      <c r="J52" s="92">
        <v>5012</v>
      </c>
      <c r="K52" s="92">
        <v>5092</v>
      </c>
      <c r="L52" s="92">
        <v>4995</v>
      </c>
      <c r="M52" s="93">
        <v>4512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32138</v>
      </c>
      <c r="E3" s="116"/>
      <c r="F3" s="117">
        <v>47258</v>
      </c>
      <c r="G3" s="118"/>
      <c r="H3" s="119"/>
    </row>
    <row r="4" spans="1:8">
      <c r="A4" s="120"/>
      <c r="B4" s="121"/>
      <c r="C4" s="122"/>
      <c r="D4" s="123">
        <v>24495</v>
      </c>
      <c r="E4" s="124"/>
      <c r="F4" s="125">
        <v>27842</v>
      </c>
      <c r="G4" s="126"/>
      <c r="H4" s="127"/>
    </row>
    <row r="5" spans="1:8">
      <c r="A5" s="108" t="s">
        <v>507</v>
      </c>
      <c r="B5" s="113"/>
      <c r="C5" s="114"/>
      <c r="D5" s="115">
        <v>28986</v>
      </c>
      <c r="E5" s="116"/>
      <c r="F5" s="117">
        <v>49426</v>
      </c>
      <c r="G5" s="118"/>
      <c r="H5" s="119"/>
    </row>
    <row r="6" spans="1:8">
      <c r="A6" s="120"/>
      <c r="B6" s="121"/>
      <c r="C6" s="122"/>
      <c r="D6" s="123">
        <v>22002</v>
      </c>
      <c r="E6" s="124"/>
      <c r="F6" s="125">
        <v>26568</v>
      </c>
      <c r="G6" s="126"/>
      <c r="H6" s="127"/>
    </row>
    <row r="7" spans="1:8">
      <c r="A7" s="108" t="s">
        <v>508</v>
      </c>
      <c r="B7" s="113"/>
      <c r="C7" s="114"/>
      <c r="D7" s="115">
        <v>18546</v>
      </c>
      <c r="E7" s="116"/>
      <c r="F7" s="117">
        <v>42839</v>
      </c>
      <c r="G7" s="118"/>
      <c r="H7" s="119"/>
    </row>
    <row r="8" spans="1:8">
      <c r="A8" s="120"/>
      <c r="B8" s="121"/>
      <c r="C8" s="122"/>
      <c r="D8" s="123">
        <v>12320</v>
      </c>
      <c r="E8" s="124"/>
      <c r="F8" s="125">
        <v>22027</v>
      </c>
      <c r="G8" s="126"/>
      <c r="H8" s="127"/>
    </row>
    <row r="9" spans="1:8">
      <c r="A9" s="108" t="s">
        <v>509</v>
      </c>
      <c r="B9" s="113"/>
      <c r="C9" s="114"/>
      <c r="D9" s="115">
        <v>20572</v>
      </c>
      <c r="E9" s="116"/>
      <c r="F9" s="117">
        <v>46819</v>
      </c>
      <c r="G9" s="118"/>
      <c r="H9" s="119"/>
    </row>
    <row r="10" spans="1:8">
      <c r="A10" s="120"/>
      <c r="B10" s="121"/>
      <c r="C10" s="122"/>
      <c r="D10" s="123">
        <v>18481</v>
      </c>
      <c r="E10" s="124"/>
      <c r="F10" s="125">
        <v>24121</v>
      </c>
      <c r="G10" s="126"/>
      <c r="H10" s="127"/>
    </row>
    <row r="11" spans="1:8">
      <c r="A11" s="108" t="s">
        <v>510</v>
      </c>
      <c r="B11" s="113"/>
      <c r="C11" s="114"/>
      <c r="D11" s="115">
        <v>23932</v>
      </c>
      <c r="E11" s="116"/>
      <c r="F11" s="117">
        <v>53270</v>
      </c>
      <c r="G11" s="118"/>
      <c r="H11" s="119"/>
    </row>
    <row r="12" spans="1:8">
      <c r="A12" s="120"/>
      <c r="B12" s="121"/>
      <c r="C12" s="128"/>
      <c r="D12" s="123">
        <v>14424</v>
      </c>
      <c r="E12" s="124"/>
      <c r="F12" s="125">
        <v>24316</v>
      </c>
      <c r="G12" s="126"/>
      <c r="H12" s="127"/>
    </row>
    <row r="13" spans="1:8">
      <c r="A13" s="108"/>
      <c r="B13" s="113"/>
      <c r="C13" s="129"/>
      <c r="D13" s="130">
        <v>24835</v>
      </c>
      <c r="E13" s="131"/>
      <c r="F13" s="132">
        <v>47922</v>
      </c>
      <c r="G13" s="133"/>
      <c r="H13" s="119"/>
    </row>
    <row r="14" spans="1:8">
      <c r="A14" s="120"/>
      <c r="B14" s="121"/>
      <c r="C14" s="122"/>
      <c r="D14" s="123">
        <v>18344</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6.65</v>
      </c>
      <c r="C19" s="134">
        <f>ROUND(VALUE(SUBSTITUTE(実質収支比率等に係る経年分析!G$48,"▲","-")),2)</f>
        <v>6.24</v>
      </c>
      <c r="D19" s="134">
        <f>ROUND(VALUE(SUBSTITUTE(実質収支比率等に係る経年分析!H$48,"▲","-")),2)</f>
        <v>6.62</v>
      </c>
      <c r="E19" s="134">
        <f>ROUND(VALUE(SUBSTITUTE(実質収支比率等に係る経年分析!I$48,"▲","-")),2)</f>
        <v>6.51</v>
      </c>
      <c r="F19" s="134">
        <f>ROUND(VALUE(SUBSTITUTE(実質収支比率等に係る経年分析!J$48,"▲","-")),2)</f>
        <v>7.3</v>
      </c>
    </row>
    <row r="20" spans="1:11">
      <c r="A20" s="134" t="s">
        <v>43</v>
      </c>
      <c r="B20" s="134">
        <f>ROUND(VALUE(SUBSTITUTE(実質収支比率等に係る経年分析!F$47,"▲","-")),2)</f>
        <v>11.25</v>
      </c>
      <c r="C20" s="134">
        <f>ROUND(VALUE(SUBSTITUTE(実質収支比率等に係る経年分析!G$47,"▲","-")),2)</f>
        <v>12.37</v>
      </c>
      <c r="D20" s="134">
        <f>ROUND(VALUE(SUBSTITUTE(実質収支比率等に係る経年分析!H$47,"▲","-")),2)</f>
        <v>11.83</v>
      </c>
      <c r="E20" s="134">
        <f>ROUND(VALUE(SUBSTITUTE(実質収支比率等に係る経年分析!I$47,"▲","-")),2)</f>
        <v>12.56</v>
      </c>
      <c r="F20" s="134">
        <f>ROUND(VALUE(SUBSTITUTE(実質収支比率等に係る経年分析!J$47,"▲","-")),2)</f>
        <v>11.51</v>
      </c>
    </row>
    <row r="21" spans="1:11">
      <c r="A21" s="134" t="s">
        <v>44</v>
      </c>
      <c r="B21" s="134">
        <f>IF(ISNUMBER(VALUE(SUBSTITUTE(実質収支比率等に係る経年分析!F$49,"▲","-"))),ROUND(VALUE(SUBSTITUTE(実質収支比率等に係る経年分析!F$49,"▲","-")),2),NA())</f>
        <v>-0.22</v>
      </c>
      <c r="C21" s="134">
        <f>IF(ISNUMBER(VALUE(SUBSTITUTE(実質収支比率等に係る経年分析!G$49,"▲","-"))),ROUND(VALUE(SUBSTITUTE(実質収支比率等に係る経年分析!G$49,"▲","-")),2),NA())</f>
        <v>1.27</v>
      </c>
      <c r="D21" s="134">
        <f>IF(ISNUMBER(VALUE(SUBSTITUTE(実質収支比率等に係る経年分析!H$49,"▲","-"))),ROUND(VALUE(SUBSTITUTE(実質収支比率等に係る経年分析!H$49,"▲","-")),2),NA())</f>
        <v>-0.31</v>
      </c>
      <c r="E21" s="134">
        <f>IF(ISNUMBER(VALUE(SUBSTITUTE(実質収支比率等に係る経年分析!I$49,"▲","-"))),ROUND(VALUE(SUBSTITUTE(実質収支比率等に係る経年分析!I$49,"▲","-")),2),NA())</f>
        <v>0.55000000000000004</v>
      </c>
      <c r="F21" s="134">
        <f>IF(ISNUMBER(VALUE(SUBSTITUTE(実質収支比率等に係る経年分析!J$49,"▲","-"))),ROUND(VALUE(SUBSTITUTE(実質収支比率等に係る経年分析!J$49,"▲","-")),2),NA())</f>
        <v>0.13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0.26</v>
      </c>
    </row>
    <row r="34" spans="1:16">
      <c r="A34" s="135" t="str">
        <f>IF(連結実質赤字比率に係る赤字・黒字の構成分析!C$36="",NA(),連結実質赤字比率に係る赤字・黒字の構成分析!C$36)</f>
        <v>国民健康保険特別会計</v>
      </c>
      <c r="B34" s="135">
        <f>IF(ROUND(VALUE(SUBSTITUTE(連結実質赤字比率に係る赤字・黒字の構成分析!F$36,"▲", "-")), 2) &lt; 0, ABS(ROUND(VALUE(SUBSTITUTE(連結実質赤字比率に係る赤字・黒字の構成分析!F$36,"▲", "-")), 2)), NA())</f>
        <v>1.5</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1.31</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1.1499999999999999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8.1999999999999993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10.47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807</v>
      </c>
      <c r="E42" s="136"/>
      <c r="F42" s="136"/>
      <c r="G42" s="136">
        <f>'実質公債費比率（分子）の構造'!L$52</f>
        <v>800</v>
      </c>
      <c r="H42" s="136"/>
      <c r="I42" s="136"/>
      <c r="J42" s="136">
        <f>'実質公債費比率（分子）の構造'!M$52</f>
        <v>820</v>
      </c>
      <c r="K42" s="136"/>
      <c r="L42" s="136"/>
      <c r="M42" s="136">
        <f>'実質公債費比率（分子）の構造'!N$52</f>
        <v>809</v>
      </c>
      <c r="N42" s="136"/>
      <c r="O42" s="136"/>
      <c r="P42" s="136">
        <f>'実質公債費比率（分子）の構造'!O$52</f>
        <v>905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7</v>
      </c>
      <c r="C44" s="136"/>
      <c r="D44" s="136"/>
      <c r="E44" s="136">
        <f>'実質公債費比率（分子）の構造'!L$50</f>
        <v>7</v>
      </c>
      <c r="F44" s="136"/>
      <c r="G44" s="136"/>
      <c r="H44" s="136">
        <f>'実質公債費比率（分子）の構造'!M$50</f>
        <v>11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116</v>
      </c>
      <c r="C45" s="136"/>
      <c r="D45" s="136"/>
      <c r="E45" s="136">
        <f>'実質公債費比率（分子）の構造'!L$49</f>
        <v>106</v>
      </c>
      <c r="F45" s="136"/>
      <c r="G45" s="136"/>
      <c r="H45" s="136">
        <f>'実質公債費比率（分子）の構造'!M$49</f>
        <v>96</v>
      </c>
      <c r="I45" s="136"/>
      <c r="J45" s="136"/>
      <c r="K45" s="136">
        <f>'実質公債費比率（分子）の構造'!N$49</f>
        <v>55</v>
      </c>
      <c r="L45" s="136"/>
      <c r="M45" s="136"/>
      <c r="N45" s="136" t="str">
        <f>'実質公債費比率（分子）の構造'!O$49</f>
        <v>-</v>
      </c>
      <c r="O45" s="136"/>
      <c r="P45" s="136"/>
    </row>
    <row r="46" spans="1:16">
      <c r="A46" s="136" t="s">
        <v>55</v>
      </c>
      <c r="B46" s="136">
        <f>'実質公債費比率（分子）の構造'!K$48</f>
        <v>181</v>
      </c>
      <c r="C46" s="136"/>
      <c r="D46" s="136"/>
      <c r="E46" s="136">
        <f>'実質公債費比率（分子）の構造'!L$48</f>
        <v>248</v>
      </c>
      <c r="F46" s="136"/>
      <c r="G46" s="136"/>
      <c r="H46" s="136">
        <f>'実質公債費比率（分子）の構造'!M$48</f>
        <v>259</v>
      </c>
      <c r="I46" s="136"/>
      <c r="J46" s="136"/>
      <c r="K46" s="136">
        <f>'実質公債費比率（分子）の構造'!N$48</f>
        <v>261</v>
      </c>
      <c r="L46" s="136"/>
      <c r="M46" s="136"/>
      <c r="N46" s="136">
        <f>'実質公債費比率（分子）の構造'!O$48</f>
        <v>245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1091</v>
      </c>
      <c r="C49" s="136"/>
      <c r="D49" s="136"/>
      <c r="E49" s="136">
        <f>'実質公債費比率（分子）の構造'!L$45</f>
        <v>1112</v>
      </c>
      <c r="F49" s="136"/>
      <c r="G49" s="136"/>
      <c r="H49" s="136">
        <f>'実質公債費比率（分子）の構造'!M$45</f>
        <v>1119</v>
      </c>
      <c r="I49" s="136"/>
      <c r="J49" s="136"/>
      <c r="K49" s="136">
        <f>'実質公債費比率（分子）の構造'!N$45</f>
        <v>1001</v>
      </c>
      <c r="L49" s="136"/>
      <c r="M49" s="136"/>
      <c r="N49" s="136">
        <f>'実質公債費比率（分子）の構造'!O$45</f>
        <v>995</v>
      </c>
      <c r="O49" s="136"/>
      <c r="P49" s="136"/>
    </row>
    <row r="50" spans="1:16">
      <c r="A50" s="136" t="s">
        <v>59</v>
      </c>
      <c r="B50" s="136" t="e">
        <f>NA()</f>
        <v>#N/A</v>
      </c>
      <c r="C50" s="136">
        <f>IF(ISNUMBER('実質公債費比率（分子）の構造'!K$53),'実質公債費比率（分子）の構造'!K$53,NA())</f>
        <v>588</v>
      </c>
      <c r="D50" s="136" t="e">
        <f>NA()</f>
        <v>#N/A</v>
      </c>
      <c r="E50" s="136" t="e">
        <f>NA()</f>
        <v>#N/A</v>
      </c>
      <c r="F50" s="136">
        <f>IF(ISNUMBER('実質公債費比率（分子）の構造'!L$53),'実質公債費比率（分子）の構造'!L$53,NA())</f>
        <v>673</v>
      </c>
      <c r="G50" s="136" t="e">
        <f>NA()</f>
        <v>#N/A</v>
      </c>
      <c r="H50" s="136" t="e">
        <f>NA()</f>
        <v>#N/A</v>
      </c>
      <c r="I50" s="136">
        <f>IF(ISNUMBER('実質公債費比率（分子）の構造'!M$53),'実質公債費比率（分子）の構造'!M$53,NA())</f>
        <v>665</v>
      </c>
      <c r="J50" s="136" t="e">
        <f>NA()</f>
        <v>#N/A</v>
      </c>
      <c r="K50" s="136" t="e">
        <f>NA()</f>
        <v>#N/A</v>
      </c>
      <c r="L50" s="136">
        <f>IF(ISNUMBER('実質公債費比率（分子）の構造'!N$53),'実質公債費比率（分子）の構造'!N$53,NA())</f>
        <v>509</v>
      </c>
      <c r="M50" s="136" t="e">
        <f>NA()</f>
        <v>#N/A</v>
      </c>
      <c r="N50" s="136" t="e">
        <f>NA()</f>
        <v>#N/A</v>
      </c>
      <c r="O50" s="136">
        <f>IF(ISNUMBER('実質公債費比率（分子）の構造'!O$53),'実質公債費比率（分子）の構造'!O$53,NA())</f>
        <v>336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7855</v>
      </c>
      <c r="E56" s="135"/>
      <c r="F56" s="135"/>
      <c r="G56" s="135">
        <f>'将来負担比率（分子）の構造'!J$51</f>
        <v>8183</v>
      </c>
      <c r="H56" s="135"/>
      <c r="I56" s="135"/>
      <c r="J56" s="135">
        <f>'将来負担比率（分子）の構造'!K$51</f>
        <v>8262</v>
      </c>
      <c r="K56" s="135"/>
      <c r="L56" s="135"/>
      <c r="M56" s="135">
        <f>'将来負担比率（分子）の構造'!L$51</f>
        <v>8405</v>
      </c>
      <c r="N56" s="135"/>
      <c r="O56" s="135"/>
      <c r="P56" s="135">
        <f>'将来負担比率（分子）の構造'!M$51</f>
        <v>8511</v>
      </c>
    </row>
    <row r="57" spans="1:16">
      <c r="A57" s="135" t="s">
        <v>35</v>
      </c>
      <c r="B57" s="135"/>
      <c r="C57" s="135"/>
      <c r="D57" s="135">
        <f>'将来負担比率（分子）の構造'!I$50</f>
        <v>911</v>
      </c>
      <c r="E57" s="135"/>
      <c r="F57" s="135"/>
      <c r="G57" s="135">
        <f>'将来負担比率（分子）の構造'!J$50</f>
        <v>977</v>
      </c>
      <c r="H57" s="135"/>
      <c r="I57" s="135"/>
      <c r="J57" s="135">
        <f>'将来負担比率（分子）の構造'!K$50</f>
        <v>891</v>
      </c>
      <c r="K57" s="135"/>
      <c r="L57" s="135"/>
      <c r="M57" s="135">
        <f>'将来負担比率（分子）の構造'!L$50</f>
        <v>715</v>
      </c>
      <c r="N57" s="135"/>
      <c r="O57" s="135"/>
      <c r="P57" s="135">
        <f>'将来負担比率（分子）の構造'!M$50</f>
        <v>773</v>
      </c>
    </row>
    <row r="58" spans="1:16">
      <c r="A58" s="135" t="s">
        <v>34</v>
      </c>
      <c r="B58" s="135"/>
      <c r="C58" s="135"/>
      <c r="D58" s="135">
        <f>'将来負担比率（分子）の構造'!I$49</f>
        <v>1046</v>
      </c>
      <c r="E58" s="135"/>
      <c r="F58" s="135"/>
      <c r="G58" s="135">
        <f>'将来負担比率（分子）の構造'!J$49</f>
        <v>1134</v>
      </c>
      <c r="H58" s="135"/>
      <c r="I58" s="135"/>
      <c r="J58" s="135">
        <f>'将来負担比率（分子）の構造'!K$49</f>
        <v>1090</v>
      </c>
      <c r="K58" s="135"/>
      <c r="L58" s="135"/>
      <c r="M58" s="135">
        <f>'将来負担比率（分子）の構造'!L$49</f>
        <v>1120</v>
      </c>
      <c r="N58" s="135"/>
      <c r="O58" s="135"/>
      <c r="P58" s="135">
        <f>'将来負担比率（分子）の構造'!M$49</f>
        <v>1088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2840</v>
      </c>
      <c r="C62" s="135"/>
      <c r="D62" s="135"/>
      <c r="E62" s="135">
        <f>'将来負担比率（分子）の構造'!J$45</f>
        <v>2847</v>
      </c>
      <c r="F62" s="135"/>
      <c r="G62" s="135"/>
      <c r="H62" s="135">
        <f>'将来負担比率（分子）の構造'!K$45</f>
        <v>2856</v>
      </c>
      <c r="I62" s="135"/>
      <c r="J62" s="135"/>
      <c r="K62" s="135">
        <f>'将来負担比率（分子）の構造'!L$45</f>
        <v>2740</v>
      </c>
      <c r="L62" s="135"/>
      <c r="M62" s="135"/>
      <c r="N62" s="135">
        <f>'将来負担比率（分子）の構造'!M$45</f>
        <v>2676</v>
      </c>
      <c r="O62" s="135"/>
      <c r="P62" s="135"/>
    </row>
    <row r="63" spans="1:16">
      <c r="A63" s="135" t="s">
        <v>28</v>
      </c>
      <c r="B63" s="135">
        <f>'将来負担比率（分子）の構造'!I$44</f>
        <v>254</v>
      </c>
      <c r="C63" s="135"/>
      <c r="D63" s="135"/>
      <c r="E63" s="135">
        <f>'将来負担比率（分子）の構造'!J$44</f>
        <v>150</v>
      </c>
      <c r="F63" s="135"/>
      <c r="G63" s="135"/>
      <c r="H63" s="135">
        <f>'将来負担比率（分子）の構造'!K$44</f>
        <v>55</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2911</v>
      </c>
      <c r="C64" s="135"/>
      <c r="D64" s="135"/>
      <c r="E64" s="135">
        <f>'将来負担比率（分子）の構造'!J$43</f>
        <v>3064</v>
      </c>
      <c r="F64" s="135"/>
      <c r="G64" s="135"/>
      <c r="H64" s="135">
        <f>'将来負担比率（分子）の構造'!K$43</f>
        <v>3407</v>
      </c>
      <c r="I64" s="135"/>
      <c r="J64" s="135"/>
      <c r="K64" s="135">
        <f>'将来負担比率（分子）の構造'!L$43</f>
        <v>3522</v>
      </c>
      <c r="L64" s="135"/>
      <c r="M64" s="135"/>
      <c r="N64" s="135">
        <f>'将来負担比率（分子）の構造'!M$43</f>
        <v>3329</v>
      </c>
      <c r="O64" s="135"/>
      <c r="P64" s="135"/>
    </row>
    <row r="65" spans="1:16">
      <c r="A65" s="135" t="s">
        <v>26</v>
      </c>
      <c r="B65" s="135">
        <f>'将来負担比率（分子）の構造'!I$42</f>
        <v>24</v>
      </c>
      <c r="C65" s="135"/>
      <c r="D65" s="135"/>
      <c r="E65" s="135">
        <f>'将来負担比率（分子）の構造'!J$42</f>
        <v>17</v>
      </c>
      <c r="F65" s="135"/>
      <c r="G65" s="135"/>
      <c r="H65" s="135">
        <f>'将来負担比率（分子）の構造'!K$42</f>
        <v>7</v>
      </c>
      <c r="I65" s="135"/>
      <c r="J65" s="135"/>
      <c r="K65" s="135">
        <f>'将来負担比率（分子）の構造'!L$42</f>
        <v>6</v>
      </c>
      <c r="L65" s="135"/>
      <c r="M65" s="135"/>
      <c r="N65" s="135">
        <f>'将来負担比率（分子）の構造'!M$42</f>
        <v>5</v>
      </c>
      <c r="O65" s="135"/>
      <c r="P65" s="135"/>
    </row>
    <row r="66" spans="1:16">
      <c r="A66" s="135" t="s">
        <v>25</v>
      </c>
      <c r="B66" s="135">
        <f>'将来負担比率（分子）の構造'!I$41</f>
        <v>9315</v>
      </c>
      <c r="C66" s="135"/>
      <c r="D66" s="135"/>
      <c r="E66" s="135">
        <f>'将来負担比率（分子）の構造'!J$41</f>
        <v>9229</v>
      </c>
      <c r="F66" s="135"/>
      <c r="G66" s="135"/>
      <c r="H66" s="135">
        <f>'将来負担比率（分子）の構造'!K$41</f>
        <v>9009</v>
      </c>
      <c r="I66" s="135"/>
      <c r="J66" s="135"/>
      <c r="K66" s="135">
        <f>'将来負担比率（分子）の構造'!L$41</f>
        <v>8966</v>
      </c>
      <c r="L66" s="135"/>
      <c r="M66" s="135"/>
      <c r="N66" s="135">
        <f>'将来負担比率（分子）の構造'!M$41</f>
        <v>8872</v>
      </c>
      <c r="O66" s="135"/>
      <c r="P66" s="135"/>
    </row>
    <row r="67" spans="1:16">
      <c r="A67" s="135" t="s">
        <v>63</v>
      </c>
      <c r="B67" s="135" t="e">
        <f>NA()</f>
        <v>#N/A</v>
      </c>
      <c r="C67" s="135">
        <f>IF(ISNUMBER('将来負担比率（分子）の構造'!I$52), IF('将来負担比率（分子）の構造'!I$52 &lt; 0, 0, '将来負担比率（分子）の構造'!I$52), NA())</f>
        <v>5533</v>
      </c>
      <c r="D67" s="135" t="e">
        <f>NA()</f>
        <v>#N/A</v>
      </c>
      <c r="E67" s="135" t="e">
        <f>NA()</f>
        <v>#N/A</v>
      </c>
      <c r="F67" s="135">
        <f>IF(ISNUMBER('将来負担比率（分子）の構造'!J$52), IF('将来負担比率（分子）の構造'!J$52 &lt; 0, 0, '将来負担比率（分子）の構造'!J$52), NA())</f>
        <v>5012</v>
      </c>
      <c r="G67" s="135" t="e">
        <f>NA()</f>
        <v>#N/A</v>
      </c>
      <c r="H67" s="135" t="e">
        <f>NA()</f>
        <v>#N/A</v>
      </c>
      <c r="I67" s="135">
        <f>IF(ISNUMBER('将来負担比率（分子）の構造'!K$52), IF('将来負担比率（分子）の構造'!K$52 &lt; 0, 0, '将来負担比率（分子）の構造'!K$52), NA())</f>
        <v>5092</v>
      </c>
      <c r="J67" s="135" t="e">
        <f>NA()</f>
        <v>#N/A</v>
      </c>
      <c r="K67" s="135" t="e">
        <f>NA()</f>
        <v>#N/A</v>
      </c>
      <c r="L67" s="135">
        <f>IF(ISNUMBER('将来負担比率（分子）の構造'!L$52), IF('将来負担比率（分子）の構造'!L$52 &lt; 0, 0, '将来負担比率（分子）の構造'!L$52), NA())</f>
        <v>4995</v>
      </c>
      <c r="M67" s="135" t="e">
        <f>NA()</f>
        <v>#N/A</v>
      </c>
      <c r="N67" s="135" t="e">
        <f>NA()</f>
        <v>#N/A</v>
      </c>
      <c r="O67" s="135">
        <f>IF(ISNUMBER('将来負担比率（分子）の構造'!M$52), IF('将来負担比率（分子）の構造'!M$52 &lt; 0, 0, '将来負担比率（分子）の構造'!M$52), NA())</f>
        <v>4512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4789026</v>
      </c>
      <c r="S5" s="637"/>
      <c r="T5" s="637"/>
      <c r="U5" s="637"/>
      <c r="V5" s="637"/>
      <c r="W5" s="637"/>
      <c r="X5" s="637"/>
      <c r="Y5" s="684"/>
      <c r="Z5" s="697">
        <v>44.2</v>
      </c>
      <c r="AA5" s="697"/>
      <c r="AB5" s="697"/>
      <c r="AC5" s="697"/>
      <c r="AD5" s="698">
        <v>4669195</v>
      </c>
      <c r="AE5" s="698"/>
      <c r="AF5" s="698"/>
      <c r="AG5" s="698"/>
      <c r="AH5" s="698"/>
      <c r="AI5" s="698"/>
      <c r="AJ5" s="698"/>
      <c r="AK5" s="698"/>
      <c r="AL5" s="685">
        <v>69.400000000000006</v>
      </c>
      <c r="AM5" s="654"/>
      <c r="AN5" s="654"/>
      <c r="AO5" s="686"/>
      <c r="AP5" s="671" t="s">
        <v>207</v>
      </c>
      <c r="AQ5" s="672"/>
      <c r="AR5" s="672"/>
      <c r="AS5" s="672"/>
      <c r="AT5" s="672"/>
      <c r="AU5" s="672"/>
      <c r="AV5" s="672"/>
      <c r="AW5" s="672"/>
      <c r="AX5" s="672"/>
      <c r="AY5" s="672"/>
      <c r="AZ5" s="672"/>
      <c r="BA5" s="672"/>
      <c r="BB5" s="672"/>
      <c r="BC5" s="672"/>
      <c r="BD5" s="672"/>
      <c r="BE5" s="672"/>
      <c r="BF5" s="673"/>
      <c r="BG5" s="586">
        <v>4663906</v>
      </c>
      <c r="BH5" s="587"/>
      <c r="BI5" s="587"/>
      <c r="BJ5" s="587"/>
      <c r="BK5" s="587"/>
      <c r="BL5" s="587"/>
      <c r="BM5" s="587"/>
      <c r="BN5" s="588"/>
      <c r="BO5" s="639">
        <v>97.4</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167036</v>
      </c>
      <c r="S6" s="587"/>
      <c r="T6" s="587"/>
      <c r="U6" s="587"/>
      <c r="V6" s="587"/>
      <c r="W6" s="587"/>
      <c r="X6" s="587"/>
      <c r="Y6" s="588"/>
      <c r="Z6" s="639">
        <v>1.5</v>
      </c>
      <c r="AA6" s="639"/>
      <c r="AB6" s="639"/>
      <c r="AC6" s="639"/>
      <c r="AD6" s="640">
        <v>167036</v>
      </c>
      <c r="AE6" s="640"/>
      <c r="AF6" s="640"/>
      <c r="AG6" s="640"/>
      <c r="AH6" s="640"/>
      <c r="AI6" s="640"/>
      <c r="AJ6" s="640"/>
      <c r="AK6" s="640"/>
      <c r="AL6" s="609">
        <v>2.5</v>
      </c>
      <c r="AM6" s="641"/>
      <c r="AN6" s="641"/>
      <c r="AO6" s="642"/>
      <c r="AP6" s="583" t="s">
        <v>213</v>
      </c>
      <c r="AQ6" s="584"/>
      <c r="AR6" s="584"/>
      <c r="AS6" s="584"/>
      <c r="AT6" s="584"/>
      <c r="AU6" s="584"/>
      <c r="AV6" s="584"/>
      <c r="AW6" s="584"/>
      <c r="AX6" s="584"/>
      <c r="AY6" s="584"/>
      <c r="AZ6" s="584"/>
      <c r="BA6" s="584"/>
      <c r="BB6" s="584"/>
      <c r="BC6" s="584"/>
      <c r="BD6" s="584"/>
      <c r="BE6" s="584"/>
      <c r="BF6" s="585"/>
      <c r="BG6" s="586">
        <v>4663906</v>
      </c>
      <c r="BH6" s="587"/>
      <c r="BI6" s="587"/>
      <c r="BJ6" s="587"/>
      <c r="BK6" s="587"/>
      <c r="BL6" s="587"/>
      <c r="BM6" s="587"/>
      <c r="BN6" s="588"/>
      <c r="BO6" s="639">
        <v>97.4</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117247</v>
      </c>
      <c r="CS6" s="587"/>
      <c r="CT6" s="587"/>
      <c r="CU6" s="587"/>
      <c r="CV6" s="587"/>
      <c r="CW6" s="587"/>
      <c r="CX6" s="587"/>
      <c r="CY6" s="588"/>
      <c r="CZ6" s="639">
        <v>1.1000000000000001</v>
      </c>
      <c r="DA6" s="639"/>
      <c r="DB6" s="639"/>
      <c r="DC6" s="639"/>
      <c r="DD6" s="592" t="s">
        <v>208</v>
      </c>
      <c r="DE6" s="587"/>
      <c r="DF6" s="587"/>
      <c r="DG6" s="587"/>
      <c r="DH6" s="587"/>
      <c r="DI6" s="587"/>
      <c r="DJ6" s="587"/>
      <c r="DK6" s="587"/>
      <c r="DL6" s="587"/>
      <c r="DM6" s="587"/>
      <c r="DN6" s="587"/>
      <c r="DO6" s="587"/>
      <c r="DP6" s="588"/>
      <c r="DQ6" s="592">
        <v>117247</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7055</v>
      </c>
      <c r="S7" s="587"/>
      <c r="T7" s="587"/>
      <c r="U7" s="587"/>
      <c r="V7" s="587"/>
      <c r="W7" s="587"/>
      <c r="X7" s="587"/>
      <c r="Y7" s="588"/>
      <c r="Z7" s="639">
        <v>0.1</v>
      </c>
      <c r="AA7" s="639"/>
      <c r="AB7" s="639"/>
      <c r="AC7" s="639"/>
      <c r="AD7" s="640">
        <v>7055</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1852322</v>
      </c>
      <c r="BH7" s="587"/>
      <c r="BI7" s="587"/>
      <c r="BJ7" s="587"/>
      <c r="BK7" s="587"/>
      <c r="BL7" s="587"/>
      <c r="BM7" s="587"/>
      <c r="BN7" s="588"/>
      <c r="BO7" s="639">
        <v>38.700000000000003</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1173239</v>
      </c>
      <c r="CS7" s="587"/>
      <c r="CT7" s="587"/>
      <c r="CU7" s="587"/>
      <c r="CV7" s="587"/>
      <c r="CW7" s="587"/>
      <c r="CX7" s="587"/>
      <c r="CY7" s="588"/>
      <c r="CZ7" s="639">
        <v>11.4</v>
      </c>
      <c r="DA7" s="639"/>
      <c r="DB7" s="639"/>
      <c r="DC7" s="639"/>
      <c r="DD7" s="592">
        <v>63658</v>
      </c>
      <c r="DE7" s="587"/>
      <c r="DF7" s="587"/>
      <c r="DG7" s="587"/>
      <c r="DH7" s="587"/>
      <c r="DI7" s="587"/>
      <c r="DJ7" s="587"/>
      <c r="DK7" s="587"/>
      <c r="DL7" s="587"/>
      <c r="DM7" s="587"/>
      <c r="DN7" s="587"/>
      <c r="DO7" s="587"/>
      <c r="DP7" s="588"/>
      <c r="DQ7" s="592">
        <v>1054719</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14891</v>
      </c>
      <c r="S8" s="587"/>
      <c r="T8" s="587"/>
      <c r="U8" s="587"/>
      <c r="V8" s="587"/>
      <c r="W8" s="587"/>
      <c r="X8" s="587"/>
      <c r="Y8" s="588"/>
      <c r="Z8" s="639">
        <v>0.1</v>
      </c>
      <c r="AA8" s="639"/>
      <c r="AB8" s="639"/>
      <c r="AC8" s="639"/>
      <c r="AD8" s="640">
        <v>14891</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50634</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3700854</v>
      </c>
      <c r="CS8" s="587"/>
      <c r="CT8" s="587"/>
      <c r="CU8" s="587"/>
      <c r="CV8" s="587"/>
      <c r="CW8" s="587"/>
      <c r="CX8" s="587"/>
      <c r="CY8" s="588"/>
      <c r="CZ8" s="639">
        <v>36</v>
      </c>
      <c r="DA8" s="639"/>
      <c r="DB8" s="639"/>
      <c r="DC8" s="639"/>
      <c r="DD8" s="592">
        <v>2834</v>
      </c>
      <c r="DE8" s="587"/>
      <c r="DF8" s="587"/>
      <c r="DG8" s="587"/>
      <c r="DH8" s="587"/>
      <c r="DI8" s="587"/>
      <c r="DJ8" s="587"/>
      <c r="DK8" s="587"/>
      <c r="DL8" s="587"/>
      <c r="DM8" s="587"/>
      <c r="DN8" s="587"/>
      <c r="DO8" s="587"/>
      <c r="DP8" s="588"/>
      <c r="DQ8" s="592">
        <v>2264882</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24415</v>
      </c>
      <c r="S9" s="587"/>
      <c r="T9" s="587"/>
      <c r="U9" s="587"/>
      <c r="V9" s="587"/>
      <c r="W9" s="587"/>
      <c r="X9" s="587"/>
      <c r="Y9" s="588"/>
      <c r="Z9" s="639">
        <v>0.2</v>
      </c>
      <c r="AA9" s="639"/>
      <c r="AB9" s="639"/>
      <c r="AC9" s="639"/>
      <c r="AD9" s="640">
        <v>24415</v>
      </c>
      <c r="AE9" s="640"/>
      <c r="AF9" s="640"/>
      <c r="AG9" s="640"/>
      <c r="AH9" s="640"/>
      <c r="AI9" s="640"/>
      <c r="AJ9" s="640"/>
      <c r="AK9" s="640"/>
      <c r="AL9" s="609">
        <v>0.4</v>
      </c>
      <c r="AM9" s="641"/>
      <c r="AN9" s="641"/>
      <c r="AO9" s="642"/>
      <c r="AP9" s="583" t="s">
        <v>222</v>
      </c>
      <c r="AQ9" s="584"/>
      <c r="AR9" s="584"/>
      <c r="AS9" s="584"/>
      <c r="AT9" s="584"/>
      <c r="AU9" s="584"/>
      <c r="AV9" s="584"/>
      <c r="AW9" s="584"/>
      <c r="AX9" s="584"/>
      <c r="AY9" s="584"/>
      <c r="AZ9" s="584"/>
      <c r="BA9" s="584"/>
      <c r="BB9" s="584"/>
      <c r="BC9" s="584"/>
      <c r="BD9" s="584"/>
      <c r="BE9" s="584"/>
      <c r="BF9" s="585"/>
      <c r="BG9" s="586">
        <v>1457187</v>
      </c>
      <c r="BH9" s="587"/>
      <c r="BI9" s="587"/>
      <c r="BJ9" s="587"/>
      <c r="BK9" s="587"/>
      <c r="BL9" s="587"/>
      <c r="BM9" s="587"/>
      <c r="BN9" s="588"/>
      <c r="BO9" s="639">
        <v>30.4</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1204928</v>
      </c>
      <c r="CS9" s="587"/>
      <c r="CT9" s="587"/>
      <c r="CU9" s="587"/>
      <c r="CV9" s="587"/>
      <c r="CW9" s="587"/>
      <c r="CX9" s="587"/>
      <c r="CY9" s="588"/>
      <c r="CZ9" s="639">
        <v>11.7</v>
      </c>
      <c r="DA9" s="639"/>
      <c r="DB9" s="639"/>
      <c r="DC9" s="639"/>
      <c r="DD9" s="592">
        <v>17696</v>
      </c>
      <c r="DE9" s="587"/>
      <c r="DF9" s="587"/>
      <c r="DG9" s="587"/>
      <c r="DH9" s="587"/>
      <c r="DI9" s="587"/>
      <c r="DJ9" s="587"/>
      <c r="DK9" s="587"/>
      <c r="DL9" s="587"/>
      <c r="DM9" s="587"/>
      <c r="DN9" s="587"/>
      <c r="DO9" s="587"/>
      <c r="DP9" s="588"/>
      <c r="DQ9" s="592">
        <v>888856</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290821</v>
      </c>
      <c r="S10" s="587"/>
      <c r="T10" s="587"/>
      <c r="U10" s="587"/>
      <c r="V10" s="587"/>
      <c r="W10" s="587"/>
      <c r="X10" s="587"/>
      <c r="Y10" s="588"/>
      <c r="Z10" s="639">
        <v>2.7</v>
      </c>
      <c r="AA10" s="639"/>
      <c r="AB10" s="639"/>
      <c r="AC10" s="639"/>
      <c r="AD10" s="640">
        <v>290821</v>
      </c>
      <c r="AE10" s="640"/>
      <c r="AF10" s="640"/>
      <c r="AG10" s="640"/>
      <c r="AH10" s="640"/>
      <c r="AI10" s="640"/>
      <c r="AJ10" s="640"/>
      <c r="AK10" s="640"/>
      <c r="AL10" s="609">
        <v>4.3</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82804</v>
      </c>
      <c r="BH10" s="587"/>
      <c r="BI10" s="587"/>
      <c r="BJ10" s="587"/>
      <c r="BK10" s="587"/>
      <c r="BL10" s="587"/>
      <c r="BM10" s="587"/>
      <c r="BN10" s="588"/>
      <c r="BO10" s="639">
        <v>1.7</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24193</v>
      </c>
      <c r="CS10" s="587"/>
      <c r="CT10" s="587"/>
      <c r="CU10" s="587"/>
      <c r="CV10" s="587"/>
      <c r="CW10" s="587"/>
      <c r="CX10" s="587"/>
      <c r="CY10" s="588"/>
      <c r="CZ10" s="639">
        <v>0.2</v>
      </c>
      <c r="DA10" s="639"/>
      <c r="DB10" s="639"/>
      <c r="DC10" s="639"/>
      <c r="DD10" s="592">
        <v>13</v>
      </c>
      <c r="DE10" s="587"/>
      <c r="DF10" s="587"/>
      <c r="DG10" s="587"/>
      <c r="DH10" s="587"/>
      <c r="DI10" s="587"/>
      <c r="DJ10" s="587"/>
      <c r="DK10" s="587"/>
      <c r="DL10" s="587"/>
      <c r="DM10" s="587"/>
      <c r="DN10" s="587"/>
      <c r="DO10" s="587"/>
      <c r="DP10" s="588"/>
      <c r="DQ10" s="592">
        <v>1888</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68127</v>
      </c>
      <c r="S11" s="587"/>
      <c r="T11" s="587"/>
      <c r="U11" s="587"/>
      <c r="V11" s="587"/>
      <c r="W11" s="587"/>
      <c r="X11" s="587"/>
      <c r="Y11" s="588"/>
      <c r="Z11" s="639">
        <v>0.6</v>
      </c>
      <c r="AA11" s="639"/>
      <c r="AB11" s="639"/>
      <c r="AC11" s="639"/>
      <c r="AD11" s="640">
        <v>68127</v>
      </c>
      <c r="AE11" s="640"/>
      <c r="AF11" s="640"/>
      <c r="AG11" s="640"/>
      <c r="AH11" s="640"/>
      <c r="AI11" s="640"/>
      <c r="AJ11" s="640"/>
      <c r="AK11" s="640"/>
      <c r="AL11" s="609">
        <v>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261697</v>
      </c>
      <c r="BH11" s="587"/>
      <c r="BI11" s="587"/>
      <c r="BJ11" s="587"/>
      <c r="BK11" s="587"/>
      <c r="BL11" s="587"/>
      <c r="BM11" s="587"/>
      <c r="BN11" s="588"/>
      <c r="BO11" s="639">
        <v>5.5</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235313</v>
      </c>
      <c r="CS11" s="587"/>
      <c r="CT11" s="587"/>
      <c r="CU11" s="587"/>
      <c r="CV11" s="587"/>
      <c r="CW11" s="587"/>
      <c r="CX11" s="587"/>
      <c r="CY11" s="588"/>
      <c r="CZ11" s="639">
        <v>2.2999999999999998</v>
      </c>
      <c r="DA11" s="639"/>
      <c r="DB11" s="639"/>
      <c r="DC11" s="639"/>
      <c r="DD11" s="592">
        <v>14991</v>
      </c>
      <c r="DE11" s="587"/>
      <c r="DF11" s="587"/>
      <c r="DG11" s="587"/>
      <c r="DH11" s="587"/>
      <c r="DI11" s="587"/>
      <c r="DJ11" s="587"/>
      <c r="DK11" s="587"/>
      <c r="DL11" s="587"/>
      <c r="DM11" s="587"/>
      <c r="DN11" s="587"/>
      <c r="DO11" s="587"/>
      <c r="DP11" s="588"/>
      <c r="DQ11" s="592">
        <v>181827</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2494105</v>
      </c>
      <c r="BH12" s="587"/>
      <c r="BI12" s="587"/>
      <c r="BJ12" s="587"/>
      <c r="BK12" s="587"/>
      <c r="BL12" s="587"/>
      <c r="BM12" s="587"/>
      <c r="BN12" s="588"/>
      <c r="BO12" s="639">
        <v>52.1</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231685</v>
      </c>
      <c r="CS12" s="587"/>
      <c r="CT12" s="587"/>
      <c r="CU12" s="587"/>
      <c r="CV12" s="587"/>
      <c r="CW12" s="587"/>
      <c r="CX12" s="587"/>
      <c r="CY12" s="588"/>
      <c r="CZ12" s="639">
        <v>2.2999999999999998</v>
      </c>
      <c r="DA12" s="639"/>
      <c r="DB12" s="639"/>
      <c r="DC12" s="639"/>
      <c r="DD12" s="592">
        <v>46378</v>
      </c>
      <c r="DE12" s="587"/>
      <c r="DF12" s="587"/>
      <c r="DG12" s="587"/>
      <c r="DH12" s="587"/>
      <c r="DI12" s="587"/>
      <c r="DJ12" s="587"/>
      <c r="DK12" s="587"/>
      <c r="DL12" s="587"/>
      <c r="DM12" s="587"/>
      <c r="DN12" s="587"/>
      <c r="DO12" s="587"/>
      <c r="DP12" s="588"/>
      <c r="DQ12" s="592">
        <v>200617</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65912</v>
      </c>
      <c r="S13" s="587"/>
      <c r="T13" s="587"/>
      <c r="U13" s="587"/>
      <c r="V13" s="587"/>
      <c r="W13" s="587"/>
      <c r="X13" s="587"/>
      <c r="Y13" s="588"/>
      <c r="Z13" s="639">
        <v>0.6</v>
      </c>
      <c r="AA13" s="639"/>
      <c r="AB13" s="639"/>
      <c r="AC13" s="639"/>
      <c r="AD13" s="640">
        <v>65912</v>
      </c>
      <c r="AE13" s="640"/>
      <c r="AF13" s="640"/>
      <c r="AG13" s="640"/>
      <c r="AH13" s="640"/>
      <c r="AI13" s="640"/>
      <c r="AJ13" s="640"/>
      <c r="AK13" s="640"/>
      <c r="AL13" s="609">
        <v>1</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2478883</v>
      </c>
      <c r="BH13" s="587"/>
      <c r="BI13" s="587"/>
      <c r="BJ13" s="587"/>
      <c r="BK13" s="587"/>
      <c r="BL13" s="587"/>
      <c r="BM13" s="587"/>
      <c r="BN13" s="588"/>
      <c r="BO13" s="639">
        <v>51.8</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1030066</v>
      </c>
      <c r="CS13" s="587"/>
      <c r="CT13" s="587"/>
      <c r="CU13" s="587"/>
      <c r="CV13" s="587"/>
      <c r="CW13" s="587"/>
      <c r="CX13" s="587"/>
      <c r="CY13" s="588"/>
      <c r="CZ13" s="639">
        <v>10</v>
      </c>
      <c r="DA13" s="639"/>
      <c r="DB13" s="639"/>
      <c r="DC13" s="639"/>
      <c r="DD13" s="592">
        <v>630503</v>
      </c>
      <c r="DE13" s="587"/>
      <c r="DF13" s="587"/>
      <c r="DG13" s="587"/>
      <c r="DH13" s="587"/>
      <c r="DI13" s="587"/>
      <c r="DJ13" s="587"/>
      <c r="DK13" s="587"/>
      <c r="DL13" s="587"/>
      <c r="DM13" s="587"/>
      <c r="DN13" s="587"/>
      <c r="DO13" s="587"/>
      <c r="DP13" s="588"/>
      <c r="DQ13" s="592">
        <v>676387</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78181</v>
      </c>
      <c r="BH14" s="587"/>
      <c r="BI14" s="587"/>
      <c r="BJ14" s="587"/>
      <c r="BK14" s="587"/>
      <c r="BL14" s="587"/>
      <c r="BM14" s="587"/>
      <c r="BN14" s="588"/>
      <c r="BO14" s="639">
        <v>1.6</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631124</v>
      </c>
      <c r="CS14" s="587"/>
      <c r="CT14" s="587"/>
      <c r="CU14" s="587"/>
      <c r="CV14" s="587"/>
      <c r="CW14" s="587"/>
      <c r="CX14" s="587"/>
      <c r="CY14" s="588"/>
      <c r="CZ14" s="639">
        <v>6.1</v>
      </c>
      <c r="DA14" s="639"/>
      <c r="DB14" s="639"/>
      <c r="DC14" s="639"/>
      <c r="DD14" s="592">
        <v>15411</v>
      </c>
      <c r="DE14" s="587"/>
      <c r="DF14" s="587"/>
      <c r="DG14" s="587"/>
      <c r="DH14" s="587"/>
      <c r="DI14" s="587"/>
      <c r="DJ14" s="587"/>
      <c r="DK14" s="587"/>
      <c r="DL14" s="587"/>
      <c r="DM14" s="587"/>
      <c r="DN14" s="587"/>
      <c r="DO14" s="587"/>
      <c r="DP14" s="588"/>
      <c r="DQ14" s="592">
        <v>626619</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15190</v>
      </c>
      <c r="S15" s="587"/>
      <c r="T15" s="587"/>
      <c r="U15" s="587"/>
      <c r="V15" s="587"/>
      <c r="W15" s="587"/>
      <c r="X15" s="587"/>
      <c r="Y15" s="588"/>
      <c r="Z15" s="639">
        <v>0.1</v>
      </c>
      <c r="AA15" s="639"/>
      <c r="AB15" s="639"/>
      <c r="AC15" s="639"/>
      <c r="AD15" s="640">
        <v>15190</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239298</v>
      </c>
      <c r="BH15" s="587"/>
      <c r="BI15" s="587"/>
      <c r="BJ15" s="587"/>
      <c r="BK15" s="587"/>
      <c r="BL15" s="587"/>
      <c r="BM15" s="587"/>
      <c r="BN15" s="588"/>
      <c r="BO15" s="639">
        <v>5</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924803</v>
      </c>
      <c r="CS15" s="587"/>
      <c r="CT15" s="587"/>
      <c r="CU15" s="587"/>
      <c r="CV15" s="587"/>
      <c r="CW15" s="587"/>
      <c r="CX15" s="587"/>
      <c r="CY15" s="588"/>
      <c r="CZ15" s="639">
        <v>9</v>
      </c>
      <c r="DA15" s="639"/>
      <c r="DB15" s="639"/>
      <c r="DC15" s="639"/>
      <c r="DD15" s="592">
        <v>60773</v>
      </c>
      <c r="DE15" s="587"/>
      <c r="DF15" s="587"/>
      <c r="DG15" s="587"/>
      <c r="DH15" s="587"/>
      <c r="DI15" s="587"/>
      <c r="DJ15" s="587"/>
      <c r="DK15" s="587"/>
      <c r="DL15" s="587"/>
      <c r="DM15" s="587"/>
      <c r="DN15" s="587"/>
      <c r="DO15" s="587"/>
      <c r="DP15" s="588"/>
      <c r="DQ15" s="592">
        <v>877364</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1473206</v>
      </c>
      <c r="S16" s="587"/>
      <c r="T16" s="587"/>
      <c r="U16" s="587"/>
      <c r="V16" s="587"/>
      <c r="W16" s="587"/>
      <c r="X16" s="587"/>
      <c r="Y16" s="588"/>
      <c r="Z16" s="639">
        <v>13.6</v>
      </c>
      <c r="AA16" s="639"/>
      <c r="AB16" s="639"/>
      <c r="AC16" s="639"/>
      <c r="AD16" s="640">
        <v>1328376</v>
      </c>
      <c r="AE16" s="640"/>
      <c r="AF16" s="640"/>
      <c r="AG16" s="640"/>
      <c r="AH16" s="640"/>
      <c r="AI16" s="640"/>
      <c r="AJ16" s="640"/>
      <c r="AK16" s="640"/>
      <c r="AL16" s="609">
        <v>19.8</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1328376</v>
      </c>
      <c r="S17" s="587"/>
      <c r="T17" s="587"/>
      <c r="U17" s="587"/>
      <c r="V17" s="587"/>
      <c r="W17" s="587"/>
      <c r="X17" s="587"/>
      <c r="Y17" s="588"/>
      <c r="Z17" s="639">
        <v>12.3</v>
      </c>
      <c r="AA17" s="639"/>
      <c r="AB17" s="639"/>
      <c r="AC17" s="639"/>
      <c r="AD17" s="640">
        <v>1328376</v>
      </c>
      <c r="AE17" s="640"/>
      <c r="AF17" s="640"/>
      <c r="AG17" s="640"/>
      <c r="AH17" s="640"/>
      <c r="AI17" s="640"/>
      <c r="AJ17" s="640"/>
      <c r="AK17" s="640"/>
      <c r="AL17" s="609">
        <v>19.8</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995443</v>
      </c>
      <c r="CS17" s="587"/>
      <c r="CT17" s="587"/>
      <c r="CU17" s="587"/>
      <c r="CV17" s="587"/>
      <c r="CW17" s="587"/>
      <c r="CX17" s="587"/>
      <c r="CY17" s="588"/>
      <c r="CZ17" s="639">
        <v>9.6999999999999993</v>
      </c>
      <c r="DA17" s="639"/>
      <c r="DB17" s="639"/>
      <c r="DC17" s="639"/>
      <c r="DD17" s="592" t="s">
        <v>111</v>
      </c>
      <c r="DE17" s="587"/>
      <c r="DF17" s="587"/>
      <c r="DG17" s="587"/>
      <c r="DH17" s="587"/>
      <c r="DI17" s="587"/>
      <c r="DJ17" s="587"/>
      <c r="DK17" s="587"/>
      <c r="DL17" s="587"/>
      <c r="DM17" s="587"/>
      <c r="DN17" s="587"/>
      <c r="DO17" s="587"/>
      <c r="DP17" s="588"/>
      <c r="DQ17" s="592">
        <v>944945</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144823</v>
      </c>
      <c r="S18" s="587"/>
      <c r="T18" s="587"/>
      <c r="U18" s="587"/>
      <c r="V18" s="587"/>
      <c r="W18" s="587"/>
      <c r="X18" s="587"/>
      <c r="Y18" s="588"/>
      <c r="Z18" s="639">
        <v>1.3</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7</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125120</v>
      </c>
      <c r="BH19" s="587"/>
      <c r="BI19" s="587"/>
      <c r="BJ19" s="587"/>
      <c r="BK19" s="587"/>
      <c r="BL19" s="587"/>
      <c r="BM19" s="587"/>
      <c r="BN19" s="588"/>
      <c r="BO19" s="639">
        <v>2.6</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6915679</v>
      </c>
      <c r="S20" s="587"/>
      <c r="T20" s="587"/>
      <c r="U20" s="587"/>
      <c r="V20" s="587"/>
      <c r="W20" s="587"/>
      <c r="X20" s="587"/>
      <c r="Y20" s="588"/>
      <c r="Z20" s="639">
        <v>63.9</v>
      </c>
      <c r="AA20" s="639"/>
      <c r="AB20" s="639"/>
      <c r="AC20" s="639"/>
      <c r="AD20" s="640">
        <v>6651018</v>
      </c>
      <c r="AE20" s="640"/>
      <c r="AF20" s="640"/>
      <c r="AG20" s="640"/>
      <c r="AH20" s="640"/>
      <c r="AI20" s="640"/>
      <c r="AJ20" s="640"/>
      <c r="AK20" s="640"/>
      <c r="AL20" s="609">
        <v>98.9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125120</v>
      </c>
      <c r="BH20" s="587"/>
      <c r="BI20" s="587"/>
      <c r="BJ20" s="587"/>
      <c r="BK20" s="587"/>
      <c r="BL20" s="587"/>
      <c r="BM20" s="587"/>
      <c r="BN20" s="588"/>
      <c r="BO20" s="639">
        <v>2.6</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10268895</v>
      </c>
      <c r="CS20" s="587"/>
      <c r="CT20" s="587"/>
      <c r="CU20" s="587"/>
      <c r="CV20" s="587"/>
      <c r="CW20" s="587"/>
      <c r="CX20" s="587"/>
      <c r="CY20" s="588"/>
      <c r="CZ20" s="639">
        <v>100</v>
      </c>
      <c r="DA20" s="639"/>
      <c r="DB20" s="639"/>
      <c r="DC20" s="639"/>
      <c r="DD20" s="592">
        <v>852257</v>
      </c>
      <c r="DE20" s="587"/>
      <c r="DF20" s="587"/>
      <c r="DG20" s="587"/>
      <c r="DH20" s="587"/>
      <c r="DI20" s="587"/>
      <c r="DJ20" s="587"/>
      <c r="DK20" s="587"/>
      <c r="DL20" s="587"/>
      <c r="DM20" s="587"/>
      <c r="DN20" s="587"/>
      <c r="DO20" s="587"/>
      <c r="DP20" s="588"/>
      <c r="DQ20" s="592">
        <v>7835351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7626</v>
      </c>
      <c r="S21" s="587"/>
      <c r="T21" s="587"/>
      <c r="U21" s="587"/>
      <c r="V21" s="587"/>
      <c r="W21" s="587"/>
      <c r="X21" s="587"/>
      <c r="Y21" s="588"/>
      <c r="Z21" s="639">
        <v>0.1</v>
      </c>
      <c r="AA21" s="639"/>
      <c r="AB21" s="639"/>
      <c r="AC21" s="639"/>
      <c r="AD21" s="640">
        <v>7626</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5289</v>
      </c>
      <c r="BH21" s="587"/>
      <c r="BI21" s="587"/>
      <c r="BJ21" s="587"/>
      <c r="BK21" s="587"/>
      <c r="BL21" s="587"/>
      <c r="BM21" s="587"/>
      <c r="BN21" s="588"/>
      <c r="BO21" s="639">
        <v>0.1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166593</v>
      </c>
      <c r="S22" s="587"/>
      <c r="T22" s="587"/>
      <c r="U22" s="587"/>
      <c r="V22" s="587"/>
      <c r="W22" s="587"/>
      <c r="X22" s="587"/>
      <c r="Y22" s="588"/>
      <c r="Z22" s="639">
        <v>1.5</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111000</v>
      </c>
      <c r="S23" s="587"/>
      <c r="T23" s="587"/>
      <c r="U23" s="587"/>
      <c r="V23" s="587"/>
      <c r="W23" s="587"/>
      <c r="X23" s="587"/>
      <c r="Y23" s="588"/>
      <c r="Z23" s="639">
        <v>1</v>
      </c>
      <c r="AA23" s="639"/>
      <c r="AB23" s="639"/>
      <c r="AC23" s="639"/>
      <c r="AD23" s="640">
        <v>8490</v>
      </c>
      <c r="AE23" s="640"/>
      <c r="AF23" s="640"/>
      <c r="AG23" s="640"/>
      <c r="AH23" s="640"/>
      <c r="AI23" s="640"/>
      <c r="AJ23" s="640"/>
      <c r="AK23" s="640"/>
      <c r="AL23" s="609">
        <v>0.1</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v>119831</v>
      </c>
      <c r="BH23" s="587"/>
      <c r="BI23" s="587"/>
      <c r="BJ23" s="587"/>
      <c r="BK23" s="587"/>
      <c r="BL23" s="587"/>
      <c r="BM23" s="587"/>
      <c r="BN23" s="588"/>
      <c r="BO23" s="639">
        <v>2.5</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246809</v>
      </c>
      <c r="S24" s="587"/>
      <c r="T24" s="587"/>
      <c r="U24" s="587"/>
      <c r="V24" s="587"/>
      <c r="W24" s="587"/>
      <c r="X24" s="587"/>
      <c r="Y24" s="588"/>
      <c r="Z24" s="639">
        <v>2.2999999999999998</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4579336</v>
      </c>
      <c r="CS24" s="637"/>
      <c r="CT24" s="637"/>
      <c r="CU24" s="637"/>
      <c r="CV24" s="637"/>
      <c r="CW24" s="637"/>
      <c r="CX24" s="637"/>
      <c r="CY24" s="684"/>
      <c r="CZ24" s="688">
        <v>44.6</v>
      </c>
      <c r="DA24" s="689"/>
      <c r="DB24" s="689"/>
      <c r="DC24" s="690"/>
      <c r="DD24" s="683">
        <v>3163193</v>
      </c>
      <c r="DE24" s="637"/>
      <c r="DF24" s="637"/>
      <c r="DG24" s="637"/>
      <c r="DH24" s="637"/>
      <c r="DI24" s="637"/>
      <c r="DJ24" s="637"/>
      <c r="DK24" s="684"/>
      <c r="DL24" s="683">
        <v>2949325</v>
      </c>
      <c r="DM24" s="637"/>
      <c r="DN24" s="637"/>
      <c r="DO24" s="637"/>
      <c r="DP24" s="637"/>
      <c r="DQ24" s="637"/>
      <c r="DR24" s="637"/>
      <c r="DS24" s="637"/>
      <c r="DT24" s="637"/>
      <c r="DU24" s="637"/>
      <c r="DV24" s="684"/>
      <c r="DW24" s="685">
        <v>40.299999999999997</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1008144</v>
      </c>
      <c r="S25" s="587"/>
      <c r="T25" s="587"/>
      <c r="U25" s="587"/>
      <c r="V25" s="587"/>
      <c r="W25" s="587"/>
      <c r="X25" s="587"/>
      <c r="Y25" s="588"/>
      <c r="Z25" s="639">
        <v>9.3000000000000007</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1652856</v>
      </c>
      <c r="CS25" s="605"/>
      <c r="CT25" s="605"/>
      <c r="CU25" s="605"/>
      <c r="CV25" s="605"/>
      <c r="CW25" s="605"/>
      <c r="CX25" s="605"/>
      <c r="CY25" s="606"/>
      <c r="CZ25" s="589">
        <v>16.100000000000001</v>
      </c>
      <c r="DA25" s="607"/>
      <c r="DB25" s="607"/>
      <c r="DC25" s="608"/>
      <c r="DD25" s="592">
        <v>1480078</v>
      </c>
      <c r="DE25" s="605"/>
      <c r="DF25" s="605"/>
      <c r="DG25" s="605"/>
      <c r="DH25" s="605"/>
      <c r="DI25" s="605"/>
      <c r="DJ25" s="605"/>
      <c r="DK25" s="606"/>
      <c r="DL25" s="592">
        <v>1442995</v>
      </c>
      <c r="DM25" s="605"/>
      <c r="DN25" s="605"/>
      <c r="DO25" s="605"/>
      <c r="DP25" s="605"/>
      <c r="DQ25" s="605"/>
      <c r="DR25" s="605"/>
      <c r="DS25" s="605"/>
      <c r="DT25" s="605"/>
      <c r="DU25" s="605"/>
      <c r="DV25" s="606"/>
      <c r="DW25" s="609">
        <v>19.7</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1047389</v>
      </c>
      <c r="CS26" s="587"/>
      <c r="CT26" s="587"/>
      <c r="CU26" s="587"/>
      <c r="CV26" s="587"/>
      <c r="CW26" s="587"/>
      <c r="CX26" s="587"/>
      <c r="CY26" s="588"/>
      <c r="CZ26" s="589">
        <v>10.199999999999999</v>
      </c>
      <c r="DA26" s="607"/>
      <c r="DB26" s="607"/>
      <c r="DC26" s="608"/>
      <c r="DD26" s="592">
        <v>888365</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785563</v>
      </c>
      <c r="S27" s="587"/>
      <c r="T27" s="587"/>
      <c r="U27" s="587"/>
      <c r="V27" s="587"/>
      <c r="W27" s="587"/>
      <c r="X27" s="587"/>
      <c r="Y27" s="588"/>
      <c r="Z27" s="639">
        <v>7.3</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4789026</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1931051</v>
      </c>
      <c r="CS27" s="605"/>
      <c r="CT27" s="605"/>
      <c r="CU27" s="605"/>
      <c r="CV27" s="605"/>
      <c r="CW27" s="605"/>
      <c r="CX27" s="605"/>
      <c r="CY27" s="606"/>
      <c r="CZ27" s="589">
        <v>18.8</v>
      </c>
      <c r="DA27" s="607"/>
      <c r="DB27" s="607"/>
      <c r="DC27" s="608"/>
      <c r="DD27" s="592">
        <v>738184</v>
      </c>
      <c r="DE27" s="605"/>
      <c r="DF27" s="605"/>
      <c r="DG27" s="605"/>
      <c r="DH27" s="605"/>
      <c r="DI27" s="605"/>
      <c r="DJ27" s="605"/>
      <c r="DK27" s="606"/>
      <c r="DL27" s="592">
        <v>561399</v>
      </c>
      <c r="DM27" s="605"/>
      <c r="DN27" s="605"/>
      <c r="DO27" s="605"/>
      <c r="DP27" s="605"/>
      <c r="DQ27" s="605"/>
      <c r="DR27" s="605"/>
      <c r="DS27" s="605"/>
      <c r="DT27" s="605"/>
      <c r="DU27" s="605"/>
      <c r="DV27" s="606"/>
      <c r="DW27" s="609">
        <v>7.7</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59045</v>
      </c>
      <c r="S28" s="587"/>
      <c r="T28" s="587"/>
      <c r="U28" s="587"/>
      <c r="V28" s="587"/>
      <c r="W28" s="587"/>
      <c r="X28" s="587"/>
      <c r="Y28" s="588"/>
      <c r="Z28" s="639">
        <v>0.5</v>
      </c>
      <c r="AA28" s="639"/>
      <c r="AB28" s="639"/>
      <c r="AC28" s="639"/>
      <c r="AD28" s="640">
        <v>56173</v>
      </c>
      <c r="AE28" s="640"/>
      <c r="AF28" s="640"/>
      <c r="AG28" s="640"/>
      <c r="AH28" s="640"/>
      <c r="AI28" s="640"/>
      <c r="AJ28" s="640"/>
      <c r="AK28" s="640"/>
      <c r="AL28" s="609">
        <v>0.8</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995429</v>
      </c>
      <c r="CS28" s="587"/>
      <c r="CT28" s="587"/>
      <c r="CU28" s="587"/>
      <c r="CV28" s="587"/>
      <c r="CW28" s="587"/>
      <c r="CX28" s="587"/>
      <c r="CY28" s="588"/>
      <c r="CZ28" s="589">
        <v>9.6999999999999993</v>
      </c>
      <c r="DA28" s="607"/>
      <c r="DB28" s="607"/>
      <c r="DC28" s="608"/>
      <c r="DD28" s="592">
        <v>944931</v>
      </c>
      <c r="DE28" s="587"/>
      <c r="DF28" s="587"/>
      <c r="DG28" s="587"/>
      <c r="DH28" s="587"/>
      <c r="DI28" s="587"/>
      <c r="DJ28" s="587"/>
      <c r="DK28" s="588"/>
      <c r="DL28" s="592">
        <v>944931</v>
      </c>
      <c r="DM28" s="587"/>
      <c r="DN28" s="587"/>
      <c r="DO28" s="587"/>
      <c r="DP28" s="587"/>
      <c r="DQ28" s="587"/>
      <c r="DR28" s="587"/>
      <c r="DS28" s="587"/>
      <c r="DT28" s="587"/>
      <c r="DU28" s="587"/>
      <c r="DV28" s="588"/>
      <c r="DW28" s="609">
        <v>12.9</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2964</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23" t="s">
        <v>287</v>
      </c>
      <c r="CG29" s="620"/>
      <c r="CH29" s="620"/>
      <c r="CI29" s="620"/>
      <c r="CJ29" s="620"/>
      <c r="CK29" s="620"/>
      <c r="CL29" s="620"/>
      <c r="CM29" s="620"/>
      <c r="CN29" s="620"/>
      <c r="CO29" s="620"/>
      <c r="CP29" s="620"/>
      <c r="CQ29" s="621"/>
      <c r="CR29" s="586">
        <v>995368</v>
      </c>
      <c r="CS29" s="605"/>
      <c r="CT29" s="605"/>
      <c r="CU29" s="605"/>
      <c r="CV29" s="605"/>
      <c r="CW29" s="605"/>
      <c r="CX29" s="605"/>
      <c r="CY29" s="606"/>
      <c r="CZ29" s="589">
        <v>9.6999999999999993</v>
      </c>
      <c r="DA29" s="607"/>
      <c r="DB29" s="607"/>
      <c r="DC29" s="608"/>
      <c r="DD29" s="592">
        <v>944870</v>
      </c>
      <c r="DE29" s="605"/>
      <c r="DF29" s="605"/>
      <c r="DG29" s="605"/>
      <c r="DH29" s="605"/>
      <c r="DI29" s="605"/>
      <c r="DJ29" s="605"/>
      <c r="DK29" s="606"/>
      <c r="DL29" s="592">
        <v>944870</v>
      </c>
      <c r="DM29" s="605"/>
      <c r="DN29" s="605"/>
      <c r="DO29" s="605"/>
      <c r="DP29" s="605"/>
      <c r="DQ29" s="605"/>
      <c r="DR29" s="605"/>
      <c r="DS29" s="605"/>
      <c r="DT29" s="605"/>
      <c r="DU29" s="605"/>
      <c r="DV29" s="606"/>
      <c r="DW29" s="609">
        <v>12.9</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114083</v>
      </c>
      <c r="S30" s="587"/>
      <c r="T30" s="587"/>
      <c r="U30" s="587"/>
      <c r="V30" s="587"/>
      <c r="W30" s="587"/>
      <c r="X30" s="587"/>
      <c r="Y30" s="588"/>
      <c r="Z30" s="639">
        <v>1.1000000000000001</v>
      </c>
      <c r="AA30" s="639"/>
      <c r="AB30" s="639"/>
      <c r="AC30" s="639"/>
      <c r="AD30" s="640" t="s">
        <v>111</v>
      </c>
      <c r="AE30" s="640"/>
      <c r="AF30" s="640"/>
      <c r="AG30" s="640"/>
      <c r="AH30" s="640"/>
      <c r="AI30" s="640"/>
      <c r="AJ30" s="640"/>
      <c r="AK30" s="640"/>
      <c r="AL30" s="609" t="s">
        <v>111</v>
      </c>
      <c r="AM30" s="641"/>
      <c r="AN30" s="641"/>
      <c r="AO30" s="642"/>
      <c r="AP30" s="662" t="s">
        <v>289</v>
      </c>
      <c r="AQ30" s="663"/>
      <c r="AR30" s="663"/>
      <c r="AS30" s="663"/>
      <c r="AT30" s="668" t="s">
        <v>290</v>
      </c>
      <c r="AU30" s="182"/>
      <c r="AV30" s="182"/>
      <c r="AW30" s="182"/>
      <c r="AX30" s="671" t="s">
        <v>169</v>
      </c>
      <c r="AY30" s="672"/>
      <c r="AZ30" s="672"/>
      <c r="BA30" s="672"/>
      <c r="BB30" s="672"/>
      <c r="BC30" s="672"/>
      <c r="BD30" s="672"/>
      <c r="BE30" s="672"/>
      <c r="BF30" s="673"/>
      <c r="BG30" s="652">
        <v>98.4</v>
      </c>
      <c r="BH30" s="653"/>
      <c r="BI30" s="653"/>
      <c r="BJ30" s="653"/>
      <c r="BK30" s="653"/>
      <c r="BL30" s="653"/>
      <c r="BM30" s="654">
        <v>92.7</v>
      </c>
      <c r="BN30" s="653"/>
      <c r="BO30" s="653"/>
      <c r="BP30" s="653"/>
      <c r="BQ30" s="655"/>
      <c r="BR30" s="652">
        <v>98</v>
      </c>
      <c r="BS30" s="653"/>
      <c r="BT30" s="653"/>
      <c r="BU30" s="653"/>
      <c r="BV30" s="653"/>
      <c r="BW30" s="653"/>
      <c r="BX30" s="654">
        <v>90.4</v>
      </c>
      <c r="BY30" s="653"/>
      <c r="BZ30" s="653"/>
      <c r="CA30" s="653"/>
      <c r="CB30" s="655"/>
      <c r="CD30" s="658"/>
      <c r="CE30" s="659"/>
      <c r="CF30" s="623" t="s">
        <v>291</v>
      </c>
      <c r="CG30" s="620"/>
      <c r="CH30" s="620"/>
      <c r="CI30" s="620"/>
      <c r="CJ30" s="620"/>
      <c r="CK30" s="620"/>
      <c r="CL30" s="620"/>
      <c r="CM30" s="620"/>
      <c r="CN30" s="620"/>
      <c r="CO30" s="620"/>
      <c r="CP30" s="620"/>
      <c r="CQ30" s="621"/>
      <c r="CR30" s="586">
        <v>863526</v>
      </c>
      <c r="CS30" s="587"/>
      <c r="CT30" s="587"/>
      <c r="CU30" s="587"/>
      <c r="CV30" s="587"/>
      <c r="CW30" s="587"/>
      <c r="CX30" s="587"/>
      <c r="CY30" s="588"/>
      <c r="CZ30" s="589">
        <v>8.4</v>
      </c>
      <c r="DA30" s="607"/>
      <c r="DB30" s="607"/>
      <c r="DC30" s="608"/>
      <c r="DD30" s="592">
        <v>824159</v>
      </c>
      <c r="DE30" s="587"/>
      <c r="DF30" s="587"/>
      <c r="DG30" s="587"/>
      <c r="DH30" s="587"/>
      <c r="DI30" s="587"/>
      <c r="DJ30" s="587"/>
      <c r="DK30" s="588"/>
      <c r="DL30" s="592">
        <v>824159</v>
      </c>
      <c r="DM30" s="587"/>
      <c r="DN30" s="587"/>
      <c r="DO30" s="587"/>
      <c r="DP30" s="587"/>
      <c r="DQ30" s="587"/>
      <c r="DR30" s="587"/>
      <c r="DS30" s="587"/>
      <c r="DT30" s="587"/>
      <c r="DU30" s="587"/>
      <c r="DV30" s="588"/>
      <c r="DW30" s="609">
        <v>11.2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464393</v>
      </c>
      <c r="S31" s="587"/>
      <c r="T31" s="587"/>
      <c r="U31" s="587"/>
      <c r="V31" s="587"/>
      <c r="W31" s="587"/>
      <c r="X31" s="587"/>
      <c r="Y31" s="588"/>
      <c r="Z31" s="639">
        <v>4.3</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98</v>
      </c>
      <c r="BH31" s="605"/>
      <c r="BI31" s="605"/>
      <c r="BJ31" s="605"/>
      <c r="BK31" s="605"/>
      <c r="BL31" s="605"/>
      <c r="BM31" s="641">
        <v>91.1</v>
      </c>
      <c r="BN31" s="651"/>
      <c r="BO31" s="651"/>
      <c r="BP31" s="651"/>
      <c r="BQ31" s="615"/>
      <c r="BR31" s="650">
        <v>97.6</v>
      </c>
      <c r="BS31" s="605"/>
      <c r="BT31" s="605"/>
      <c r="BU31" s="605"/>
      <c r="BV31" s="605"/>
      <c r="BW31" s="605"/>
      <c r="BX31" s="641">
        <v>89.3</v>
      </c>
      <c r="BY31" s="651"/>
      <c r="BZ31" s="651"/>
      <c r="CA31" s="651"/>
      <c r="CB31" s="615"/>
      <c r="CD31" s="658"/>
      <c r="CE31" s="659"/>
      <c r="CF31" s="623" t="s">
        <v>295</v>
      </c>
      <c r="CG31" s="620"/>
      <c r="CH31" s="620"/>
      <c r="CI31" s="620"/>
      <c r="CJ31" s="620"/>
      <c r="CK31" s="620"/>
      <c r="CL31" s="620"/>
      <c r="CM31" s="620"/>
      <c r="CN31" s="620"/>
      <c r="CO31" s="620"/>
      <c r="CP31" s="620"/>
      <c r="CQ31" s="621"/>
      <c r="CR31" s="586">
        <v>131842</v>
      </c>
      <c r="CS31" s="605"/>
      <c r="CT31" s="605"/>
      <c r="CU31" s="605"/>
      <c r="CV31" s="605"/>
      <c r="CW31" s="605"/>
      <c r="CX31" s="605"/>
      <c r="CY31" s="606"/>
      <c r="CZ31" s="589">
        <v>1.3</v>
      </c>
      <c r="DA31" s="607"/>
      <c r="DB31" s="607"/>
      <c r="DC31" s="608"/>
      <c r="DD31" s="592">
        <v>120711</v>
      </c>
      <c r="DE31" s="605"/>
      <c r="DF31" s="605"/>
      <c r="DG31" s="605"/>
      <c r="DH31" s="605"/>
      <c r="DI31" s="605"/>
      <c r="DJ31" s="605"/>
      <c r="DK31" s="606"/>
      <c r="DL31" s="592">
        <v>120711</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178191</v>
      </c>
      <c r="S32" s="587"/>
      <c r="T32" s="587"/>
      <c r="U32" s="587"/>
      <c r="V32" s="587"/>
      <c r="W32" s="587"/>
      <c r="X32" s="587"/>
      <c r="Y32" s="588"/>
      <c r="Z32" s="639">
        <v>1.6</v>
      </c>
      <c r="AA32" s="639"/>
      <c r="AB32" s="639"/>
      <c r="AC32" s="639"/>
      <c r="AD32" s="640">
        <v>537</v>
      </c>
      <c r="AE32" s="640"/>
      <c r="AF32" s="640"/>
      <c r="AG32" s="640"/>
      <c r="AH32" s="640"/>
      <c r="AI32" s="640"/>
      <c r="AJ32" s="640"/>
      <c r="AK32" s="640"/>
      <c r="AL32" s="609">
        <v>0</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98.5</v>
      </c>
      <c r="BH32" s="571"/>
      <c r="BI32" s="571"/>
      <c r="BJ32" s="571"/>
      <c r="BK32" s="571"/>
      <c r="BL32" s="571"/>
      <c r="BM32" s="634">
        <v>93.2</v>
      </c>
      <c r="BN32" s="571"/>
      <c r="BO32" s="571"/>
      <c r="BP32" s="571"/>
      <c r="BQ32" s="628"/>
      <c r="BR32" s="649">
        <v>98.2</v>
      </c>
      <c r="BS32" s="571"/>
      <c r="BT32" s="571"/>
      <c r="BU32" s="571"/>
      <c r="BV32" s="571"/>
      <c r="BW32" s="571"/>
      <c r="BX32" s="634">
        <v>90.6</v>
      </c>
      <c r="BY32" s="571"/>
      <c r="BZ32" s="571"/>
      <c r="CA32" s="571"/>
      <c r="CB32" s="628"/>
      <c r="CD32" s="660"/>
      <c r="CE32" s="661"/>
      <c r="CF32" s="623" t="s">
        <v>298</v>
      </c>
      <c r="CG32" s="620"/>
      <c r="CH32" s="620"/>
      <c r="CI32" s="620"/>
      <c r="CJ32" s="620"/>
      <c r="CK32" s="620"/>
      <c r="CL32" s="620"/>
      <c r="CM32" s="620"/>
      <c r="CN32" s="620"/>
      <c r="CO32" s="620"/>
      <c r="CP32" s="620"/>
      <c r="CQ32" s="621"/>
      <c r="CR32" s="586">
        <v>61</v>
      </c>
      <c r="CS32" s="587"/>
      <c r="CT32" s="587"/>
      <c r="CU32" s="587"/>
      <c r="CV32" s="587"/>
      <c r="CW32" s="587"/>
      <c r="CX32" s="587"/>
      <c r="CY32" s="588"/>
      <c r="CZ32" s="589">
        <v>0</v>
      </c>
      <c r="DA32" s="607"/>
      <c r="DB32" s="607"/>
      <c r="DC32" s="608"/>
      <c r="DD32" s="592">
        <v>61</v>
      </c>
      <c r="DE32" s="587"/>
      <c r="DF32" s="587"/>
      <c r="DG32" s="587"/>
      <c r="DH32" s="587"/>
      <c r="DI32" s="587"/>
      <c r="DJ32" s="587"/>
      <c r="DK32" s="588"/>
      <c r="DL32" s="592">
        <v>61</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769963</v>
      </c>
      <c r="S33" s="587"/>
      <c r="T33" s="587"/>
      <c r="U33" s="587"/>
      <c r="V33" s="587"/>
      <c r="W33" s="587"/>
      <c r="X33" s="587"/>
      <c r="Y33" s="588"/>
      <c r="Z33" s="639">
        <v>7.1</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4837302</v>
      </c>
      <c r="CS33" s="605"/>
      <c r="CT33" s="605"/>
      <c r="CU33" s="605"/>
      <c r="CV33" s="605"/>
      <c r="CW33" s="605"/>
      <c r="CX33" s="605"/>
      <c r="CY33" s="606"/>
      <c r="CZ33" s="589">
        <v>47.1</v>
      </c>
      <c r="DA33" s="607"/>
      <c r="DB33" s="607"/>
      <c r="DC33" s="608"/>
      <c r="DD33" s="592">
        <v>4199215</v>
      </c>
      <c r="DE33" s="605"/>
      <c r="DF33" s="605"/>
      <c r="DG33" s="605"/>
      <c r="DH33" s="605"/>
      <c r="DI33" s="605"/>
      <c r="DJ33" s="605"/>
      <c r="DK33" s="606"/>
      <c r="DL33" s="592">
        <v>3225147</v>
      </c>
      <c r="DM33" s="605"/>
      <c r="DN33" s="605"/>
      <c r="DO33" s="605"/>
      <c r="DP33" s="605"/>
      <c r="DQ33" s="605"/>
      <c r="DR33" s="605"/>
      <c r="DS33" s="605"/>
      <c r="DT33" s="605"/>
      <c r="DU33" s="605"/>
      <c r="DV33" s="606"/>
      <c r="DW33" s="609">
        <v>44</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1813898</v>
      </c>
      <c r="CS34" s="587"/>
      <c r="CT34" s="587"/>
      <c r="CU34" s="587"/>
      <c r="CV34" s="587"/>
      <c r="CW34" s="587"/>
      <c r="CX34" s="587"/>
      <c r="CY34" s="588"/>
      <c r="CZ34" s="589">
        <v>17.7</v>
      </c>
      <c r="DA34" s="607"/>
      <c r="DB34" s="607"/>
      <c r="DC34" s="608"/>
      <c r="DD34" s="592">
        <v>1397379</v>
      </c>
      <c r="DE34" s="587"/>
      <c r="DF34" s="587"/>
      <c r="DG34" s="587"/>
      <c r="DH34" s="587"/>
      <c r="DI34" s="587"/>
      <c r="DJ34" s="587"/>
      <c r="DK34" s="588"/>
      <c r="DL34" s="592">
        <v>1117894</v>
      </c>
      <c r="DM34" s="587"/>
      <c r="DN34" s="587"/>
      <c r="DO34" s="587"/>
      <c r="DP34" s="587"/>
      <c r="DQ34" s="587"/>
      <c r="DR34" s="587"/>
      <c r="DS34" s="587"/>
      <c r="DT34" s="587"/>
      <c r="DU34" s="587"/>
      <c r="DV34" s="588"/>
      <c r="DW34" s="609">
        <v>15.3</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602363</v>
      </c>
      <c r="S35" s="587"/>
      <c r="T35" s="587"/>
      <c r="U35" s="587"/>
      <c r="V35" s="587"/>
      <c r="W35" s="587"/>
      <c r="X35" s="587"/>
      <c r="Y35" s="588"/>
      <c r="Z35" s="639">
        <v>5.6</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1496867</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196228</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65473</v>
      </c>
      <c r="CS35" s="605"/>
      <c r="CT35" s="605"/>
      <c r="CU35" s="605"/>
      <c r="CV35" s="605"/>
      <c r="CW35" s="605"/>
      <c r="CX35" s="605"/>
      <c r="CY35" s="606"/>
      <c r="CZ35" s="589">
        <v>0.6</v>
      </c>
      <c r="DA35" s="607"/>
      <c r="DB35" s="607"/>
      <c r="DC35" s="608"/>
      <c r="DD35" s="592">
        <v>56712</v>
      </c>
      <c r="DE35" s="605"/>
      <c r="DF35" s="605"/>
      <c r="DG35" s="605"/>
      <c r="DH35" s="605"/>
      <c r="DI35" s="605"/>
      <c r="DJ35" s="605"/>
      <c r="DK35" s="606"/>
      <c r="DL35" s="592">
        <v>45543</v>
      </c>
      <c r="DM35" s="605"/>
      <c r="DN35" s="605"/>
      <c r="DO35" s="605"/>
      <c r="DP35" s="605"/>
      <c r="DQ35" s="605"/>
      <c r="DR35" s="605"/>
      <c r="DS35" s="605"/>
      <c r="DT35" s="605"/>
      <c r="DU35" s="605"/>
      <c r="DV35" s="606"/>
      <c r="DW35" s="609">
        <v>0.6</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10830053</v>
      </c>
      <c r="S36" s="627"/>
      <c r="T36" s="627"/>
      <c r="U36" s="627"/>
      <c r="V36" s="627"/>
      <c r="W36" s="627"/>
      <c r="X36" s="627"/>
      <c r="Y36" s="630"/>
      <c r="Z36" s="631">
        <v>100</v>
      </c>
      <c r="AA36" s="631"/>
      <c r="AB36" s="631"/>
      <c r="AC36" s="631"/>
      <c r="AD36" s="632">
        <v>6723844</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281546</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-104902</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1394625</v>
      </c>
      <c r="CS36" s="587"/>
      <c r="CT36" s="587"/>
      <c r="CU36" s="587"/>
      <c r="CV36" s="587"/>
      <c r="CW36" s="587"/>
      <c r="CX36" s="587"/>
      <c r="CY36" s="588"/>
      <c r="CZ36" s="589">
        <v>13.6</v>
      </c>
      <c r="DA36" s="607"/>
      <c r="DB36" s="607"/>
      <c r="DC36" s="608"/>
      <c r="DD36" s="592">
        <v>1314301</v>
      </c>
      <c r="DE36" s="587"/>
      <c r="DF36" s="587"/>
      <c r="DG36" s="587"/>
      <c r="DH36" s="587"/>
      <c r="DI36" s="587"/>
      <c r="DJ36" s="587"/>
      <c r="DK36" s="588"/>
      <c r="DL36" s="592">
        <v>1038327</v>
      </c>
      <c r="DM36" s="587"/>
      <c r="DN36" s="587"/>
      <c r="DO36" s="587"/>
      <c r="DP36" s="587"/>
      <c r="DQ36" s="587"/>
      <c r="DR36" s="587"/>
      <c r="DS36" s="587"/>
      <c r="DT36" s="587"/>
      <c r="DU36" s="587"/>
      <c r="DV36" s="588"/>
      <c r="DW36" s="609">
        <v>14.2</v>
      </c>
      <c r="DX36" s="610"/>
      <c r="DY36" s="610"/>
      <c r="DZ36" s="610"/>
      <c r="EA36" s="610"/>
      <c r="EB36" s="610"/>
      <c r="EC36" s="611"/>
    </row>
    <row r="37" spans="2:133" ht="11.25" customHeight="1">
      <c r="AQ37" s="612" t="s">
        <v>313</v>
      </c>
      <c r="AR37" s="613"/>
      <c r="AS37" s="613"/>
      <c r="AT37" s="613"/>
      <c r="AU37" s="613"/>
      <c r="AV37" s="613"/>
      <c r="AW37" s="613"/>
      <c r="AX37" s="613"/>
      <c r="AY37" s="614"/>
      <c r="AZ37" s="586">
        <v>19121</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6125</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352652</v>
      </c>
      <c r="CS37" s="605"/>
      <c r="CT37" s="605"/>
      <c r="CU37" s="605"/>
      <c r="CV37" s="605"/>
      <c r="CW37" s="605"/>
      <c r="CX37" s="605"/>
      <c r="CY37" s="606"/>
      <c r="CZ37" s="589">
        <v>3.4</v>
      </c>
      <c r="DA37" s="607"/>
      <c r="DB37" s="607"/>
      <c r="DC37" s="608"/>
      <c r="DD37" s="592">
        <v>352652</v>
      </c>
      <c r="DE37" s="605"/>
      <c r="DF37" s="605"/>
      <c r="DG37" s="605"/>
      <c r="DH37" s="605"/>
      <c r="DI37" s="605"/>
      <c r="DJ37" s="605"/>
      <c r="DK37" s="606"/>
      <c r="DL37" s="592">
        <v>352652</v>
      </c>
      <c r="DM37" s="605"/>
      <c r="DN37" s="605"/>
      <c r="DO37" s="605"/>
      <c r="DP37" s="605"/>
      <c r="DQ37" s="605"/>
      <c r="DR37" s="605"/>
      <c r="DS37" s="605"/>
      <c r="DT37" s="605"/>
      <c r="DU37" s="605"/>
      <c r="DV37" s="606"/>
      <c r="DW37" s="609">
        <v>4.8</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10838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1477746</v>
      </c>
      <c r="CS38" s="587"/>
      <c r="CT38" s="587"/>
      <c r="CU38" s="587"/>
      <c r="CV38" s="587"/>
      <c r="CW38" s="587"/>
      <c r="CX38" s="587"/>
      <c r="CY38" s="588"/>
      <c r="CZ38" s="589">
        <v>14.4</v>
      </c>
      <c r="DA38" s="607"/>
      <c r="DB38" s="607"/>
      <c r="DC38" s="608"/>
      <c r="DD38" s="592">
        <v>1360861</v>
      </c>
      <c r="DE38" s="587"/>
      <c r="DF38" s="587"/>
      <c r="DG38" s="587"/>
      <c r="DH38" s="587"/>
      <c r="DI38" s="587"/>
      <c r="DJ38" s="587"/>
      <c r="DK38" s="588"/>
      <c r="DL38" s="592">
        <v>1023383</v>
      </c>
      <c r="DM38" s="587"/>
      <c r="DN38" s="587"/>
      <c r="DO38" s="587"/>
      <c r="DP38" s="587"/>
      <c r="DQ38" s="587"/>
      <c r="DR38" s="587"/>
      <c r="DS38" s="587"/>
      <c r="DT38" s="587"/>
      <c r="DU38" s="587"/>
      <c r="DV38" s="588"/>
      <c r="DW38" s="609">
        <v>14</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71</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72560</v>
      </c>
      <c r="CS39" s="605"/>
      <c r="CT39" s="605"/>
      <c r="CU39" s="605"/>
      <c r="CV39" s="605"/>
      <c r="CW39" s="605"/>
      <c r="CX39" s="605"/>
      <c r="CY39" s="606"/>
      <c r="CZ39" s="589">
        <v>0.7</v>
      </c>
      <c r="DA39" s="607"/>
      <c r="DB39" s="607"/>
      <c r="DC39" s="608"/>
      <c r="DD39" s="592">
        <v>69962</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417431</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94</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13000</v>
      </c>
      <c r="CS40" s="587"/>
      <c r="CT40" s="587"/>
      <c r="CU40" s="587"/>
      <c r="CV40" s="587"/>
      <c r="CW40" s="587"/>
      <c r="CX40" s="587"/>
      <c r="CY40" s="588"/>
      <c r="CZ40" s="589">
        <v>0.1</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778769</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284</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852257</v>
      </c>
      <c r="CS42" s="587"/>
      <c r="CT42" s="587"/>
      <c r="CU42" s="587"/>
      <c r="CV42" s="587"/>
      <c r="CW42" s="587"/>
      <c r="CX42" s="587"/>
      <c r="CY42" s="588"/>
      <c r="CZ42" s="589">
        <v>8.3000000000000007</v>
      </c>
      <c r="DA42" s="590"/>
      <c r="DB42" s="590"/>
      <c r="DC42" s="591"/>
      <c r="DD42" s="592">
        <v>472943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82458</v>
      </c>
      <c r="CS43" s="605"/>
      <c r="CT43" s="605"/>
      <c r="CU43" s="605"/>
      <c r="CV43" s="605"/>
      <c r="CW43" s="605"/>
      <c r="CX43" s="605"/>
      <c r="CY43" s="606"/>
      <c r="CZ43" s="589">
        <v>0.8</v>
      </c>
      <c r="DA43" s="607"/>
      <c r="DB43" s="607"/>
      <c r="DC43" s="608"/>
      <c r="DD43" s="592">
        <v>82458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852257</v>
      </c>
      <c r="CS44" s="587"/>
      <c r="CT44" s="587"/>
      <c r="CU44" s="587"/>
      <c r="CV44" s="587"/>
      <c r="CW44" s="587"/>
      <c r="CX44" s="587"/>
      <c r="CY44" s="588"/>
      <c r="CZ44" s="589">
        <v>8.3000000000000007</v>
      </c>
      <c r="DA44" s="590"/>
      <c r="DB44" s="590"/>
      <c r="DC44" s="591"/>
      <c r="DD44" s="592">
        <v>472943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338596</v>
      </c>
      <c r="CS45" s="605"/>
      <c r="CT45" s="605"/>
      <c r="CU45" s="605"/>
      <c r="CV45" s="605"/>
      <c r="CW45" s="605"/>
      <c r="CX45" s="605"/>
      <c r="CY45" s="606"/>
      <c r="CZ45" s="589">
        <v>3.3</v>
      </c>
      <c r="DA45" s="607"/>
      <c r="DB45" s="607"/>
      <c r="DC45" s="608"/>
      <c r="DD45" s="592">
        <v>36132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513661</v>
      </c>
      <c r="CS46" s="587"/>
      <c r="CT46" s="587"/>
      <c r="CU46" s="587"/>
      <c r="CV46" s="587"/>
      <c r="CW46" s="587"/>
      <c r="CX46" s="587"/>
      <c r="CY46" s="588"/>
      <c r="CZ46" s="589">
        <v>5</v>
      </c>
      <c r="DA46" s="590"/>
      <c r="DB46" s="590"/>
      <c r="DC46" s="591"/>
      <c r="DD46" s="592">
        <v>436811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317</v>
      </c>
      <c r="CS47" s="605"/>
      <c r="CT47" s="605"/>
      <c r="CU47" s="605"/>
      <c r="CV47" s="605"/>
      <c r="CW47" s="605"/>
      <c r="CX47" s="605"/>
      <c r="CY47" s="606"/>
      <c r="CZ47" s="589" t="s">
        <v>317</v>
      </c>
      <c r="DA47" s="607"/>
      <c r="DB47" s="607"/>
      <c r="DC47" s="608"/>
      <c r="DD47" s="592" t="s">
        <v>317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10268895</v>
      </c>
      <c r="CS49" s="571"/>
      <c r="CT49" s="571"/>
      <c r="CU49" s="571"/>
      <c r="CV49" s="571"/>
      <c r="CW49" s="571"/>
      <c r="CX49" s="571"/>
      <c r="CY49" s="572"/>
      <c r="CZ49" s="573">
        <v>100</v>
      </c>
      <c r="DA49" s="574"/>
      <c r="DB49" s="574"/>
      <c r="DC49" s="575"/>
      <c r="DD49" s="576">
        <v>7835351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22" sqref="AP22:AT2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10840</v>
      </c>
      <c r="R7" s="1099"/>
      <c r="S7" s="1099"/>
      <c r="T7" s="1099"/>
      <c r="U7" s="1099"/>
      <c r="V7" s="1099">
        <v>10279</v>
      </c>
      <c r="W7" s="1099"/>
      <c r="X7" s="1099"/>
      <c r="Y7" s="1099"/>
      <c r="Z7" s="1099"/>
      <c r="AA7" s="1099">
        <v>561</v>
      </c>
      <c r="AB7" s="1099"/>
      <c r="AC7" s="1099"/>
      <c r="AD7" s="1099"/>
      <c r="AE7" s="1100"/>
      <c r="AF7" s="1101">
        <v>526</v>
      </c>
      <c r="AG7" s="1102"/>
      <c r="AH7" s="1102"/>
      <c r="AI7" s="1102"/>
      <c r="AJ7" s="1103"/>
      <c r="AK7" s="1085">
        <v>9</v>
      </c>
      <c r="AL7" s="1086"/>
      <c r="AM7" s="1086"/>
      <c r="AN7" s="1086"/>
      <c r="AO7" s="1086"/>
      <c r="AP7" s="1086">
        <v>8872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10830</v>
      </c>
      <c r="R23" s="1063"/>
      <c r="S23" s="1063"/>
      <c r="T23" s="1063"/>
      <c r="U23" s="1063"/>
      <c r="V23" s="1063">
        <v>10269</v>
      </c>
      <c r="W23" s="1063"/>
      <c r="X23" s="1063"/>
      <c r="Y23" s="1063"/>
      <c r="Z23" s="1063"/>
      <c r="AA23" s="1063">
        <v>561</v>
      </c>
      <c r="AB23" s="1063"/>
      <c r="AC23" s="1063"/>
      <c r="AD23" s="1063"/>
      <c r="AE23" s="1064"/>
      <c r="AF23" s="1065">
        <v>526</v>
      </c>
      <c r="AG23" s="1063"/>
      <c r="AH23" s="1063"/>
      <c r="AI23" s="1063"/>
      <c r="AJ23" s="1066"/>
      <c r="AK23" s="1067"/>
      <c r="AL23" s="1068"/>
      <c r="AM23" s="1068"/>
      <c r="AN23" s="1068"/>
      <c r="AO23" s="1068"/>
      <c r="AP23" s="1063">
        <v>8872</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4770</v>
      </c>
      <c r="R28" s="1048"/>
      <c r="S28" s="1048"/>
      <c r="T28" s="1048"/>
      <c r="U28" s="1048"/>
      <c r="V28" s="1048">
        <v>4574</v>
      </c>
      <c r="W28" s="1048"/>
      <c r="X28" s="1048"/>
      <c r="Y28" s="1048"/>
      <c r="Z28" s="1048"/>
      <c r="AA28" s="1048">
        <v>196</v>
      </c>
      <c r="AB28" s="1048"/>
      <c r="AC28" s="1048"/>
      <c r="AD28" s="1048"/>
      <c r="AE28" s="1049"/>
      <c r="AF28" s="1050">
        <v>196</v>
      </c>
      <c r="AG28" s="1048"/>
      <c r="AH28" s="1048"/>
      <c r="AI28" s="1048"/>
      <c r="AJ28" s="1051"/>
      <c r="AK28" s="1052">
        <v>417</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379</v>
      </c>
      <c r="C29" s="1026"/>
      <c r="D29" s="1026"/>
      <c r="E29" s="1026"/>
      <c r="F29" s="1026"/>
      <c r="G29" s="1026"/>
      <c r="H29" s="1026"/>
      <c r="I29" s="1026"/>
      <c r="J29" s="1026"/>
      <c r="K29" s="1026"/>
      <c r="L29" s="1026"/>
      <c r="M29" s="1026"/>
      <c r="N29" s="1026"/>
      <c r="O29" s="1026"/>
      <c r="P29" s="1027"/>
      <c r="Q29" s="1037">
        <v>309</v>
      </c>
      <c r="R29" s="1038"/>
      <c r="S29" s="1038"/>
      <c r="T29" s="1038"/>
      <c r="U29" s="1038"/>
      <c r="V29" s="1038">
        <v>305</v>
      </c>
      <c r="W29" s="1038"/>
      <c r="X29" s="1038"/>
      <c r="Y29" s="1038"/>
      <c r="Z29" s="1038"/>
      <c r="AA29" s="1038">
        <v>4</v>
      </c>
      <c r="AB29" s="1038"/>
      <c r="AC29" s="1038"/>
      <c r="AD29" s="1038"/>
      <c r="AE29" s="1039"/>
      <c r="AF29" s="1031">
        <v>4</v>
      </c>
      <c r="AG29" s="1032"/>
      <c r="AH29" s="1032"/>
      <c r="AI29" s="1032"/>
      <c r="AJ29" s="1033"/>
      <c r="AK29" s="974">
        <v>83</v>
      </c>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380</v>
      </c>
      <c r="C30" s="1026"/>
      <c r="D30" s="1026"/>
      <c r="E30" s="1026"/>
      <c r="F30" s="1026"/>
      <c r="G30" s="1026"/>
      <c r="H30" s="1026"/>
      <c r="I30" s="1026"/>
      <c r="J30" s="1026"/>
      <c r="K30" s="1026"/>
      <c r="L30" s="1026"/>
      <c r="M30" s="1026"/>
      <c r="N30" s="1026"/>
      <c r="O30" s="1026"/>
      <c r="P30" s="1027"/>
      <c r="Q30" s="1037">
        <v>851</v>
      </c>
      <c r="R30" s="1038"/>
      <c r="S30" s="1038"/>
      <c r="T30" s="1038"/>
      <c r="U30" s="1038"/>
      <c r="V30" s="1038">
        <v>809</v>
      </c>
      <c r="W30" s="1038"/>
      <c r="X30" s="1038"/>
      <c r="Y30" s="1038"/>
      <c r="Z30" s="1038"/>
      <c r="AA30" s="1038">
        <v>42</v>
      </c>
      <c r="AB30" s="1038"/>
      <c r="AC30" s="1038"/>
      <c r="AD30" s="1038"/>
      <c r="AE30" s="1039"/>
      <c r="AF30" s="1031">
        <v>754</v>
      </c>
      <c r="AG30" s="1032"/>
      <c r="AH30" s="1032"/>
      <c r="AI30" s="1032"/>
      <c r="AJ30" s="1033"/>
      <c r="AK30" s="974">
        <v>12</v>
      </c>
      <c r="AL30" s="965"/>
      <c r="AM30" s="965"/>
      <c r="AN30" s="965"/>
      <c r="AO30" s="965"/>
      <c r="AP30" s="965">
        <v>872</v>
      </c>
      <c r="AQ30" s="965"/>
      <c r="AR30" s="965"/>
      <c r="AS30" s="965"/>
      <c r="AT30" s="965"/>
      <c r="AU30" s="965">
        <v>83</v>
      </c>
      <c r="AV30" s="965"/>
      <c r="AW30" s="965"/>
      <c r="AX30" s="965"/>
      <c r="AY30" s="965"/>
      <c r="AZ30" s="1036"/>
      <c r="BA30" s="1036"/>
      <c r="BB30" s="1036"/>
      <c r="BC30" s="1036"/>
      <c r="BD30" s="1036"/>
      <c r="BE30" s="1020" t="s">
        <v>381</v>
      </c>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487</v>
      </c>
      <c r="R31" s="1038"/>
      <c r="S31" s="1038"/>
      <c r="T31" s="1038"/>
      <c r="U31" s="1038"/>
      <c r="V31" s="1038">
        <v>468</v>
      </c>
      <c r="W31" s="1038"/>
      <c r="X31" s="1038"/>
      <c r="Y31" s="1038"/>
      <c r="Z31" s="1038"/>
      <c r="AA31" s="1038">
        <v>19</v>
      </c>
      <c r="AB31" s="1038"/>
      <c r="AC31" s="1038"/>
      <c r="AD31" s="1038"/>
      <c r="AE31" s="1039"/>
      <c r="AF31" s="1031">
        <v>19</v>
      </c>
      <c r="AG31" s="1032"/>
      <c r="AH31" s="1032"/>
      <c r="AI31" s="1032"/>
      <c r="AJ31" s="1033"/>
      <c r="AK31" s="974">
        <v>225</v>
      </c>
      <c r="AL31" s="965"/>
      <c r="AM31" s="965"/>
      <c r="AN31" s="965"/>
      <c r="AO31" s="965"/>
      <c r="AP31" s="965">
        <v>2547</v>
      </c>
      <c r="AQ31" s="965"/>
      <c r="AR31" s="965"/>
      <c r="AS31" s="965"/>
      <c r="AT31" s="965"/>
      <c r="AU31" s="965">
        <v>2486</v>
      </c>
      <c r="AV31" s="965"/>
      <c r="AW31" s="965"/>
      <c r="AX31" s="965"/>
      <c r="AY31" s="965"/>
      <c r="AZ31" s="1036"/>
      <c r="BA31" s="1036"/>
      <c r="BB31" s="1036"/>
      <c r="BC31" s="1036"/>
      <c r="BD31" s="1036"/>
      <c r="BE31" s="1020" t="s">
        <v>383</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384</v>
      </c>
      <c r="C32" s="1026"/>
      <c r="D32" s="1026"/>
      <c r="E32" s="1026"/>
      <c r="F32" s="1026"/>
      <c r="G32" s="1026"/>
      <c r="H32" s="1026"/>
      <c r="I32" s="1026"/>
      <c r="J32" s="1026"/>
      <c r="K32" s="1026"/>
      <c r="L32" s="1026"/>
      <c r="M32" s="1026"/>
      <c r="N32" s="1026"/>
      <c r="O32" s="1026"/>
      <c r="P32" s="1027"/>
      <c r="Q32" s="1037">
        <v>91</v>
      </c>
      <c r="R32" s="1038"/>
      <c r="S32" s="1038"/>
      <c r="T32" s="1038"/>
      <c r="U32" s="1038"/>
      <c r="V32" s="1038">
        <v>86</v>
      </c>
      <c r="W32" s="1038"/>
      <c r="X32" s="1038"/>
      <c r="Y32" s="1038"/>
      <c r="Z32" s="1038"/>
      <c r="AA32" s="1038">
        <v>5</v>
      </c>
      <c r="AB32" s="1038"/>
      <c r="AC32" s="1038"/>
      <c r="AD32" s="1038"/>
      <c r="AE32" s="1039"/>
      <c r="AF32" s="1031">
        <v>5</v>
      </c>
      <c r="AG32" s="1032"/>
      <c r="AH32" s="1032"/>
      <c r="AI32" s="1032"/>
      <c r="AJ32" s="1033"/>
      <c r="AK32" s="974">
        <v>56</v>
      </c>
      <c r="AL32" s="965"/>
      <c r="AM32" s="965"/>
      <c r="AN32" s="965"/>
      <c r="AO32" s="965"/>
      <c r="AP32" s="965">
        <v>760</v>
      </c>
      <c r="AQ32" s="965"/>
      <c r="AR32" s="965"/>
      <c r="AS32" s="965"/>
      <c r="AT32" s="965"/>
      <c r="AU32" s="965">
        <v>760</v>
      </c>
      <c r="AV32" s="965"/>
      <c r="AW32" s="965"/>
      <c r="AX32" s="965"/>
      <c r="AY32" s="965"/>
      <c r="AZ32" s="1036"/>
      <c r="BA32" s="1036"/>
      <c r="BB32" s="1036"/>
      <c r="BC32" s="1036"/>
      <c r="BD32" s="1036"/>
      <c r="BE32" s="1020" t="s">
        <v>383</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385</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977</v>
      </c>
      <c r="AG63" s="953"/>
      <c r="AH63" s="953"/>
      <c r="AI63" s="953"/>
      <c r="AJ63" s="1018"/>
      <c r="AK63" s="1019"/>
      <c r="AL63" s="957"/>
      <c r="AM63" s="957"/>
      <c r="AN63" s="957"/>
      <c r="AO63" s="957"/>
      <c r="AP63" s="953">
        <f>AP30+AP31+AP32</f>
        <v>4179</v>
      </c>
      <c r="AQ63" s="953"/>
      <c r="AR63" s="953"/>
      <c r="AS63" s="953"/>
      <c r="AT63" s="953"/>
      <c r="AU63" s="953">
        <f>AU30+AU31+AU32</f>
        <v>3329</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389</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530</v>
      </c>
      <c r="C68" s="980"/>
      <c r="D68" s="980"/>
      <c r="E68" s="980"/>
      <c r="F68" s="980"/>
      <c r="G68" s="980"/>
      <c r="H68" s="980"/>
      <c r="I68" s="980"/>
      <c r="J68" s="980"/>
      <c r="K68" s="980"/>
      <c r="L68" s="980"/>
      <c r="M68" s="980"/>
      <c r="N68" s="980"/>
      <c r="O68" s="980"/>
      <c r="P68" s="981"/>
      <c r="Q68" s="982">
        <v>1324</v>
      </c>
      <c r="R68" s="976"/>
      <c r="S68" s="976"/>
      <c r="T68" s="976"/>
      <c r="U68" s="976"/>
      <c r="V68" s="976">
        <v>1281</v>
      </c>
      <c r="W68" s="976"/>
      <c r="X68" s="976"/>
      <c r="Y68" s="976"/>
      <c r="Z68" s="976"/>
      <c r="AA68" s="976">
        <v>44</v>
      </c>
      <c r="AB68" s="976"/>
      <c r="AC68" s="976"/>
      <c r="AD68" s="976"/>
      <c r="AE68" s="976"/>
      <c r="AF68" s="976">
        <v>44</v>
      </c>
      <c r="AG68" s="976"/>
      <c r="AH68" s="976"/>
      <c r="AI68" s="976"/>
      <c r="AJ68" s="976"/>
      <c r="AK68" s="976" t="s">
        <v>533</v>
      </c>
      <c r="AL68" s="976"/>
      <c r="AM68" s="976"/>
      <c r="AN68" s="976"/>
      <c r="AO68" s="976"/>
      <c r="AP68" s="976" t="s">
        <v>533</v>
      </c>
      <c r="AQ68" s="976"/>
      <c r="AR68" s="976"/>
      <c r="AS68" s="976"/>
      <c r="AT68" s="976"/>
      <c r="AU68" s="976" t="s">
        <v>533</v>
      </c>
      <c r="AV68" s="976"/>
      <c r="AW68" s="976"/>
      <c r="AX68" s="976"/>
      <c r="AY68" s="976"/>
      <c r="AZ68" s="977" t="s">
        <v>534</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530</v>
      </c>
      <c r="C69" s="969"/>
      <c r="D69" s="969"/>
      <c r="E69" s="969"/>
      <c r="F69" s="969"/>
      <c r="G69" s="969"/>
      <c r="H69" s="969"/>
      <c r="I69" s="969"/>
      <c r="J69" s="969"/>
      <c r="K69" s="969"/>
      <c r="L69" s="969"/>
      <c r="M69" s="969"/>
      <c r="N69" s="969"/>
      <c r="O69" s="969"/>
      <c r="P69" s="970"/>
      <c r="Q69" s="971">
        <v>564001</v>
      </c>
      <c r="R69" s="965"/>
      <c r="S69" s="965"/>
      <c r="T69" s="965"/>
      <c r="U69" s="965"/>
      <c r="V69" s="965">
        <v>544673</v>
      </c>
      <c r="W69" s="965"/>
      <c r="X69" s="965"/>
      <c r="Y69" s="965"/>
      <c r="Z69" s="965"/>
      <c r="AA69" s="965">
        <v>19328</v>
      </c>
      <c r="AB69" s="965"/>
      <c r="AC69" s="965"/>
      <c r="AD69" s="965"/>
      <c r="AE69" s="965"/>
      <c r="AF69" s="965">
        <v>19328</v>
      </c>
      <c r="AG69" s="965"/>
      <c r="AH69" s="965"/>
      <c r="AI69" s="965"/>
      <c r="AJ69" s="965"/>
      <c r="AK69" s="965">
        <v>10124</v>
      </c>
      <c r="AL69" s="965"/>
      <c r="AM69" s="965"/>
      <c r="AN69" s="965"/>
      <c r="AO69" s="965"/>
      <c r="AP69" s="965" t="s">
        <v>533</v>
      </c>
      <c r="AQ69" s="965"/>
      <c r="AR69" s="965"/>
      <c r="AS69" s="965"/>
      <c r="AT69" s="965"/>
      <c r="AU69" s="965" t="s">
        <v>533</v>
      </c>
      <c r="AV69" s="965"/>
      <c r="AW69" s="965"/>
      <c r="AX69" s="965"/>
      <c r="AY69" s="965"/>
      <c r="AZ69" s="966" t="s">
        <v>535</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531</v>
      </c>
      <c r="C70" s="969"/>
      <c r="D70" s="969"/>
      <c r="E70" s="969"/>
      <c r="F70" s="969"/>
      <c r="G70" s="969"/>
      <c r="H70" s="969"/>
      <c r="I70" s="969"/>
      <c r="J70" s="969"/>
      <c r="K70" s="969"/>
      <c r="L70" s="969"/>
      <c r="M70" s="969"/>
      <c r="N70" s="969"/>
      <c r="O70" s="969"/>
      <c r="P70" s="970"/>
      <c r="Q70" s="971">
        <v>37035</v>
      </c>
      <c r="R70" s="965"/>
      <c r="S70" s="965"/>
      <c r="T70" s="965"/>
      <c r="U70" s="965"/>
      <c r="V70" s="965">
        <v>36721</v>
      </c>
      <c r="W70" s="965"/>
      <c r="X70" s="965"/>
      <c r="Y70" s="965"/>
      <c r="Z70" s="965"/>
      <c r="AA70" s="965">
        <v>314</v>
      </c>
      <c r="AB70" s="965"/>
      <c r="AC70" s="965"/>
      <c r="AD70" s="965"/>
      <c r="AE70" s="965"/>
      <c r="AF70" s="965">
        <v>314</v>
      </c>
      <c r="AG70" s="965"/>
      <c r="AH70" s="965"/>
      <c r="AI70" s="965"/>
      <c r="AJ70" s="965"/>
      <c r="AK70" s="965">
        <v>1316</v>
      </c>
      <c r="AL70" s="965"/>
      <c r="AM70" s="965"/>
      <c r="AN70" s="965"/>
      <c r="AO70" s="965"/>
      <c r="AP70" s="965" t="s">
        <v>533</v>
      </c>
      <c r="AQ70" s="965"/>
      <c r="AR70" s="965"/>
      <c r="AS70" s="965"/>
      <c r="AT70" s="965"/>
      <c r="AU70" s="965" t="s">
        <v>533</v>
      </c>
      <c r="AV70" s="965"/>
      <c r="AW70" s="965"/>
      <c r="AX70" s="965"/>
      <c r="AY70" s="965"/>
      <c r="AZ70" s="966" t="s">
        <v>534</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531</v>
      </c>
      <c r="C71" s="969"/>
      <c r="D71" s="969"/>
      <c r="E71" s="969"/>
      <c r="F71" s="969"/>
      <c r="G71" s="969"/>
      <c r="H71" s="969"/>
      <c r="I71" s="969"/>
      <c r="J71" s="969"/>
      <c r="K71" s="969"/>
      <c r="L71" s="969"/>
      <c r="M71" s="969"/>
      <c r="N71" s="969"/>
      <c r="O71" s="969"/>
      <c r="P71" s="970"/>
      <c r="Q71" s="971">
        <v>384</v>
      </c>
      <c r="R71" s="965"/>
      <c r="S71" s="965"/>
      <c r="T71" s="965"/>
      <c r="U71" s="965"/>
      <c r="V71" s="965">
        <v>183</v>
      </c>
      <c r="W71" s="965"/>
      <c r="X71" s="965"/>
      <c r="Y71" s="965"/>
      <c r="Z71" s="965"/>
      <c r="AA71" s="965">
        <v>201</v>
      </c>
      <c r="AB71" s="965"/>
      <c r="AC71" s="965"/>
      <c r="AD71" s="965"/>
      <c r="AE71" s="965"/>
      <c r="AF71" s="965">
        <v>201</v>
      </c>
      <c r="AG71" s="965"/>
      <c r="AH71" s="965"/>
      <c r="AI71" s="965"/>
      <c r="AJ71" s="965"/>
      <c r="AK71" s="965" t="s">
        <v>533</v>
      </c>
      <c r="AL71" s="965"/>
      <c r="AM71" s="965"/>
      <c r="AN71" s="965"/>
      <c r="AO71" s="965"/>
      <c r="AP71" s="965" t="s">
        <v>533</v>
      </c>
      <c r="AQ71" s="965"/>
      <c r="AR71" s="965"/>
      <c r="AS71" s="965"/>
      <c r="AT71" s="965"/>
      <c r="AU71" s="965" t="s">
        <v>533</v>
      </c>
      <c r="AV71" s="965"/>
      <c r="AW71" s="965"/>
      <c r="AX71" s="965"/>
      <c r="AY71" s="965"/>
      <c r="AZ71" s="966" t="s">
        <v>536</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532</v>
      </c>
      <c r="C72" s="969"/>
      <c r="D72" s="969"/>
      <c r="E72" s="969"/>
      <c r="F72" s="969"/>
      <c r="G72" s="969"/>
      <c r="H72" s="969"/>
      <c r="I72" s="969"/>
      <c r="J72" s="969"/>
      <c r="K72" s="969"/>
      <c r="L72" s="969"/>
      <c r="M72" s="969"/>
      <c r="N72" s="969"/>
      <c r="O72" s="969"/>
      <c r="P72" s="970"/>
      <c r="Q72" s="971">
        <v>386</v>
      </c>
      <c r="R72" s="965"/>
      <c r="S72" s="965"/>
      <c r="T72" s="965"/>
      <c r="U72" s="965"/>
      <c r="V72" s="965">
        <v>376</v>
      </c>
      <c r="W72" s="965"/>
      <c r="X72" s="965"/>
      <c r="Y72" s="965"/>
      <c r="Z72" s="965"/>
      <c r="AA72" s="965">
        <v>10</v>
      </c>
      <c r="AB72" s="965"/>
      <c r="AC72" s="965"/>
      <c r="AD72" s="965"/>
      <c r="AE72" s="965"/>
      <c r="AF72" s="965">
        <v>10</v>
      </c>
      <c r="AG72" s="965"/>
      <c r="AH72" s="965"/>
      <c r="AI72" s="965"/>
      <c r="AJ72" s="965"/>
      <c r="AK72" s="965">
        <v>92</v>
      </c>
      <c r="AL72" s="965"/>
      <c r="AM72" s="965"/>
      <c r="AN72" s="965"/>
      <c r="AO72" s="965"/>
      <c r="AP72" s="965" t="s">
        <v>533</v>
      </c>
      <c r="AQ72" s="965"/>
      <c r="AR72" s="965"/>
      <c r="AS72" s="965"/>
      <c r="AT72" s="965"/>
      <c r="AU72" s="965" t="s">
        <v>533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537</v>
      </c>
      <c r="C73" s="969"/>
      <c r="D73" s="969"/>
      <c r="E73" s="969"/>
      <c r="F73" s="969"/>
      <c r="G73" s="969"/>
      <c r="H73" s="969"/>
      <c r="I73" s="969"/>
      <c r="J73" s="969"/>
      <c r="K73" s="969"/>
      <c r="L73" s="969"/>
      <c r="M73" s="969"/>
      <c r="N73" s="969"/>
      <c r="O73" s="969"/>
      <c r="P73" s="970"/>
      <c r="Q73" s="971">
        <v>4466</v>
      </c>
      <c r="R73" s="965"/>
      <c r="S73" s="965"/>
      <c r="T73" s="965"/>
      <c r="U73" s="965"/>
      <c r="V73" s="965">
        <v>4208</v>
      </c>
      <c r="W73" s="965"/>
      <c r="X73" s="965"/>
      <c r="Y73" s="965"/>
      <c r="Z73" s="965"/>
      <c r="AA73" s="965">
        <v>258</v>
      </c>
      <c r="AB73" s="965"/>
      <c r="AC73" s="965"/>
      <c r="AD73" s="965"/>
      <c r="AE73" s="965"/>
      <c r="AF73" s="965">
        <v>258</v>
      </c>
      <c r="AG73" s="965"/>
      <c r="AH73" s="965"/>
      <c r="AI73" s="965"/>
      <c r="AJ73" s="965"/>
      <c r="AK73" s="965">
        <v>50</v>
      </c>
      <c r="AL73" s="965"/>
      <c r="AM73" s="965"/>
      <c r="AN73" s="965"/>
      <c r="AO73" s="965"/>
      <c r="AP73" s="965" t="s">
        <v>533</v>
      </c>
      <c r="AQ73" s="965"/>
      <c r="AR73" s="965"/>
      <c r="AS73" s="965"/>
      <c r="AT73" s="965"/>
      <c r="AU73" s="965" t="s">
        <v>533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AF68+AF69+AF70+AF71+AF72+AF73</f>
        <v>20155</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285</v>
      </c>
      <c r="AG109" s="886"/>
      <c r="AH109" s="886"/>
      <c r="AI109" s="886"/>
      <c r="AJ109" s="887"/>
      <c r="AK109" s="888" t="s">
        <v>284</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285</v>
      </c>
      <c r="BW109" s="886"/>
      <c r="BX109" s="886"/>
      <c r="BY109" s="886"/>
      <c r="BZ109" s="887"/>
      <c r="CA109" s="888" t="s">
        <v>284</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285</v>
      </c>
      <c r="DM109" s="886"/>
      <c r="DN109" s="886"/>
      <c r="DO109" s="886"/>
      <c r="DP109" s="887"/>
      <c r="DQ109" s="888" t="s">
        <v>284</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1119307</v>
      </c>
      <c r="AB110" s="871"/>
      <c r="AC110" s="871"/>
      <c r="AD110" s="871"/>
      <c r="AE110" s="872"/>
      <c r="AF110" s="873">
        <v>1000775</v>
      </c>
      <c r="AG110" s="871"/>
      <c r="AH110" s="871"/>
      <c r="AI110" s="871"/>
      <c r="AJ110" s="872"/>
      <c r="AK110" s="873">
        <v>995368</v>
      </c>
      <c r="AL110" s="871"/>
      <c r="AM110" s="871"/>
      <c r="AN110" s="871"/>
      <c r="AO110" s="872"/>
      <c r="AP110" s="874">
        <v>15.5</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9009367</v>
      </c>
      <c r="BR110" s="798"/>
      <c r="BS110" s="798"/>
      <c r="BT110" s="798"/>
      <c r="BU110" s="798"/>
      <c r="BV110" s="798">
        <v>8965817</v>
      </c>
      <c r="BW110" s="798"/>
      <c r="BX110" s="798"/>
      <c r="BY110" s="798"/>
      <c r="BZ110" s="798"/>
      <c r="CA110" s="798">
        <v>8872253</v>
      </c>
      <c r="CB110" s="798"/>
      <c r="CC110" s="798"/>
      <c r="CD110" s="798"/>
      <c r="CE110" s="798"/>
      <c r="CF110" s="859">
        <v>138.19999999999999</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6983</v>
      </c>
      <c r="BR111" s="769"/>
      <c r="BS111" s="769"/>
      <c r="BT111" s="769"/>
      <c r="BU111" s="769"/>
      <c r="BV111" s="769">
        <v>5996</v>
      </c>
      <c r="BW111" s="769"/>
      <c r="BX111" s="769"/>
      <c r="BY111" s="769"/>
      <c r="BZ111" s="769"/>
      <c r="CA111" s="769">
        <v>4981</v>
      </c>
      <c r="CB111" s="769"/>
      <c r="CC111" s="769"/>
      <c r="CD111" s="769"/>
      <c r="CE111" s="769"/>
      <c r="CF111" s="846">
        <v>0.1</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3407175</v>
      </c>
      <c r="BR112" s="769"/>
      <c r="BS112" s="769"/>
      <c r="BT112" s="769"/>
      <c r="BU112" s="769"/>
      <c r="BV112" s="769">
        <v>3522498</v>
      </c>
      <c r="BW112" s="769"/>
      <c r="BX112" s="769"/>
      <c r="BY112" s="769"/>
      <c r="BZ112" s="769"/>
      <c r="CA112" s="769">
        <v>3329334</v>
      </c>
      <c r="CB112" s="769"/>
      <c r="CC112" s="769"/>
      <c r="CD112" s="769"/>
      <c r="CE112" s="769"/>
      <c r="CF112" s="846">
        <v>51.9</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259375</v>
      </c>
      <c r="AB113" s="907"/>
      <c r="AC113" s="907"/>
      <c r="AD113" s="907"/>
      <c r="AE113" s="908"/>
      <c r="AF113" s="909">
        <v>261137</v>
      </c>
      <c r="AG113" s="907"/>
      <c r="AH113" s="907"/>
      <c r="AI113" s="907"/>
      <c r="AJ113" s="908"/>
      <c r="AK113" s="909">
        <v>245172</v>
      </c>
      <c r="AL113" s="907"/>
      <c r="AM113" s="907"/>
      <c r="AN113" s="907"/>
      <c r="AO113" s="908"/>
      <c r="AP113" s="910">
        <v>3.8</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54636</v>
      </c>
      <c r="BR113" s="769"/>
      <c r="BS113" s="769"/>
      <c r="BT113" s="769"/>
      <c r="BU113" s="769"/>
      <c r="BV113" s="769" t="s">
        <v>111</v>
      </c>
      <c r="BW113" s="769"/>
      <c r="BX113" s="769"/>
      <c r="BY113" s="769"/>
      <c r="BZ113" s="769"/>
      <c r="CA113" s="769" t="s">
        <v>111</v>
      </c>
      <c r="CB113" s="769"/>
      <c r="CC113" s="769"/>
      <c r="CD113" s="769"/>
      <c r="CE113" s="769"/>
      <c r="CF113" s="846" t="s">
        <v>111</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96012</v>
      </c>
      <c r="AB114" s="782"/>
      <c r="AC114" s="782"/>
      <c r="AD114" s="782"/>
      <c r="AE114" s="783"/>
      <c r="AF114" s="784">
        <v>54842</v>
      </c>
      <c r="AG114" s="782"/>
      <c r="AH114" s="782"/>
      <c r="AI114" s="782"/>
      <c r="AJ114" s="783"/>
      <c r="AK114" s="784" t="s">
        <v>111</v>
      </c>
      <c r="AL114" s="782"/>
      <c r="AM114" s="782"/>
      <c r="AN114" s="782"/>
      <c r="AO114" s="783"/>
      <c r="AP114" s="752" t="s">
        <v>111</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2856468</v>
      </c>
      <c r="BR114" s="769"/>
      <c r="BS114" s="769"/>
      <c r="BT114" s="769"/>
      <c r="BU114" s="769"/>
      <c r="BV114" s="769">
        <v>2740441</v>
      </c>
      <c r="BW114" s="769"/>
      <c r="BX114" s="769"/>
      <c r="BY114" s="769"/>
      <c r="BZ114" s="769"/>
      <c r="CA114" s="769">
        <v>2676252</v>
      </c>
      <c r="CB114" s="769"/>
      <c r="CC114" s="769"/>
      <c r="CD114" s="769"/>
      <c r="CE114" s="769"/>
      <c r="CF114" s="846">
        <v>41.7</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10882</v>
      </c>
      <c r="AB115" s="907"/>
      <c r="AC115" s="907"/>
      <c r="AD115" s="907"/>
      <c r="AE115" s="908"/>
      <c r="AF115" s="909">
        <v>1177</v>
      </c>
      <c r="AG115" s="907"/>
      <c r="AH115" s="907"/>
      <c r="AI115" s="907"/>
      <c r="AJ115" s="908"/>
      <c r="AK115" s="909">
        <v>1177</v>
      </c>
      <c r="AL115" s="907"/>
      <c r="AM115" s="907"/>
      <c r="AN115" s="907"/>
      <c r="AO115" s="908"/>
      <c r="AP115" s="910">
        <v>0</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v>108</v>
      </c>
      <c r="AL116" s="782"/>
      <c r="AM116" s="782"/>
      <c r="AN116" s="782"/>
      <c r="AO116" s="783"/>
      <c r="AP116" s="752">
        <v>0</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1485576</v>
      </c>
      <c r="AB117" s="893"/>
      <c r="AC117" s="893"/>
      <c r="AD117" s="893"/>
      <c r="AE117" s="894"/>
      <c r="AF117" s="896">
        <v>1317931</v>
      </c>
      <c r="AG117" s="893"/>
      <c r="AH117" s="893"/>
      <c r="AI117" s="893"/>
      <c r="AJ117" s="894"/>
      <c r="AK117" s="896">
        <v>1241825</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285</v>
      </c>
      <c r="AG118" s="886"/>
      <c r="AH118" s="886"/>
      <c r="AI118" s="886"/>
      <c r="AJ118" s="887"/>
      <c r="AK118" s="888" t="s">
        <v>284</v>
      </c>
      <c r="AL118" s="886"/>
      <c r="AM118" s="886"/>
      <c r="AN118" s="886"/>
      <c r="AO118" s="887"/>
      <c r="AP118" s="889" t="s">
        <v>400</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428</v>
      </c>
      <c r="BP118" s="836"/>
      <c r="BQ118" s="855">
        <v>15334629</v>
      </c>
      <c r="BR118" s="856"/>
      <c r="BS118" s="856"/>
      <c r="BT118" s="856"/>
      <c r="BU118" s="856"/>
      <c r="BV118" s="856">
        <v>15234752</v>
      </c>
      <c r="BW118" s="856"/>
      <c r="BX118" s="856"/>
      <c r="BY118" s="856"/>
      <c r="BZ118" s="856"/>
      <c r="CA118" s="856">
        <v>14882820</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1089765</v>
      </c>
      <c r="BR119" s="798"/>
      <c r="BS119" s="798"/>
      <c r="BT119" s="798"/>
      <c r="BU119" s="798"/>
      <c r="BV119" s="798">
        <v>1120393</v>
      </c>
      <c r="BW119" s="798"/>
      <c r="BX119" s="798"/>
      <c r="BY119" s="798"/>
      <c r="BZ119" s="798"/>
      <c r="CA119" s="798">
        <v>1087733</v>
      </c>
      <c r="CB119" s="798"/>
      <c r="CC119" s="798"/>
      <c r="CD119" s="798"/>
      <c r="CE119" s="798"/>
      <c r="CF119" s="859">
        <v>16.899999999999999</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6983</v>
      </c>
      <c r="DH119" s="715"/>
      <c r="DI119" s="715"/>
      <c r="DJ119" s="715"/>
      <c r="DK119" s="716"/>
      <c r="DL119" s="717">
        <v>5996</v>
      </c>
      <c r="DM119" s="715"/>
      <c r="DN119" s="715"/>
      <c r="DO119" s="715"/>
      <c r="DP119" s="716"/>
      <c r="DQ119" s="717">
        <v>4981</v>
      </c>
      <c r="DR119" s="715"/>
      <c r="DS119" s="715"/>
      <c r="DT119" s="715"/>
      <c r="DU119" s="716"/>
      <c r="DV119" s="805">
        <v>0.1</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890821</v>
      </c>
      <c r="BR120" s="769"/>
      <c r="BS120" s="769"/>
      <c r="BT120" s="769"/>
      <c r="BU120" s="769"/>
      <c r="BV120" s="769">
        <v>714610</v>
      </c>
      <c r="BW120" s="769"/>
      <c r="BX120" s="769"/>
      <c r="BY120" s="769"/>
      <c r="BZ120" s="769"/>
      <c r="CA120" s="769">
        <v>772687</v>
      </c>
      <c r="CB120" s="769"/>
      <c r="CC120" s="769"/>
      <c r="CD120" s="769"/>
      <c r="CE120" s="769"/>
      <c r="CF120" s="846">
        <v>12</v>
      </c>
      <c r="CG120" s="847"/>
      <c r="CH120" s="847"/>
      <c r="CI120" s="847"/>
      <c r="CJ120" s="847"/>
      <c r="CK120" s="848" t="s">
        <v>434</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2507205</v>
      </c>
      <c r="DH120" s="798"/>
      <c r="DI120" s="798"/>
      <c r="DJ120" s="798"/>
      <c r="DK120" s="798"/>
      <c r="DL120" s="798">
        <v>2637750</v>
      </c>
      <c r="DM120" s="798"/>
      <c r="DN120" s="798"/>
      <c r="DO120" s="798"/>
      <c r="DP120" s="798"/>
      <c r="DQ120" s="798">
        <v>2486015</v>
      </c>
      <c r="DR120" s="798"/>
      <c r="DS120" s="798"/>
      <c r="DT120" s="798"/>
      <c r="DU120" s="798"/>
      <c r="DV120" s="799">
        <v>38.700000000000003</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8262292</v>
      </c>
      <c r="BR121" s="856"/>
      <c r="BS121" s="856"/>
      <c r="BT121" s="856"/>
      <c r="BU121" s="856"/>
      <c r="BV121" s="856">
        <v>8405155</v>
      </c>
      <c r="BW121" s="856"/>
      <c r="BX121" s="856"/>
      <c r="BY121" s="856"/>
      <c r="BZ121" s="856"/>
      <c r="CA121" s="856">
        <v>8510514</v>
      </c>
      <c r="CB121" s="856"/>
      <c r="CC121" s="856"/>
      <c r="CD121" s="856"/>
      <c r="CE121" s="856"/>
      <c r="CF121" s="857">
        <v>132.6</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790275</v>
      </c>
      <c r="DH121" s="769"/>
      <c r="DI121" s="769"/>
      <c r="DJ121" s="769"/>
      <c r="DK121" s="769"/>
      <c r="DL121" s="769">
        <v>780355</v>
      </c>
      <c r="DM121" s="769"/>
      <c r="DN121" s="769"/>
      <c r="DO121" s="769"/>
      <c r="DP121" s="769"/>
      <c r="DQ121" s="769">
        <v>760478</v>
      </c>
      <c r="DR121" s="769"/>
      <c r="DS121" s="769"/>
      <c r="DT121" s="769"/>
      <c r="DU121" s="769"/>
      <c r="DV121" s="821">
        <v>11.8</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437</v>
      </c>
      <c r="BP122" s="836"/>
      <c r="BQ122" s="837">
        <v>10242878</v>
      </c>
      <c r="BR122" s="838"/>
      <c r="BS122" s="838"/>
      <c r="BT122" s="838"/>
      <c r="BU122" s="838"/>
      <c r="BV122" s="838">
        <v>10240158</v>
      </c>
      <c r="BW122" s="838"/>
      <c r="BX122" s="838"/>
      <c r="BY122" s="838"/>
      <c r="BZ122" s="838"/>
      <c r="CA122" s="838">
        <v>10370934</v>
      </c>
      <c r="CB122" s="838"/>
      <c r="CC122" s="838"/>
      <c r="CD122" s="838"/>
      <c r="CE122" s="838"/>
      <c r="CF122" s="741"/>
      <c r="CG122" s="742"/>
      <c r="CH122" s="742"/>
      <c r="CI122" s="742"/>
      <c r="CJ122" s="839"/>
      <c r="CK122" s="849"/>
      <c r="CL122" s="810"/>
      <c r="CM122" s="810"/>
      <c r="CN122" s="810"/>
      <c r="CO122" s="811"/>
      <c r="CP122" s="826" t="s">
        <v>380</v>
      </c>
      <c r="CQ122" s="827"/>
      <c r="CR122" s="827"/>
      <c r="CS122" s="827"/>
      <c r="CT122" s="827"/>
      <c r="CU122" s="827"/>
      <c r="CV122" s="827"/>
      <c r="CW122" s="827"/>
      <c r="CX122" s="827"/>
      <c r="CY122" s="827"/>
      <c r="CZ122" s="827"/>
      <c r="DA122" s="827"/>
      <c r="DB122" s="827"/>
      <c r="DC122" s="827"/>
      <c r="DD122" s="827"/>
      <c r="DE122" s="827"/>
      <c r="DF122" s="828"/>
      <c r="DG122" s="768">
        <v>109695</v>
      </c>
      <c r="DH122" s="769"/>
      <c r="DI122" s="769"/>
      <c r="DJ122" s="769"/>
      <c r="DK122" s="769"/>
      <c r="DL122" s="769">
        <v>104393</v>
      </c>
      <c r="DM122" s="769"/>
      <c r="DN122" s="769"/>
      <c r="DO122" s="769"/>
      <c r="DP122" s="769"/>
      <c r="DQ122" s="769">
        <v>82841</v>
      </c>
      <c r="DR122" s="769"/>
      <c r="DS122" s="769"/>
      <c r="DT122" s="769"/>
      <c r="DU122" s="769"/>
      <c r="DV122" s="821">
        <v>1.3</v>
      </c>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80.099999999999994</v>
      </c>
      <c r="BR123" s="830"/>
      <c r="BS123" s="830"/>
      <c r="BT123" s="830"/>
      <c r="BU123" s="830"/>
      <c r="BV123" s="830">
        <v>79.099999999999994</v>
      </c>
      <c r="BW123" s="830"/>
      <c r="BX123" s="830"/>
      <c r="BY123" s="830"/>
      <c r="BZ123" s="830"/>
      <c r="CA123" s="830">
        <v>70.2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10882</v>
      </c>
      <c r="AB126" s="782"/>
      <c r="AC126" s="782"/>
      <c r="AD126" s="782"/>
      <c r="AE126" s="783"/>
      <c r="AF126" s="784">
        <v>1177</v>
      </c>
      <c r="AG126" s="782"/>
      <c r="AH126" s="782"/>
      <c r="AI126" s="782"/>
      <c r="AJ126" s="783"/>
      <c r="AK126" s="784">
        <v>1177</v>
      </c>
      <c r="AL126" s="782"/>
      <c r="AM126" s="782"/>
      <c r="AN126" s="782"/>
      <c r="AO126" s="783"/>
      <c r="AP126" s="752">
        <v>0</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448</v>
      </c>
      <c r="AY127" s="756"/>
      <c r="AZ127" s="756"/>
      <c r="BA127" s="756"/>
      <c r="BB127" s="756"/>
      <c r="BC127" s="756"/>
      <c r="BD127" s="756"/>
      <c r="BE127" s="757"/>
      <c r="BF127" s="758" t="s">
        <v>111</v>
      </c>
      <c r="BG127" s="759"/>
      <c r="BH127" s="759"/>
      <c r="BI127" s="759"/>
      <c r="BJ127" s="759"/>
      <c r="BK127" s="759"/>
      <c r="BL127" s="760"/>
      <c r="BM127" s="758">
        <v>13.98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67069</v>
      </c>
      <c r="AB128" s="722"/>
      <c r="AC128" s="722"/>
      <c r="AD128" s="722"/>
      <c r="AE128" s="723"/>
      <c r="AF128" s="724">
        <v>66308</v>
      </c>
      <c r="AG128" s="722"/>
      <c r="AH128" s="722"/>
      <c r="AI128" s="722"/>
      <c r="AJ128" s="723"/>
      <c r="AK128" s="724">
        <v>124008</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111</v>
      </c>
      <c r="BG128" s="789"/>
      <c r="BH128" s="789"/>
      <c r="BI128" s="789"/>
      <c r="BJ128" s="789"/>
      <c r="BK128" s="789"/>
      <c r="BL128" s="790"/>
      <c r="BM128" s="788">
        <v>18.98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7102732</v>
      </c>
      <c r="AB129" s="782"/>
      <c r="AC129" s="782"/>
      <c r="AD129" s="782"/>
      <c r="AE129" s="783"/>
      <c r="AF129" s="784">
        <v>7049224</v>
      </c>
      <c r="AG129" s="782"/>
      <c r="AH129" s="782"/>
      <c r="AI129" s="782"/>
      <c r="AJ129" s="783"/>
      <c r="AK129" s="784">
        <v>7199888</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7.9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753859</v>
      </c>
      <c r="AB130" s="782"/>
      <c r="AC130" s="782"/>
      <c r="AD130" s="782"/>
      <c r="AE130" s="783"/>
      <c r="AF130" s="784">
        <v>742690</v>
      </c>
      <c r="AG130" s="782"/>
      <c r="AH130" s="782"/>
      <c r="AI130" s="782"/>
      <c r="AJ130" s="783"/>
      <c r="AK130" s="784">
        <v>781171</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70.2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6348873</v>
      </c>
      <c r="AB131" s="715"/>
      <c r="AC131" s="715"/>
      <c r="AD131" s="715"/>
      <c r="AE131" s="716"/>
      <c r="AF131" s="717">
        <v>6306534</v>
      </c>
      <c r="AG131" s="715"/>
      <c r="AH131" s="715"/>
      <c r="AI131" s="715"/>
      <c r="AJ131" s="716"/>
      <c r="AK131" s="717">
        <v>6418717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10.468755639999999</v>
      </c>
      <c r="AB132" s="738"/>
      <c r="AC132" s="738"/>
      <c r="AD132" s="738"/>
      <c r="AE132" s="739"/>
      <c r="AF132" s="740">
        <v>8.0699319149999997</v>
      </c>
      <c r="AG132" s="738"/>
      <c r="AH132" s="738"/>
      <c r="AI132" s="738"/>
      <c r="AJ132" s="739"/>
      <c r="AK132" s="740">
        <v>5.2447552990000004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10.1</v>
      </c>
      <c r="AB133" s="747"/>
      <c r="AC133" s="747"/>
      <c r="AD133" s="747"/>
      <c r="AE133" s="748"/>
      <c r="AF133" s="746">
        <v>9.6</v>
      </c>
      <c r="AG133" s="747"/>
      <c r="AH133" s="747"/>
      <c r="AI133" s="747"/>
      <c r="AJ133" s="748"/>
      <c r="AK133" s="746">
        <v>7.9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28"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E31"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1652856</v>
      </c>
      <c r="L9" s="264">
        <v>46414</v>
      </c>
      <c r="M9" s="265">
        <v>58739</v>
      </c>
      <c r="N9" s="266">
        <v>-21</v>
      </c>
    </row>
    <row r="10" spans="1:16">
      <c r="A10" s="248"/>
      <c r="B10" s="244"/>
      <c r="C10" s="244"/>
      <c r="D10" s="244"/>
      <c r="E10" s="244"/>
      <c r="F10" s="244"/>
      <c r="G10" s="1131" t="s">
        <v>470</v>
      </c>
      <c r="H10" s="1132"/>
      <c r="I10" s="1132"/>
      <c r="J10" s="1133"/>
      <c r="K10" s="267">
        <v>80602</v>
      </c>
      <c r="L10" s="268">
        <v>2263</v>
      </c>
      <c r="M10" s="269">
        <v>5215</v>
      </c>
      <c r="N10" s="270">
        <v>-56.6</v>
      </c>
    </row>
    <row r="11" spans="1:16" ht="13.5" customHeight="1">
      <c r="A11" s="248"/>
      <c r="B11" s="244"/>
      <c r="C11" s="244"/>
      <c r="D11" s="244"/>
      <c r="E11" s="244"/>
      <c r="F11" s="244"/>
      <c r="G11" s="1131" t="s">
        <v>471</v>
      </c>
      <c r="H11" s="1132"/>
      <c r="I11" s="1132"/>
      <c r="J11" s="1133"/>
      <c r="K11" s="267">
        <v>24197</v>
      </c>
      <c r="L11" s="268">
        <v>679</v>
      </c>
      <c r="M11" s="269">
        <v>7772</v>
      </c>
      <c r="N11" s="270">
        <v>-91.3</v>
      </c>
    </row>
    <row r="12" spans="1:16" ht="13.5" customHeight="1">
      <c r="A12" s="248"/>
      <c r="B12" s="244"/>
      <c r="C12" s="244"/>
      <c r="D12" s="244"/>
      <c r="E12" s="244"/>
      <c r="F12" s="244"/>
      <c r="G12" s="1131" t="s">
        <v>472</v>
      </c>
      <c r="H12" s="1132"/>
      <c r="I12" s="1132"/>
      <c r="J12" s="1133"/>
      <c r="K12" s="267" t="s">
        <v>473</v>
      </c>
      <c r="L12" s="268" t="s">
        <v>473</v>
      </c>
      <c r="M12" s="269">
        <v>135</v>
      </c>
      <c r="N12" s="270" t="s">
        <v>473</v>
      </c>
    </row>
    <row r="13" spans="1:16" ht="13.5" customHeight="1">
      <c r="A13" s="248"/>
      <c r="B13" s="244"/>
      <c r="C13" s="244"/>
      <c r="D13" s="244"/>
      <c r="E13" s="244"/>
      <c r="F13" s="244"/>
      <c r="G13" s="1131" t="s">
        <v>474</v>
      </c>
      <c r="H13" s="1132"/>
      <c r="I13" s="1132"/>
      <c r="J13" s="1133"/>
      <c r="K13" s="267" t="s">
        <v>473</v>
      </c>
      <c r="L13" s="268" t="s">
        <v>473</v>
      </c>
      <c r="M13" s="269">
        <v>6</v>
      </c>
      <c r="N13" s="270" t="s">
        <v>473</v>
      </c>
    </row>
    <row r="14" spans="1:16" ht="13.5" customHeight="1">
      <c r="A14" s="248"/>
      <c r="B14" s="244"/>
      <c r="C14" s="244"/>
      <c r="D14" s="244"/>
      <c r="E14" s="244"/>
      <c r="F14" s="244"/>
      <c r="G14" s="1131" t="s">
        <v>475</v>
      </c>
      <c r="H14" s="1132"/>
      <c r="I14" s="1132"/>
      <c r="J14" s="1133"/>
      <c r="K14" s="267">
        <v>84473</v>
      </c>
      <c r="L14" s="268">
        <v>2372</v>
      </c>
      <c r="M14" s="269">
        <v>2905</v>
      </c>
      <c r="N14" s="270">
        <v>-18.3</v>
      </c>
    </row>
    <row r="15" spans="1:16" ht="13.5" customHeight="1">
      <c r="A15" s="248"/>
      <c r="B15" s="244"/>
      <c r="C15" s="244"/>
      <c r="D15" s="244"/>
      <c r="E15" s="244"/>
      <c r="F15" s="244"/>
      <c r="G15" s="1131" t="s">
        <v>476</v>
      </c>
      <c r="H15" s="1132"/>
      <c r="I15" s="1132"/>
      <c r="J15" s="1133"/>
      <c r="K15" s="267">
        <v>82458</v>
      </c>
      <c r="L15" s="268">
        <v>2316</v>
      </c>
      <c r="M15" s="269">
        <v>1221</v>
      </c>
      <c r="N15" s="270">
        <v>89.7</v>
      </c>
    </row>
    <row r="16" spans="1:16">
      <c r="A16" s="248"/>
      <c r="B16" s="244"/>
      <c r="C16" s="244"/>
      <c r="D16" s="244"/>
      <c r="E16" s="244"/>
      <c r="F16" s="244"/>
      <c r="G16" s="1134" t="s">
        <v>477</v>
      </c>
      <c r="H16" s="1135"/>
      <c r="I16" s="1135"/>
      <c r="J16" s="1136"/>
      <c r="K16" s="268">
        <v>-203239</v>
      </c>
      <c r="L16" s="268">
        <v>-5707</v>
      </c>
      <c r="M16" s="269">
        <v>-6578</v>
      </c>
      <c r="N16" s="270">
        <v>-13.2</v>
      </c>
    </row>
    <row r="17" spans="1:16">
      <c r="A17" s="248"/>
      <c r="B17" s="244"/>
      <c r="C17" s="244"/>
      <c r="D17" s="244"/>
      <c r="E17" s="244"/>
      <c r="F17" s="244"/>
      <c r="G17" s="1134" t="s">
        <v>169</v>
      </c>
      <c r="H17" s="1135"/>
      <c r="I17" s="1135"/>
      <c r="J17" s="1136"/>
      <c r="K17" s="268">
        <v>1721347</v>
      </c>
      <c r="L17" s="268">
        <v>48338</v>
      </c>
      <c r="M17" s="269">
        <v>69416</v>
      </c>
      <c r="N17" s="270">
        <v>-30.4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6.09</v>
      </c>
      <c r="L21" s="281">
        <v>6.74</v>
      </c>
      <c r="M21" s="282">
        <v>-0.65</v>
      </c>
      <c r="N21" s="249"/>
      <c r="O21" s="283"/>
      <c r="P21" s="279"/>
    </row>
    <row r="22" spans="1:16" s="284" customFormat="1">
      <c r="A22" s="279"/>
      <c r="B22" s="249"/>
      <c r="C22" s="249"/>
      <c r="D22" s="249"/>
      <c r="E22" s="249"/>
      <c r="F22" s="249"/>
      <c r="G22" s="1128" t="s">
        <v>483</v>
      </c>
      <c r="H22" s="1129"/>
      <c r="I22" s="1129"/>
      <c r="J22" s="1130"/>
      <c r="K22" s="285">
        <v>97.9</v>
      </c>
      <c r="L22" s="286">
        <v>96.7</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995368</v>
      </c>
      <c r="L32" s="294">
        <v>27951</v>
      </c>
      <c r="M32" s="295">
        <v>33867</v>
      </c>
      <c r="N32" s="296">
        <v>-17.5</v>
      </c>
    </row>
    <row r="33" spans="1:16" ht="13.5" customHeight="1">
      <c r="A33" s="248"/>
      <c r="B33" s="244"/>
      <c r="C33" s="244"/>
      <c r="D33" s="244"/>
      <c r="E33" s="244"/>
      <c r="F33" s="244"/>
      <c r="G33" s="1119" t="s">
        <v>488</v>
      </c>
      <c r="H33" s="1120"/>
      <c r="I33" s="1120"/>
      <c r="J33" s="1121"/>
      <c r="K33" s="294" t="s">
        <v>473</v>
      </c>
      <c r="L33" s="294" t="s">
        <v>473</v>
      </c>
      <c r="M33" s="295" t="s">
        <v>473</v>
      </c>
      <c r="N33" s="296" t="s">
        <v>473</v>
      </c>
    </row>
    <row r="34" spans="1:16" ht="27" customHeight="1">
      <c r="A34" s="248"/>
      <c r="B34" s="244"/>
      <c r="C34" s="244"/>
      <c r="D34" s="244"/>
      <c r="E34" s="244"/>
      <c r="F34" s="244"/>
      <c r="G34" s="1119" t="s">
        <v>489</v>
      </c>
      <c r="H34" s="1120"/>
      <c r="I34" s="1120"/>
      <c r="J34" s="1121"/>
      <c r="K34" s="294" t="s">
        <v>473</v>
      </c>
      <c r="L34" s="294" t="s">
        <v>473</v>
      </c>
      <c r="M34" s="295">
        <v>5</v>
      </c>
      <c r="N34" s="296" t="s">
        <v>473</v>
      </c>
    </row>
    <row r="35" spans="1:16" ht="27" customHeight="1">
      <c r="A35" s="248"/>
      <c r="B35" s="244"/>
      <c r="C35" s="244"/>
      <c r="D35" s="244"/>
      <c r="E35" s="244"/>
      <c r="F35" s="244"/>
      <c r="G35" s="1119" t="s">
        <v>490</v>
      </c>
      <c r="H35" s="1120"/>
      <c r="I35" s="1120"/>
      <c r="J35" s="1121"/>
      <c r="K35" s="294">
        <v>245172</v>
      </c>
      <c r="L35" s="294">
        <v>6885</v>
      </c>
      <c r="M35" s="295">
        <v>10553</v>
      </c>
      <c r="N35" s="296">
        <v>-34.799999999999997</v>
      </c>
    </row>
    <row r="36" spans="1:16" ht="27" customHeight="1">
      <c r="A36" s="248"/>
      <c r="B36" s="244"/>
      <c r="C36" s="244"/>
      <c r="D36" s="244"/>
      <c r="E36" s="244"/>
      <c r="F36" s="244"/>
      <c r="G36" s="1119" t="s">
        <v>491</v>
      </c>
      <c r="H36" s="1120"/>
      <c r="I36" s="1120"/>
      <c r="J36" s="1121"/>
      <c r="K36" s="294" t="s">
        <v>473</v>
      </c>
      <c r="L36" s="294" t="s">
        <v>473</v>
      </c>
      <c r="M36" s="295">
        <v>2741</v>
      </c>
      <c r="N36" s="296" t="s">
        <v>473</v>
      </c>
    </row>
    <row r="37" spans="1:16" ht="13.5" customHeight="1">
      <c r="A37" s="248"/>
      <c r="B37" s="244"/>
      <c r="C37" s="244"/>
      <c r="D37" s="244"/>
      <c r="E37" s="244"/>
      <c r="F37" s="244"/>
      <c r="G37" s="1119" t="s">
        <v>492</v>
      </c>
      <c r="H37" s="1120"/>
      <c r="I37" s="1120"/>
      <c r="J37" s="1121"/>
      <c r="K37" s="294">
        <v>1177</v>
      </c>
      <c r="L37" s="294">
        <v>33</v>
      </c>
      <c r="M37" s="295">
        <v>1442</v>
      </c>
      <c r="N37" s="296">
        <v>-97.7</v>
      </c>
    </row>
    <row r="38" spans="1:16" ht="27" customHeight="1">
      <c r="A38" s="248"/>
      <c r="B38" s="244"/>
      <c r="C38" s="244"/>
      <c r="D38" s="244"/>
      <c r="E38" s="244"/>
      <c r="F38" s="244"/>
      <c r="G38" s="1122" t="s">
        <v>493</v>
      </c>
      <c r="H38" s="1123"/>
      <c r="I38" s="1123"/>
      <c r="J38" s="1124"/>
      <c r="K38" s="297">
        <v>108</v>
      </c>
      <c r="L38" s="297">
        <v>3</v>
      </c>
      <c r="M38" s="298">
        <v>2</v>
      </c>
      <c r="N38" s="299">
        <v>50</v>
      </c>
      <c r="O38" s="293"/>
    </row>
    <row r="39" spans="1:16">
      <c r="A39" s="248"/>
      <c r="B39" s="244"/>
      <c r="C39" s="244"/>
      <c r="D39" s="244"/>
      <c r="E39" s="244"/>
      <c r="F39" s="244"/>
      <c r="G39" s="1122" t="s">
        <v>494</v>
      </c>
      <c r="H39" s="1123"/>
      <c r="I39" s="1123"/>
      <c r="J39" s="1124"/>
      <c r="K39" s="300">
        <v>-124008</v>
      </c>
      <c r="L39" s="300">
        <v>-3482</v>
      </c>
      <c r="M39" s="301">
        <v>-3178</v>
      </c>
      <c r="N39" s="302">
        <v>9.6</v>
      </c>
      <c r="O39" s="293"/>
    </row>
    <row r="40" spans="1:16" ht="27" customHeight="1">
      <c r="A40" s="248"/>
      <c r="B40" s="244"/>
      <c r="C40" s="244"/>
      <c r="D40" s="244"/>
      <c r="E40" s="244"/>
      <c r="F40" s="244"/>
      <c r="G40" s="1119" t="s">
        <v>495</v>
      </c>
      <c r="H40" s="1120"/>
      <c r="I40" s="1120"/>
      <c r="J40" s="1121"/>
      <c r="K40" s="300">
        <v>-781171</v>
      </c>
      <c r="L40" s="300">
        <v>-21936</v>
      </c>
      <c r="M40" s="301">
        <v>-30469</v>
      </c>
      <c r="N40" s="302">
        <v>-28</v>
      </c>
      <c r="O40" s="293"/>
    </row>
    <row r="41" spans="1:16">
      <c r="A41" s="248"/>
      <c r="B41" s="244"/>
      <c r="C41" s="244"/>
      <c r="D41" s="244"/>
      <c r="E41" s="244"/>
      <c r="F41" s="244"/>
      <c r="G41" s="1125" t="s">
        <v>279</v>
      </c>
      <c r="H41" s="1126"/>
      <c r="I41" s="1126"/>
      <c r="J41" s="1127"/>
      <c r="K41" s="294">
        <v>336646</v>
      </c>
      <c r="L41" s="300">
        <v>9453</v>
      </c>
      <c r="M41" s="301">
        <v>14963</v>
      </c>
      <c r="N41" s="302">
        <v>-36.799999999999997</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1174433</v>
      </c>
      <c r="J51" s="320">
        <v>32138</v>
      </c>
      <c r="K51" s="321">
        <v>40.200000000000003</v>
      </c>
      <c r="L51" s="322">
        <v>47258</v>
      </c>
      <c r="M51" s="323">
        <v>34.5</v>
      </c>
      <c r="N51" s="324">
        <v>5.7</v>
      </c>
    </row>
    <row r="52" spans="1:14">
      <c r="A52" s="248"/>
      <c r="B52" s="244"/>
      <c r="C52" s="244"/>
      <c r="D52" s="244"/>
      <c r="E52" s="244"/>
      <c r="F52" s="244"/>
      <c r="G52" s="325"/>
      <c r="H52" s="326" t="s">
        <v>506</v>
      </c>
      <c r="I52" s="327">
        <v>895118</v>
      </c>
      <c r="J52" s="328">
        <v>24495</v>
      </c>
      <c r="K52" s="329">
        <v>14.8</v>
      </c>
      <c r="L52" s="330">
        <v>27842</v>
      </c>
      <c r="M52" s="331">
        <v>35.9</v>
      </c>
      <c r="N52" s="332">
        <v>-21.1</v>
      </c>
    </row>
    <row r="53" spans="1:14">
      <c r="A53" s="248"/>
      <c r="B53" s="244"/>
      <c r="C53" s="244"/>
      <c r="D53" s="244"/>
      <c r="E53" s="244"/>
      <c r="F53" s="244"/>
      <c r="G53" s="310" t="s">
        <v>507</v>
      </c>
      <c r="H53" s="311"/>
      <c r="I53" s="319">
        <v>1049012</v>
      </c>
      <c r="J53" s="320">
        <v>28986</v>
      </c>
      <c r="K53" s="321">
        <v>-9.8000000000000007</v>
      </c>
      <c r="L53" s="322">
        <v>49426</v>
      </c>
      <c r="M53" s="323">
        <v>4.5999999999999996</v>
      </c>
      <c r="N53" s="324">
        <v>-14.4</v>
      </c>
    </row>
    <row r="54" spans="1:14">
      <c r="A54" s="248"/>
      <c r="B54" s="244"/>
      <c r="C54" s="244"/>
      <c r="D54" s="244"/>
      <c r="E54" s="244"/>
      <c r="F54" s="244"/>
      <c r="G54" s="325"/>
      <c r="H54" s="326" t="s">
        <v>506</v>
      </c>
      <c r="I54" s="327">
        <v>796253</v>
      </c>
      <c r="J54" s="328">
        <v>22002</v>
      </c>
      <c r="K54" s="329">
        <v>-10.199999999999999</v>
      </c>
      <c r="L54" s="330">
        <v>26568</v>
      </c>
      <c r="M54" s="331">
        <v>-4.5999999999999996</v>
      </c>
      <c r="N54" s="332">
        <v>-5.6</v>
      </c>
    </row>
    <row r="55" spans="1:14">
      <c r="A55" s="248"/>
      <c r="B55" s="244"/>
      <c r="C55" s="244"/>
      <c r="D55" s="244"/>
      <c r="E55" s="244"/>
      <c r="F55" s="244"/>
      <c r="G55" s="310" t="s">
        <v>508</v>
      </c>
      <c r="H55" s="311"/>
      <c r="I55" s="319">
        <v>663260</v>
      </c>
      <c r="J55" s="320">
        <v>18546</v>
      </c>
      <c r="K55" s="321">
        <v>-36</v>
      </c>
      <c r="L55" s="322">
        <v>42839</v>
      </c>
      <c r="M55" s="323">
        <v>-13.3</v>
      </c>
      <c r="N55" s="324">
        <v>-22.7</v>
      </c>
    </row>
    <row r="56" spans="1:14">
      <c r="A56" s="248"/>
      <c r="B56" s="244"/>
      <c r="C56" s="244"/>
      <c r="D56" s="244"/>
      <c r="E56" s="244"/>
      <c r="F56" s="244"/>
      <c r="G56" s="325"/>
      <c r="H56" s="326" t="s">
        <v>506</v>
      </c>
      <c r="I56" s="327">
        <v>440604</v>
      </c>
      <c r="J56" s="328">
        <v>12320</v>
      </c>
      <c r="K56" s="329">
        <v>-44</v>
      </c>
      <c r="L56" s="330">
        <v>22027</v>
      </c>
      <c r="M56" s="331">
        <v>-17.100000000000001</v>
      </c>
      <c r="N56" s="332">
        <v>-26.9</v>
      </c>
    </row>
    <row r="57" spans="1:14">
      <c r="A57" s="248"/>
      <c r="B57" s="244"/>
      <c r="C57" s="244"/>
      <c r="D57" s="244"/>
      <c r="E57" s="244"/>
      <c r="F57" s="244"/>
      <c r="G57" s="310" t="s">
        <v>509</v>
      </c>
      <c r="H57" s="311"/>
      <c r="I57" s="319">
        <v>733834</v>
      </c>
      <c r="J57" s="320">
        <v>20572</v>
      </c>
      <c r="K57" s="321">
        <v>10.9</v>
      </c>
      <c r="L57" s="322">
        <v>46819</v>
      </c>
      <c r="M57" s="323">
        <v>9.3000000000000007</v>
      </c>
      <c r="N57" s="324">
        <v>1.6</v>
      </c>
    </row>
    <row r="58" spans="1:14">
      <c r="A58" s="248"/>
      <c r="B58" s="244"/>
      <c r="C58" s="244"/>
      <c r="D58" s="244"/>
      <c r="E58" s="244"/>
      <c r="F58" s="244"/>
      <c r="G58" s="325"/>
      <c r="H58" s="326" t="s">
        <v>506</v>
      </c>
      <c r="I58" s="327">
        <v>659247</v>
      </c>
      <c r="J58" s="328">
        <v>18481</v>
      </c>
      <c r="K58" s="329">
        <v>50</v>
      </c>
      <c r="L58" s="330">
        <v>24121</v>
      </c>
      <c r="M58" s="331">
        <v>9.5</v>
      </c>
      <c r="N58" s="332">
        <v>40.5</v>
      </c>
    </row>
    <row r="59" spans="1:14">
      <c r="A59" s="248"/>
      <c r="B59" s="244"/>
      <c r="C59" s="244"/>
      <c r="D59" s="244"/>
      <c r="E59" s="244"/>
      <c r="F59" s="244"/>
      <c r="G59" s="310" t="s">
        <v>510</v>
      </c>
      <c r="H59" s="311"/>
      <c r="I59" s="319">
        <v>852257</v>
      </c>
      <c r="J59" s="320">
        <v>23932</v>
      </c>
      <c r="K59" s="321">
        <v>16.3</v>
      </c>
      <c r="L59" s="322">
        <v>53270</v>
      </c>
      <c r="M59" s="323">
        <v>13.8</v>
      </c>
      <c r="N59" s="324">
        <v>2.5</v>
      </c>
    </row>
    <row r="60" spans="1:14">
      <c r="A60" s="248"/>
      <c r="B60" s="244"/>
      <c r="C60" s="244"/>
      <c r="D60" s="244"/>
      <c r="E60" s="244"/>
      <c r="F60" s="244"/>
      <c r="G60" s="325"/>
      <c r="H60" s="326" t="s">
        <v>506</v>
      </c>
      <c r="I60" s="333">
        <v>513661</v>
      </c>
      <c r="J60" s="328">
        <v>14424</v>
      </c>
      <c r="K60" s="329">
        <v>-22</v>
      </c>
      <c r="L60" s="330">
        <v>24316</v>
      </c>
      <c r="M60" s="331">
        <v>0.8</v>
      </c>
      <c r="N60" s="332">
        <v>-22.8</v>
      </c>
    </row>
    <row r="61" spans="1:14">
      <c r="A61" s="248"/>
      <c r="B61" s="244"/>
      <c r="C61" s="244"/>
      <c r="D61" s="244"/>
      <c r="E61" s="244"/>
      <c r="F61" s="244"/>
      <c r="G61" s="310" t="s">
        <v>511</v>
      </c>
      <c r="H61" s="334"/>
      <c r="I61" s="335">
        <v>894559</v>
      </c>
      <c r="J61" s="336">
        <v>24835</v>
      </c>
      <c r="K61" s="337">
        <v>4.3</v>
      </c>
      <c r="L61" s="338">
        <v>47922</v>
      </c>
      <c r="M61" s="339">
        <v>9.8000000000000007</v>
      </c>
      <c r="N61" s="324">
        <v>-5.5</v>
      </c>
    </row>
    <row r="62" spans="1:14">
      <c r="A62" s="248"/>
      <c r="B62" s="244"/>
      <c r="C62" s="244"/>
      <c r="D62" s="244"/>
      <c r="E62" s="244"/>
      <c r="F62" s="244"/>
      <c r="G62" s="325"/>
      <c r="H62" s="326" t="s">
        <v>506</v>
      </c>
      <c r="I62" s="327">
        <v>660977</v>
      </c>
      <c r="J62" s="328">
        <v>18344</v>
      </c>
      <c r="K62" s="329">
        <v>-2.2999999999999998</v>
      </c>
      <c r="L62" s="330">
        <v>24975</v>
      </c>
      <c r="M62" s="331">
        <v>4.9000000000000004</v>
      </c>
      <c r="N62" s="332">
        <v>-7.2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11.25</v>
      </c>
      <c r="G47" s="12">
        <v>12.37</v>
      </c>
      <c r="H47" s="12">
        <v>11.83</v>
      </c>
      <c r="I47" s="12">
        <v>12.56</v>
      </c>
      <c r="J47" s="13">
        <v>11.51</v>
      </c>
    </row>
    <row r="48" spans="2:10" ht="57.75" customHeight="1">
      <c r="B48" s="14"/>
      <c r="C48" s="1139" t="s">
        <v>4</v>
      </c>
      <c r="D48" s="1139"/>
      <c r="E48" s="1140"/>
      <c r="F48" s="15">
        <v>6.65</v>
      </c>
      <c r="G48" s="16">
        <v>6.24</v>
      </c>
      <c r="H48" s="16">
        <v>6.62</v>
      </c>
      <c r="I48" s="16">
        <v>6.51</v>
      </c>
      <c r="J48" s="17">
        <v>7.3</v>
      </c>
    </row>
    <row r="49" spans="2:10" ht="57.75" customHeight="1" thickBot="1">
      <c r="B49" s="18"/>
      <c r="C49" s="1141" t="s">
        <v>5</v>
      </c>
      <c r="D49" s="1141"/>
      <c r="E49" s="1142"/>
      <c r="F49" s="19" t="s">
        <v>518</v>
      </c>
      <c r="G49" s="20">
        <v>1.27</v>
      </c>
      <c r="H49" s="20" t="s">
        <v>519</v>
      </c>
      <c r="I49" s="20">
        <v>0.55000000000000004</v>
      </c>
      <c r="J49" s="21">
        <v>0.13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520</v>
      </c>
      <c r="D34" s="1149"/>
      <c r="E34" s="1150"/>
      <c r="F34" s="32">
        <v>5.73</v>
      </c>
      <c r="G34" s="33">
        <v>6.63</v>
      </c>
      <c r="H34" s="33">
        <v>8.1999999999999993</v>
      </c>
      <c r="I34" s="33">
        <v>9.4</v>
      </c>
      <c r="J34" s="34">
        <v>10.47</v>
      </c>
      <c r="K34" s="22"/>
      <c r="L34" s="22"/>
      <c r="M34" s="22"/>
      <c r="N34" s="22"/>
      <c r="O34" s="22"/>
      <c r="P34" s="22"/>
    </row>
    <row r="35" spans="1:16" ht="39" customHeight="1">
      <c r="A35" s="22"/>
      <c r="B35" s="35"/>
      <c r="C35" s="1143" t="s">
        <v>521</v>
      </c>
      <c r="D35" s="1144"/>
      <c r="E35" s="1145"/>
      <c r="F35" s="36">
        <v>6.65</v>
      </c>
      <c r="G35" s="37">
        <v>6.24</v>
      </c>
      <c r="H35" s="37">
        <v>6.62</v>
      </c>
      <c r="I35" s="37">
        <v>6.51</v>
      </c>
      <c r="J35" s="38">
        <v>7.3</v>
      </c>
      <c r="K35" s="22"/>
      <c r="L35" s="22"/>
      <c r="M35" s="22"/>
      <c r="N35" s="22"/>
      <c r="O35" s="22"/>
      <c r="P35" s="22"/>
    </row>
    <row r="36" spans="1:16" ht="39" customHeight="1">
      <c r="A36" s="22"/>
      <c r="B36" s="35"/>
      <c r="C36" s="1143" t="s">
        <v>522</v>
      </c>
      <c r="D36" s="1144"/>
      <c r="E36" s="1145"/>
      <c r="F36" s="36" t="s">
        <v>523</v>
      </c>
      <c r="G36" s="37" t="s">
        <v>524</v>
      </c>
      <c r="H36" s="37">
        <v>1.4</v>
      </c>
      <c r="I36" s="37">
        <v>1.1499999999999999</v>
      </c>
      <c r="J36" s="38">
        <v>2.73</v>
      </c>
      <c r="K36" s="22"/>
      <c r="L36" s="22"/>
      <c r="M36" s="22"/>
      <c r="N36" s="22"/>
      <c r="O36" s="22"/>
      <c r="P36" s="22"/>
    </row>
    <row r="37" spans="1:16" ht="39" customHeight="1">
      <c r="A37" s="22"/>
      <c r="B37" s="35"/>
      <c r="C37" s="1143" t="s">
        <v>525</v>
      </c>
      <c r="D37" s="1144"/>
      <c r="E37" s="1145"/>
      <c r="F37" s="36">
        <v>0.13</v>
      </c>
      <c r="G37" s="37">
        <v>0.14000000000000001</v>
      </c>
      <c r="H37" s="37">
        <v>0.15</v>
      </c>
      <c r="I37" s="37">
        <v>0.16</v>
      </c>
      <c r="J37" s="38">
        <v>0.26</v>
      </c>
      <c r="K37" s="22"/>
      <c r="L37" s="22"/>
      <c r="M37" s="22"/>
      <c r="N37" s="22"/>
      <c r="O37" s="22"/>
      <c r="P37" s="22"/>
    </row>
    <row r="38" spans="1:16" ht="39" customHeight="1">
      <c r="A38" s="22"/>
      <c r="B38" s="35"/>
      <c r="C38" s="1143" t="s">
        <v>526</v>
      </c>
      <c r="D38" s="1144"/>
      <c r="E38" s="1145"/>
      <c r="F38" s="36">
        <v>0.04</v>
      </c>
      <c r="G38" s="37">
        <v>0.03</v>
      </c>
      <c r="H38" s="37">
        <v>0.19</v>
      </c>
      <c r="I38" s="37">
        <v>0.08</v>
      </c>
      <c r="J38" s="38">
        <v>7.0000000000000007E-2</v>
      </c>
      <c r="K38" s="22"/>
      <c r="L38" s="22"/>
      <c r="M38" s="22"/>
      <c r="N38" s="22"/>
      <c r="O38" s="22"/>
      <c r="P38" s="22"/>
    </row>
    <row r="39" spans="1:16" ht="39" customHeight="1">
      <c r="A39" s="22"/>
      <c r="B39" s="35"/>
      <c r="C39" s="1143" t="s">
        <v>527</v>
      </c>
      <c r="D39" s="1144"/>
      <c r="E39" s="1145"/>
      <c r="F39" s="36">
        <v>7.0000000000000007E-2</v>
      </c>
      <c r="G39" s="37">
        <v>0.04</v>
      </c>
      <c r="H39" s="37">
        <v>0.09</v>
      </c>
      <c r="I39" s="37">
        <v>0.05</v>
      </c>
      <c r="J39" s="38">
        <v>0.05</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529</v>
      </c>
      <c r="D43" s="1147"/>
      <c r="E43" s="1148"/>
      <c r="F43" s="41">
        <v>0.01</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1091</v>
      </c>
      <c r="L45" s="60">
        <v>1112</v>
      </c>
      <c r="M45" s="60">
        <v>1119</v>
      </c>
      <c r="N45" s="60">
        <v>1001</v>
      </c>
      <c r="O45" s="61">
        <v>995</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181</v>
      </c>
      <c r="L48" s="64">
        <v>248</v>
      </c>
      <c r="M48" s="64">
        <v>259</v>
      </c>
      <c r="N48" s="64">
        <v>261</v>
      </c>
      <c r="O48" s="65">
        <v>245</v>
      </c>
      <c r="P48" s="48"/>
      <c r="Q48" s="48"/>
      <c r="R48" s="48"/>
      <c r="S48" s="48"/>
      <c r="T48" s="48"/>
      <c r="U48" s="48"/>
    </row>
    <row r="49" spans="1:21" ht="30.75" customHeight="1">
      <c r="A49" s="48"/>
      <c r="B49" s="1161"/>
      <c r="C49" s="1162"/>
      <c r="D49" s="62"/>
      <c r="E49" s="1153" t="s">
        <v>16</v>
      </c>
      <c r="F49" s="1153"/>
      <c r="G49" s="1153"/>
      <c r="H49" s="1153"/>
      <c r="I49" s="1153"/>
      <c r="J49" s="1154"/>
      <c r="K49" s="63">
        <v>116</v>
      </c>
      <c r="L49" s="64">
        <v>106</v>
      </c>
      <c r="M49" s="64">
        <v>96</v>
      </c>
      <c r="N49" s="64">
        <v>55</v>
      </c>
      <c r="O49" s="65" t="s">
        <v>473</v>
      </c>
      <c r="P49" s="48"/>
      <c r="Q49" s="48"/>
      <c r="R49" s="48"/>
      <c r="S49" s="48"/>
      <c r="T49" s="48"/>
      <c r="U49" s="48"/>
    </row>
    <row r="50" spans="1:21" ht="30.75" customHeight="1">
      <c r="A50" s="48"/>
      <c r="B50" s="1161"/>
      <c r="C50" s="1162"/>
      <c r="D50" s="62"/>
      <c r="E50" s="1153" t="s">
        <v>17</v>
      </c>
      <c r="F50" s="1153"/>
      <c r="G50" s="1153"/>
      <c r="H50" s="1153"/>
      <c r="I50" s="1153"/>
      <c r="J50" s="1154"/>
      <c r="K50" s="63">
        <v>7</v>
      </c>
      <c r="L50" s="64">
        <v>7</v>
      </c>
      <c r="M50" s="64">
        <v>11</v>
      </c>
      <c r="N50" s="64">
        <v>1</v>
      </c>
      <c r="O50" s="65">
        <v>1</v>
      </c>
      <c r="P50" s="48"/>
      <c r="Q50" s="48"/>
      <c r="R50" s="48"/>
      <c r="S50" s="48"/>
      <c r="T50" s="48"/>
      <c r="U50" s="48"/>
    </row>
    <row r="51" spans="1:21" ht="30.75" customHeight="1">
      <c r="A51" s="48"/>
      <c r="B51" s="1163"/>
      <c r="C51" s="1164"/>
      <c r="D51" s="66"/>
      <c r="E51" s="1153" t="s">
        <v>18</v>
      </c>
      <c r="F51" s="1153"/>
      <c r="G51" s="1153"/>
      <c r="H51" s="1153"/>
      <c r="I51" s="1153"/>
      <c r="J51" s="1154"/>
      <c r="K51" s="63" t="s">
        <v>473</v>
      </c>
      <c r="L51" s="64" t="s">
        <v>473</v>
      </c>
      <c r="M51" s="64" t="s">
        <v>473</v>
      </c>
      <c r="N51" s="64" t="s">
        <v>473</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807</v>
      </c>
      <c r="L52" s="64">
        <v>800</v>
      </c>
      <c r="M52" s="64">
        <v>820</v>
      </c>
      <c r="N52" s="64">
        <v>809</v>
      </c>
      <c r="O52" s="65">
        <v>905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588</v>
      </c>
      <c r="L53" s="69">
        <v>673</v>
      </c>
      <c r="M53" s="69">
        <v>665</v>
      </c>
      <c r="N53" s="69">
        <v>509</v>
      </c>
      <c r="O53" s="70">
        <v>336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2015-04-20T06:36:59Z</cp:lastPrinted>
  <dcterms:created xsi:type="dcterms:W3CDTF">2015-02-17T06:26:48Z</dcterms:created>
  <dcterms:modified xsi:type="dcterms:W3CDTF">2015-04-22T02:05:28Z</dcterms:modified>
  <cp:category/>
</cp:coreProperties>
</file>