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102" i="11" l="1"/>
  <c r="CR102" i="11"/>
  <c r="AU63" i="11"/>
  <c r="AP63" i="11"/>
  <c r="AF88" i="11" l="1"/>
  <c r="AA31" i="11"/>
  <c r="AA32" i="11" l="1"/>
  <c r="AA30" i="11"/>
  <c r="AA29" i="11"/>
  <c r="AA28" i="11"/>
  <c r="AA23" i="11"/>
  <c r="AA8" i="1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<sst xmlns="http://schemas.openxmlformats.org/spreadsheetml/2006/main" count="996" uniqueCount="549">
  <si>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</si>
  <si>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</si>
  <si>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</si>
  <si>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</si>
  <si>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</si>
  <si>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</si>
  <si>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</si>
  <si>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</si>
  <si>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</si>
  <si>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</si>
  <si>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</si>
  <si>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</si>
  <si>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</si>
  <si>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</si>
  <si>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</si>
  <si>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</si>
  <si>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</si>
  <si>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</si>
  <si>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</si>
  <si>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</si>
  <si>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</si>
  <si>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</si>
  <si>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</si>
  <si>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</si>
  <si>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</si>
  <si>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</si>
  <si>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</si>
  <si>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</si>
  <si>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</si>
  <si>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</si>
  <si>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</si>
  <si>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</si>
  <si>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</si>
  <si>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</si>
  <si>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</si>
  <si>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</si>
  <si>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</si>
  <si>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</si>
  <si>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</si>
  <si>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</si>
  <si>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</si>
  <si>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</si>
  <si>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</si>
  <si>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</si>
  <si>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</si>
  <si>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</si>
  <si>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</si>
  <si>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</si>
  <si>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</si>
  <si>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</si>
  <si>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</si>
  <si>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</si>
  <si>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</si>
  <si>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</si>
  <si>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</si>
  <si>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</si>
  <si>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</si>
  <si>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</si>
  <si>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</si>
  <si>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</si>
  <si>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</si>
  <si>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</si>
  <si>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</si>
  <si>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</si>
  <si>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</si>
  <si>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</si>
  <si>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</si>
  <si>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</si>
  <si>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</si>
  <si>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</si>
  <si>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</si>
  <si>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</si>
  <si>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</si>
  <si>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</si>
  <si>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</si>
  <si>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</si>
  <si>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</si>
  <si>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</si>
  <si>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</si>
  <si>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</si>
  <si>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</si>
  <si>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</si>
  <si>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和光市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</si>
  <si>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</si>
  <si>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</si>
  <si>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</si>
  <si>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</si>
  <si>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</si>
  <si>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</si>
  <si>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</si>
  <si>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</si>
  <si>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</si>
  <si>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</si>
  <si>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</si>
  <si>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</si>
  <si>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</si>
  <si>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</si>
  <si>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</si>
  <si>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</si>
  <si>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</si>
  <si>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</si>
  <si>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</si>
  <si>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</si>
  <si>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</si>
  <si>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</si>
  <si>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</si>
  <si>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</si>
  <si>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</si>
  <si>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</si>
  <si>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</si>
  <si>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</si>
  <si>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</si>
  <si>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</si>
  <si>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</si>
  <si>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</si>
  <si>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</si>
  <si>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</si>
  <si>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</si>
  <si>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</si>
  <si>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</si>
  <si>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</si>
  <si>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</si>
  <si>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</si>
  <si>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</si>
  <si>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</si>
  <si>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</si>
  <si>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</si>
  <si>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</si>
  <si>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</si>
  <si>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</si>
  <si>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</si>
  <si>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</si>
  <si>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</si>
  <si>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</si>
  <si>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</si>
  <si>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</si>
  <si>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</si>
  <si>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</si>
  <si>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</si>
  <si>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</si>
  <si>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</si>
  <si>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</si>
  <si>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</si>
  <si>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</si>
  <si>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</si>
  <si>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</si>
  <si>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</si>
  <si>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</si>
  <si>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</si>
  <si>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</si>
  <si>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</si>
  <si>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</si>
  <si>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</si>
  <si>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</si>
  <si>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</si>
  <si>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</si>
  <si>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</si>
  <si>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</si>
  <si>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</si>
  <si>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</si>
  <si>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</si>
  <si>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</si>
  <si>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</si>
  <si>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</si>
  <si>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</si>
  <si>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</si>
  <si>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</si>
  <si>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</si>
  <si>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</si>
  <si>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</si>
  <si>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</si>
  <si>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</si>
  <si>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</si>
  <si>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</si>
  <si>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</si>
  <si>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</si>
  <si>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</si>
  <si>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</si>
  <si>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</si>
  <si>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</si>
  <si>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</si>
  <si>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</si>
  <si>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</si>
  <si>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</si>
  <si>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</si>
  <si>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</si>
  <si>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</si>
  <si>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</si>
  <si>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</si>
  <si>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</si>
  <si>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</si>
  <si>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</si>
  <si>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</si>
  <si>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</si>
  <si>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</si>
  <si>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</si>
  <si>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埼玉県和光市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</si>
  <si>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</si>
  <si>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</si>
  <si>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</si>
  <si>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</si>
  <si>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</si>
  <si>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</si>
  <si>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</si>
  <si>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</si>
  <si>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</si>
  <si>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</si>
  <si>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</si>
  <si>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</si>
  <si>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</si>
  <si>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</si>
  <si>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</si>
  <si>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</si>
  <si>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</si>
  <si>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</si>
  <si>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</si>
  <si>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</si>
  <si>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</si>
  <si>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</si>
  <si>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</si>
  <si>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</si>
  <si>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</si>
  <si>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</si>
  <si>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</si>
  <si>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</si>
  <si>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</si>
  <si>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</si>
  <si>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</si>
  <si>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</si>
  <si>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</si>
  <si>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</si>
  <si>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</si>
  <si>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</si>
  <si>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</si>
  <si>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</si>
  <si>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</si>
  <si>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</si>
  <si>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</si>
  <si>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</si>
  <si>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</si>
  <si>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</si>
  <si>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</si>
  <si>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</si>
  <si>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</si>
  <si>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</si>
  <si>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</si>
  <si>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</si>
  <si>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</si>
  <si>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</si>
  <si>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</si>
  <si>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</si>
  <si>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</si>
  <si>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</si>
  <si>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</si>
  <si>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</si>
  <si>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</si>
  <si>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</si>
  <si>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</si>
  <si>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</si>
  <si>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</si>
  <si>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</si>
  <si>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</si>
  <si>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</si>
  <si>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</si>
  <si>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</si>
  <si>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</si>
  <si>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</si>
  <si>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</si>
  <si>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</si>
  <si>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</si>
  <si>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</si>
  <si>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</si>
  <si>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</si>
  <si>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</si>
  <si>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</si>
  <si>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</si>
  <si>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</si>
  <si>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</si>
  <si>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</si>
  <si>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</si>
  <si>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</si>
  <si>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</si>
  <si>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</si>
  <si>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</si>
  <si>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</si>
  <si>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</si>
  <si>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</si>
  <si>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</si>
  <si>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</si>
  <si>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</si>
  <si>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</si>
  <si>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</si>
  <si>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</si>
  <si>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</si>
  <si>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</si>
  <si>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</si>
  <si>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</si>
  <si>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</si>
  <si>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</si>
  <si>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</si>
  <si>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</si>
  <si>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</si>
  <si>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</si>
  <si>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</si>
  <si>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</si>
  <si>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</si>
  <si>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</si>
  <si>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</si>
  <si>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</si>
  <si>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</si>
  <si>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</si>
  <si>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</si>
  <si>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</si>
  <si>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</si>
  <si>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</si>
  <si>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</si>
  <si>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</si>
  <si>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</si>
  <si>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</si>
  <si>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</si>
  <si>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</si>
  <si>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</si>
  <si>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</si>
  <si>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</si>
  <si>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</si>
  <si>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</si>
  <si>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</si>
  <si>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</si>
  <si>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</si>
  <si>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</si>
  <si>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</si>
  <si>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</si>
  <si>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</si>
  <si>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</si>
  <si>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</si>
  <si>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</si>
  <si>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</si>
  <si>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</si>
  <si>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</si>
  <si>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</si>
  <si>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</si>
  <si>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</si>
  <si>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</si>
  <si>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</si>
  <si>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</si>
  <si>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埼玉県和光市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</si>
  <si>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</si>
  <si>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</si>
  <si>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</si>
  <si>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</si>
  <si>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</si>
  <si>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</si>
  <si>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</si>
  <si>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</si>
  <si>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</si>
  <si>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</si>
  <si>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</si>
  <si>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</si>
  <si>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</si>
  <si>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</si>
  <si>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</si>
  <si>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</si>
  <si>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</si>
  <si>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</si>
  <si>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</si>
  <si>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</si>
  <si>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和光都市計画事業和光市駅北口土地区画整理事業特別会計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</si>
  <si>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</si>
  <si>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</si>
  <si>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</si>
  <si>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</si>
  <si>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</si>
  <si>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</si>
  <si>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</si>
  <si>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</si>
  <si>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</si>
  <si>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</si>
  <si>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</si>
  <si>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</si>
  <si>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</si>
  <si>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</si>
  <si>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</si>
  <si>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</si>
  <si>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</si>
  <si>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</si>
  <si>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</si>
  <si>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</si>
  <si>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</si>
  <si>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</si>
  <si>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</si>
  <si>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</si>
  <si>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</si>
  <si>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</si>
  <si>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</si>
  <si>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</si>
  <si>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</si>
  <si>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</si>
  <si>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</si>
  <si>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</si>
  <si>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</si>
  <si>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</si>
  <si>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</si>
  <si>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</si>
  <si>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</si>
  <si>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</si>
  <si>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</si>
  <si>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</si>
  <si>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</si>
  <si>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</si>
  <si>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</si>
  <si>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</si>
  <si>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</si>
  <si>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</si>
  <si>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</si>
  <si>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</si>
  <si>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</si>
  <si>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</si>
  <si>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</si>
  <si>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</si>
  <si>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</si>
  <si>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</si>
  <si>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</si>
  <si>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</si>
  <si>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</si>
  <si>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</si>
  <si>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</si>
  <si>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</si>
  <si>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</si>
  <si>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</si>
  <si>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</si>
  <si>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</si>
  <si>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</si>
  <si>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</si>
  <si>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</si>
  <si>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</si>
  <si>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</si>
  <si>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</si>
  <si>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</si>
  <si>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</si>
  <si>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</si>
  <si>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</si>
  <si>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</si>
  <si>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</si>
  <si>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</si>
  <si>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</si>
  <si>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</si>
  <si>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</si>
  <si>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</si>
  <si>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</si>
  <si>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</si>
  <si>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</si>
  <si>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</si>
  <si>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</si>
  <si>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</si>
  <si>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</si>
  <si>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</si>
  <si>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</si>
  <si>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</si>
  <si>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</si>
  <si>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</si>
  <si>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</si>
  <si>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</si>
  <si>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</si>
  <si>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</si>
  <si>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</si>
  <si>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</si>
  <si>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</si>
  <si>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</si>
  <si>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</si>
  <si>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</si>
  <si>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</si>
  <si>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</si>
  <si>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</si>
  <si>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</si>
  <si>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</si>
  <si>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</si>
  <si>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</si>
  <si>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</si>
  <si>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</si>
  <si>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</si>
  <si>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</si>
  <si>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</si>
  <si>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</si>
  <si>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</si>
  <si>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</si>
  <si>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</si>
  <si>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</si>
  <si>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</si>
  <si>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</si>
  <si>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</si>
  <si>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</si>
  <si>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</si>
  <si>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</si>
  <si>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</si>
  <si>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</si>
  <si>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</si>
  <si>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</si>
  <si>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</si>
  <si>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</si>
  <si>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</si>
  <si>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</si>
  <si>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</si>
  <si>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</si>
  <si>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</si>
  <si>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</si>
  <si>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</si>
  <si>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</si>
  <si>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</si>
  <si>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</si>
  <si>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</si>
  <si>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</si>
  <si>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</si>
  <si>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</si>
  <si>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</si>
  <si>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</si>
  <si>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</si>
  <si>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</si>
  <si>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</si>
  <si>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</si>
  <si>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</si>
  <si>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1.64</t>
  </si>
  <si>
    <t>▲ 0.98</t>
  </si>
  <si>
    <t>水道事業特別会計</t>
  </si>
  <si>
    <t>一般会計</t>
  </si>
  <si>
    <t>国民健康保険特別会計</t>
  </si>
  <si>
    <t>介護保険特別会計</t>
  </si>
  <si>
    <t>下水道事業特別会計</t>
  </si>
  <si>
    <t>▲ 0.29</t>
  </si>
  <si>
    <t>和光都市計画事業和光市駅北口土地区画整理事業特別会計</t>
  </si>
  <si>
    <t>後期高齢者医療特別会計</t>
  </si>
  <si>
    <t>その他会計（赤字）</t>
  </si>
  <si>
    <t>その他会計（黒字）</t>
  </si>
  <si>
    <t>-</t>
    <phoneticPr fontId="2"/>
  </si>
  <si>
    <t>-</t>
    <phoneticPr fontId="2"/>
  </si>
  <si>
    <t>-</t>
    <phoneticPr fontId="2"/>
  </si>
  <si>
    <t>-</t>
    <phoneticPr fontId="2"/>
  </si>
  <si>
    <t>朝霞地区一部事務組合</t>
    <rPh sb="0" eb="2">
      <t>アサカ</t>
    </rPh>
    <rPh sb="2" eb="4">
      <t>チク</t>
    </rPh>
    <rPh sb="4" eb="6">
      <t>イチブ</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</si>
  <si>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</si>
  <si>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</si>
  <si>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</si>
  <si>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</si>
  <si>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</si>
  <si>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</si>
  <si>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和光市文化振興公社</t>
    <rPh sb="0" eb="3">
      <t>ワコウシ</t>
    </rPh>
    <rPh sb="3" eb="5">
      <t>ブンカ</t>
    </rPh>
    <rPh sb="5" eb="7">
      <t>シンコウ</t>
    </rPh>
    <rPh sb="7" eb="9">
      <t>コウシャ</t>
    </rPh>
    <phoneticPr fontId="2"/>
  </si>
  <si>
    <t>和光市学校給食協会</t>
    <rPh sb="0" eb="3">
      <t>ワコウシ</t>
    </rPh>
    <rPh sb="3" eb="5">
      <t>ガッコウ</t>
    </rPh>
    <rPh sb="5" eb="7">
      <t>キュウショク</t>
    </rPh>
    <rPh sb="7" eb="9">
      <t>キョウカイ</t>
    </rPh>
    <phoneticPr fontId="2"/>
  </si>
  <si>
    <t>和光市土地開発公社</t>
    <rPh sb="0" eb="3">
      <t>ワコウシ</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</si>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</sst>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48008</c:v>
                </c:pt>
                <c:pt idx="1">
                  <c:v>27422</c:v>
                </c:pt>
                <c:pt idx="2">
                  <c:v>31207</c:v>
                </c:pt>
                <c:pt idx="3">
                  <c:v>39310</c:v>
                </c:pt>
                <c:pt idx="4">
                  <c:v>36472</c:v>
                </c:pt>
              </c:numCache>
            </c:numRef>
          </c:val>
          <c:smooth val="0"/>
        </c:ser>
        <c:dLbls>
          <c:showLegendKey val="0"/>
          <c:showVal val="0"/>
          <c:showCatName val="0"/>
          <c:showSerName val="0"/>
          <c:showPercent val="0"/>
          <c:showBubbleSize val="0"/>
        </c:dLbls>
        <c:marker val="1"/>
        <c:smooth val="0"/>
        <c:axId val="93108480"/>
        <c:axId val="105394560"/>
      </c:lineChart>
      <c:catAx>
        <c:axId val="9310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94560"/>
        <c:crosses val="autoZero"/>
        <c:auto val="1"/>
        <c:lblAlgn val="ctr"/>
        <c:lblOffset val="100"/>
        <c:tickLblSkip val="1"/>
        <c:tickMarkSkip val="1"/>
        <c:noMultiLvlLbl val="0"/>
      </c:catAx>
      <c:valAx>
        <c:axId val="1053945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0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7.81</c:v>
                </c:pt>
                <c:pt idx="1">
                  <c:v>11.69</c:v>
                </c:pt>
                <c:pt idx="2">
                  <c:v>7.34</c:v>
                </c:pt>
                <c:pt idx="3">
                  <c:v>8.75</c:v>
                </c:pt>
                <c:pt idx="4">
                  <c:v>7.57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2.41</c:v>
                </c:pt>
                <c:pt idx="1">
                  <c:v>4.5599999999999996</c:v>
                </c:pt>
                <c:pt idx="2">
                  <c:v>7.34</c:v>
                </c:pt>
                <c:pt idx="3">
                  <c:v>7.83</c:v>
                </c:pt>
                <c:pt idx="4">
                  <c:v>7.67</c:v>
                </c:pt>
              </c:numCache>
            </c:numRef>
          </c:val>
        </c:ser>
        <c:dLbls>
          <c:showLegendKey val="0"/>
          <c:showVal val="0"/>
          <c:showCatName val="0"/>
          <c:showSerName val="0"/>
          <c:showPercent val="0"/>
          <c:showBubbleSize val="0"/>
        </c:dLbls>
        <c:gapWidth val="250"/>
        <c:overlap val="100"/>
        <c:axId val="105661568"/>
        <c:axId val="10566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1.25</c:v>
                </c:pt>
                <c:pt idx="1">
                  <c:v>4.83</c:v>
                </c:pt>
                <c:pt idx="2">
                  <c:v>-1.64</c:v>
                </c:pt>
                <c:pt idx="3">
                  <c:v>1.76</c:v>
                </c:pt>
                <c:pt idx="4">
                  <c:v>-0.98</c:v>
                </c:pt>
              </c:numCache>
            </c:numRef>
          </c:val>
          <c:smooth val="0"/>
        </c:ser>
        <c:dLbls>
          <c:showLegendKey val="0"/>
          <c:showVal val="0"/>
          <c:showCatName val="0"/>
          <c:showSerName val="0"/>
          <c:showPercent val="0"/>
          <c:showBubbleSize val="0"/>
        </c:dLbls>
        <c:marker val="1"/>
        <c:smooth val="0"/>
        <c:axId val="105661568"/>
        <c:axId val="105663488"/>
      </c:lineChart>
      <c:catAx>
        <c:axId val="10566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63488"/>
        <c:crosses val="autoZero"/>
        <c:auto val="1"/>
        <c:lblAlgn val="ctr"/>
        <c:lblOffset val="100"/>
        <c:tickLblSkip val="1"/>
        <c:tickMarkSkip val="1"/>
        <c:noMultiLvlLbl val="0"/>
      </c:catAx>
      <c:valAx>
        <c:axId val="10566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6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和光都市計画事業和光市駅北口土地区画整理事業特別会計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c:v>
                </c:pt>
                <c:pt idx="2">
                  <c:v>#N/A</c:v>
                </c:pt>
                <c:pt idx="3">
                  <c:v>0.31</c:v>
                </c:pt>
                <c:pt idx="4">
                  <c:v>0.28999999999999998</c:v>
                </c:pt>
                <c:pt idx="5">
                  <c:v>#N/A</c:v>
                </c:pt>
                <c:pt idx="6">
                  <c:v>#N/A</c:v>
                </c:pt>
                <c:pt idx="7">
                  <c:v>0.26</c:v>
                </c:pt>
                <c:pt idx="8">
                  <c:v>#N/A</c:v>
                </c:pt>
                <c:pt idx="9">
                  <c:v>0.65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0.28999999999999998</c:v>
                </c:pt>
                <c:pt idx="2">
                  <c:v>#N/A</c:v>
                </c:pt>
                <c:pt idx="3">
                  <c:v>0.38</c:v>
                </c:pt>
                <c:pt idx="4">
                  <c:v>#N/A</c:v>
                </c:pt>
                <c:pt idx="5">
                  <c:v>0.49</c:v>
                </c:pt>
                <c:pt idx="6">
                  <c:v>#N/A</c:v>
                </c:pt>
                <c:pt idx="7">
                  <c:v>0.56000000000000005</c:v>
                </c:pt>
                <c:pt idx="8">
                  <c:v>#N/A</c:v>
                </c:pt>
                <c:pt idx="9">
                  <c:v>0.76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2.02</c:v>
                </c:pt>
                <c:pt idx="2">
                  <c:v>#N/A</c:v>
                </c:pt>
                <c:pt idx="3">
                  <c:v>3.22</c:v>
                </c:pt>
                <c:pt idx="4">
                  <c:v>#N/A</c:v>
                </c:pt>
                <c:pt idx="5">
                  <c:v>3.12</c:v>
                </c:pt>
                <c:pt idx="6">
                  <c:v>#N/A</c:v>
                </c:pt>
                <c:pt idx="7">
                  <c:v>3.6</c:v>
                </c:pt>
                <c:pt idx="8">
                  <c:v>#N/A</c:v>
                </c:pt>
                <c:pt idx="9">
                  <c:v>3.08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7.81</c:v>
                </c:pt>
                <c:pt idx="2">
                  <c:v>#N/A</c:v>
                </c:pt>
                <c:pt idx="3">
                  <c:v>11.69</c:v>
                </c:pt>
                <c:pt idx="4">
                  <c:v>#N/A</c:v>
                </c:pt>
                <c:pt idx="5">
                  <c:v>7.34</c:v>
                </c:pt>
                <c:pt idx="6">
                  <c:v>#N/A</c:v>
                </c:pt>
                <c:pt idx="7">
                  <c:v>8.75</c:v>
                </c:pt>
                <c:pt idx="8">
                  <c:v>#N/A</c:v>
                </c:pt>
                <c:pt idx="9">
                  <c:v>7.52</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9.24</c:v>
                </c:pt>
                <c:pt idx="2">
                  <c:v>#N/A</c:v>
                </c:pt>
                <c:pt idx="3">
                  <c:v>11.65</c:v>
                </c:pt>
                <c:pt idx="4">
                  <c:v>#N/A</c:v>
                </c:pt>
                <c:pt idx="5">
                  <c:v>11.89</c:v>
                </c:pt>
                <c:pt idx="6">
                  <c:v>#N/A</c:v>
                </c:pt>
                <c:pt idx="7">
                  <c:v>13.57</c:v>
                </c:pt>
                <c:pt idx="8">
                  <c:v>#N/A</c:v>
                </c:pt>
                <c:pt idx="9">
                  <c:v>14.67</c:v>
                </c:pt>
              </c:numCache>
            </c:numRef>
          </c:val>
        </c:ser>
        <c:dLbls>
          <c:showLegendKey val="0"/>
          <c:showVal val="0"/>
          <c:showCatName val="0"/>
          <c:showSerName val="0"/>
          <c:showPercent val="0"/>
          <c:showBubbleSize val="0"/>
        </c:dLbls>
        <c:gapWidth val="150"/>
        <c:overlap val="100"/>
        <c:axId val="105774080"/>
        <c:axId val="110383872"/>
      </c:barChart>
      <c:catAx>
        <c:axId val="1057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83872"/>
        <c:crosses val="autoZero"/>
        <c:auto val="1"/>
        <c:lblAlgn val="ctr"/>
        <c:lblOffset val="100"/>
        <c:tickLblSkip val="1"/>
        <c:tickMarkSkip val="1"/>
        <c:noMultiLvlLbl val="0"/>
      </c:catAx>
      <c:valAx>
        <c:axId val="11038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7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1382</c:v>
                </c:pt>
                <c:pt idx="5">
                  <c:v>1464</c:v>
                </c:pt>
                <c:pt idx="8">
                  <c:v>1549</c:v>
                </c:pt>
                <c:pt idx="11">
                  <c:v>1543</c:v>
                </c:pt>
                <c:pt idx="14">
                  <c:v>1660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224</c:v>
                </c:pt>
                <c:pt idx="3">
                  <c:v>219</c:v>
                </c:pt>
                <c:pt idx="6">
                  <c:v>77</c:v>
                </c:pt>
                <c:pt idx="9">
                  <c:v>33</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4</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378</c:v>
                </c:pt>
                <c:pt idx="3">
                  <c:v>379</c:v>
                </c:pt>
                <c:pt idx="6">
                  <c:v>278</c:v>
                </c:pt>
                <c:pt idx="9">
                  <c:v>317</c:v>
                </c:pt>
                <c:pt idx="12">
                  <c:v>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1543</c:v>
                </c:pt>
                <c:pt idx="3">
                  <c:v>1651</c:v>
                </c:pt>
                <c:pt idx="6">
                  <c:v>1675</c:v>
                </c:pt>
                <c:pt idx="9">
                  <c:v>1676</c:v>
                </c:pt>
                <c:pt idx="12">
                  <c:v>1650</c:v>
                </c:pt>
              </c:numCache>
            </c:numRef>
          </c:val>
        </c:ser>
        <c:dLbls>
          <c:showLegendKey val="0"/>
          <c:showVal val="0"/>
          <c:showCatName val="0"/>
          <c:showSerName val="0"/>
          <c:showPercent val="0"/>
          <c:showBubbleSize val="0"/>
        </c:dLbls>
        <c:gapWidth val="100"/>
        <c:overlap val="100"/>
        <c:axId val="104621952"/>
        <c:axId val="10464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792</c:v>
                </c:pt>
                <c:pt idx="2">
                  <c:v>#N/A</c:v>
                </c:pt>
                <c:pt idx="3">
                  <c:v>#N/A</c:v>
                </c:pt>
                <c:pt idx="4">
                  <c:v>789</c:v>
                </c:pt>
                <c:pt idx="5">
                  <c:v>#N/A</c:v>
                </c:pt>
                <c:pt idx="6">
                  <c:v>#N/A</c:v>
                </c:pt>
                <c:pt idx="7">
                  <c:v>485</c:v>
                </c:pt>
                <c:pt idx="8">
                  <c:v>#N/A</c:v>
                </c:pt>
                <c:pt idx="9">
                  <c:v>#N/A</c:v>
                </c:pt>
                <c:pt idx="10">
                  <c:v>487</c:v>
                </c:pt>
                <c:pt idx="11">
                  <c:v>#N/A</c:v>
                </c:pt>
                <c:pt idx="12">
                  <c:v>#N/A</c:v>
                </c:pt>
                <c:pt idx="13">
                  <c:v>299</c:v>
                </c:pt>
                <c:pt idx="14">
                  <c:v>#N/A</c:v>
                </c:pt>
              </c:numCache>
            </c:numRef>
          </c:val>
          <c:smooth val="0"/>
        </c:ser>
        <c:dLbls>
          <c:showLegendKey val="0"/>
          <c:showVal val="0"/>
          <c:showCatName val="0"/>
          <c:showSerName val="0"/>
          <c:showPercent val="0"/>
          <c:showBubbleSize val="0"/>
        </c:dLbls>
        <c:marker val="1"/>
        <c:smooth val="0"/>
        <c:axId val="104621952"/>
        <c:axId val="104640512"/>
      </c:lineChart>
      <c:catAx>
        <c:axId val="10462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40512"/>
        <c:crosses val="autoZero"/>
        <c:auto val="1"/>
        <c:lblAlgn val="ctr"/>
        <c:lblOffset val="100"/>
        <c:tickLblSkip val="1"/>
        <c:tickMarkSkip val="1"/>
        <c:noMultiLvlLbl val="0"/>
      </c:catAx>
      <c:valAx>
        <c:axId val="10464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2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13220</c:v>
                </c:pt>
                <c:pt idx="5">
                  <c:v>13418</c:v>
                </c:pt>
                <c:pt idx="8">
                  <c:v>13295</c:v>
                </c:pt>
                <c:pt idx="11">
                  <c:v>13196</c:v>
                </c:pt>
                <c:pt idx="14">
                  <c:v>12420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2461</c:v>
                </c:pt>
                <c:pt idx="5">
                  <c:v>2114</c:v>
                </c:pt>
                <c:pt idx="8">
                  <c:v>1813</c:v>
                </c:pt>
                <c:pt idx="11">
                  <c:v>1996</c:v>
                </c:pt>
                <c:pt idx="14">
                  <c:v>1800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2087</c:v>
                </c:pt>
                <c:pt idx="5">
                  <c:v>2314</c:v>
                </c:pt>
                <c:pt idx="8">
                  <c:v>3369</c:v>
                </c:pt>
                <c:pt idx="11">
                  <c:v>3192</c:v>
                </c:pt>
                <c:pt idx="14">
                  <c:v>3366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c:v>
                </c:pt>
                <c:pt idx="3">
                  <c:v>10</c:v>
                </c:pt>
                <c:pt idx="6">
                  <c:v>6</c:v>
                </c:pt>
                <c:pt idx="9">
                  <c:v>4</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3972</c:v>
                </c:pt>
                <c:pt idx="3">
                  <c:v>3812</c:v>
                </c:pt>
                <c:pt idx="6">
                  <c:v>3805</c:v>
                </c:pt>
                <c:pt idx="9">
                  <c:v>3643</c:v>
                </c:pt>
                <c:pt idx="12">
                  <c:v>3592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39</c:v>
                </c:pt>
                <c:pt idx="3">
                  <c:v>34</c:v>
                </c:pt>
                <c:pt idx="6">
                  <c:v>31</c:v>
                </c:pt>
                <c:pt idx="9">
                  <c:v>27</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4235</c:v>
                </c:pt>
                <c:pt idx="3">
                  <c:v>3448</c:v>
                </c:pt>
                <c:pt idx="6">
                  <c:v>3007</c:v>
                </c:pt>
                <c:pt idx="9">
                  <c:v>2779</c:v>
                </c:pt>
                <c:pt idx="12">
                  <c:v>2503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920</c:v>
                </c:pt>
                <c:pt idx="3">
                  <c:v>715</c:v>
                </c:pt>
                <c:pt idx="6">
                  <c:v>555</c:v>
                </c:pt>
                <c:pt idx="9">
                  <c:v>434</c:v>
                </c:pt>
                <c:pt idx="12">
                  <c:v>349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16808</c:v>
                </c:pt>
                <c:pt idx="3">
                  <c:v>16647</c:v>
                </c:pt>
                <c:pt idx="6">
                  <c:v>16472</c:v>
                </c:pt>
                <c:pt idx="9">
                  <c:v>16531</c:v>
                </c:pt>
                <c:pt idx="12">
                  <c:v>16444</c:v>
                </c:pt>
              </c:numCache>
            </c:numRef>
          </c:val>
        </c:ser>
        <c:dLbls>
          <c:showLegendKey val="0"/>
          <c:showVal val="0"/>
          <c:showCatName val="0"/>
          <c:showSerName val="0"/>
          <c:showPercent val="0"/>
          <c:showBubbleSize val="0"/>
        </c:dLbls>
        <c:gapWidth val="100"/>
        <c:overlap val="100"/>
        <c:axId val="104835328"/>
        <c:axId val="10484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8218</c:v>
                </c:pt>
                <c:pt idx="2">
                  <c:v>#N/A</c:v>
                </c:pt>
                <c:pt idx="3">
                  <c:v>#N/A</c:v>
                </c:pt>
                <c:pt idx="4">
                  <c:v>6820</c:v>
                </c:pt>
                <c:pt idx="5">
                  <c:v>#N/A</c:v>
                </c:pt>
                <c:pt idx="6">
                  <c:v>#N/A</c:v>
                </c:pt>
                <c:pt idx="7">
                  <c:v>5398</c:v>
                </c:pt>
                <c:pt idx="8">
                  <c:v>#N/A</c:v>
                </c:pt>
                <c:pt idx="9">
                  <c:v>#N/A</c:v>
                </c:pt>
                <c:pt idx="10">
                  <c:v>5033</c:v>
                </c:pt>
                <c:pt idx="11">
                  <c:v>#N/A</c:v>
                </c:pt>
                <c:pt idx="12">
                  <c:v>#N/A</c:v>
                </c:pt>
                <c:pt idx="13">
                  <c:v>5398</c:v>
                </c:pt>
                <c:pt idx="14">
                  <c:v>#N/A</c:v>
                </c:pt>
              </c:numCache>
            </c:numRef>
          </c:val>
          <c:smooth val="0"/>
        </c:ser>
        <c:dLbls>
          <c:showLegendKey val="0"/>
          <c:showVal val="0"/>
          <c:showCatName val="0"/>
          <c:showSerName val="0"/>
          <c:showPercent val="0"/>
          <c:showBubbleSize val="0"/>
        </c:dLbls>
        <c:marker val="1"/>
        <c:smooth val="0"/>
        <c:axId val="104835328"/>
        <c:axId val="104845696"/>
      </c:lineChart>
      <c:catAx>
        <c:axId val="10483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45696"/>
        <c:crosses val="autoZero"/>
        <c:auto val="1"/>
        <c:lblAlgn val="ctr"/>
        <c:lblOffset val="100"/>
        <c:tickLblSkip val="1"/>
        <c:tickMarkSkip val="1"/>
        <c:noMultiLvlLbl val="0"/>
      </c:catAx>
      <c:valAx>
        <c:axId val="10484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3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79,361
77,381
11.04
23,535,815
22,255,996
1,078,901
14,250,081
16,025,523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41.4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３ヶ年平均では</a:t>
          </a:r>
          <a:r>
            <a:rPr kumimoji="1" lang="en-US" altLang="ja-JP" sz="1300">
              <a:latin typeface="ＭＳ Ｐゴシック"/>
            </a:rPr>
            <a:t>0.995</a:t>
          </a:r>
          <a:r>
            <a:rPr kumimoji="1" lang="ja-JP" altLang="en-US" sz="1300">
              <a:latin typeface="ＭＳ Ｐゴシック"/>
            </a:rPr>
            <a:t>ポイントと前年度から</a:t>
          </a:r>
          <a:r>
            <a:rPr kumimoji="1" lang="en-US" altLang="ja-JP" sz="1300">
              <a:latin typeface="ＭＳ Ｐゴシック"/>
            </a:rPr>
            <a:t>0.014</a:t>
          </a:r>
          <a:r>
            <a:rPr kumimoji="1" lang="ja-JP" altLang="en-US" sz="1300">
              <a:latin typeface="ＭＳ Ｐゴシック"/>
            </a:rPr>
            <a:t>ポイント下降となったものの、類似団体、全国平均、埼玉県平均からみて高水準を維持している。単年度の財政力指数が前年度から</a:t>
          </a:r>
          <a:r>
            <a:rPr kumimoji="1" lang="en-US" altLang="ja-JP" sz="1300">
              <a:latin typeface="ＭＳ Ｐゴシック"/>
            </a:rPr>
            <a:t>0.003</a:t>
          </a:r>
          <a:r>
            <a:rPr kumimoji="1" lang="ja-JP" altLang="en-US" sz="1300">
              <a:latin typeface="ＭＳ Ｐゴシック"/>
            </a:rPr>
            <a:t>ポイント上昇した</a:t>
          </a:r>
          <a:r>
            <a:rPr kumimoji="1" lang="en-US" altLang="ja-JP" sz="1300">
              <a:latin typeface="ＭＳ Ｐゴシック"/>
            </a:rPr>
            <a:t>0.996</a:t>
          </a:r>
          <a:r>
            <a:rPr kumimoji="1" lang="ja-JP" altLang="en-US" sz="1300">
              <a:latin typeface="ＭＳ Ｐゴシック"/>
            </a:rPr>
            <a:t>ポイントとなり、概ね横ばいで推移している。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97367</xdr:rowOff>
    </xdr:from>
    <xdr:to>
      <xdr:col>7</xdr:col>
      <xdr:colOff>152400</xdr:colOff>
      <xdr:row>45</xdr:row>
      <xdr:rowOff>127705</xdr:rowOff>
    </xdr:to>
    <xdr:cxnSp macro="">
      <xdr:nvCxnSpPr>
        <xdr:cNvPr id="63" name="直線コネクタ 62"/>
        <xdr:cNvCxnSpPr/>
      </xdr:nvCxnSpPr>
      <xdr:spPr>
        <a:xfrm flipV="1">
          <a:off x="4953000" y="6783917"/>
          <a:ext cx="0" cy="105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12294</xdr:rowOff>
    </xdr:from>
    <xdr:ext cx="762000" cy="259045"/>
    <xdr:sp macro="" textlink="">
      <xdr:nvSpPr>
        <xdr:cNvPr id="66" name="財政力最大値テキスト"/>
        <xdr:cNvSpPr txBox="1"/>
      </xdr:nvSpPr>
      <xdr:spPr>
        <a:xfrm>
          <a:off x="5041900" y="652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39</xdr:row>
      <xdr:rowOff>97367</xdr:rowOff>
    </xdr:from>
    <xdr:to>
      <xdr:col>7</xdr:col>
      <xdr:colOff>241300</xdr:colOff>
      <xdr:row>39</xdr:row>
      <xdr:rowOff>97367</xdr:rowOff>
    </xdr:to>
    <xdr:cxnSp macro="">
      <xdr:nvCxnSpPr>
        <xdr:cNvPr id="67" name="直線コネクタ 66"/>
        <xdr:cNvCxnSpPr/>
      </xdr:nvCxnSpPr>
      <xdr:spPr>
        <a:xfrm>
          <a:off x="4864100" y="678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150989</xdr:rowOff>
    </xdr:from>
    <xdr:to>
      <xdr:col>7</xdr:col>
      <xdr:colOff>152400</xdr:colOff>
      <xdr:row>39</xdr:row>
      <xdr:rowOff>164395</xdr:rowOff>
    </xdr:to>
    <xdr:cxnSp macro="">
      <xdr:nvCxnSpPr>
        <xdr:cNvPr id="68" name="直線コネクタ 67"/>
        <xdr:cNvCxnSpPr/>
      </xdr:nvCxnSpPr>
      <xdr:spPr>
        <a:xfrm>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30339</xdr:rowOff>
    </xdr:from>
    <xdr:to>
      <xdr:col>6</xdr:col>
      <xdr:colOff>0</xdr:colOff>
      <xdr:row>39</xdr:row>
      <xdr:rowOff>150989</xdr:rowOff>
    </xdr:to>
    <xdr:cxnSp macro="">
      <xdr:nvCxnSpPr>
        <xdr:cNvPr id="71" name="直線コネクタ 70"/>
        <xdr:cNvCxnSpPr/>
      </xdr:nvCxnSpPr>
      <xdr:spPr>
        <a:xfrm>
          <a:off x="3225800" y="67168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39</xdr:row>
      <xdr:rowOff>30339</xdr:rowOff>
    </xdr:to>
    <xdr:cxnSp macro="">
      <xdr:nvCxnSpPr>
        <xdr:cNvPr id="74" name="直線コネクタ 73"/>
        <xdr:cNvCxnSpPr/>
      </xdr:nvCxnSpPr>
      <xdr:spPr>
        <a:xfrm>
          <a:off x="2336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91722</xdr:rowOff>
    </xdr:from>
    <xdr:to>
      <xdr:col>3</xdr:col>
      <xdr:colOff>279400</xdr:colOff>
      <xdr:row>38</xdr:row>
      <xdr:rowOff>67733</xdr:rowOff>
    </xdr:to>
    <xdr:cxnSp macro="">
      <xdr:nvCxnSpPr>
        <xdr:cNvPr id="77" name="直線コネクタ 76"/>
        <xdr:cNvCxnSpPr/>
      </xdr:nvCxnSpPr>
      <xdr:spPr>
        <a:xfrm>
          <a:off x="1447800" y="643537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81" name="テキスト ボックス 80"/>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7" name="円/楕円 86"/>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34872</xdr:rowOff>
    </xdr:from>
    <xdr:ext cx="762000" cy="259045"/>
    <xdr:sp macro="" textlink="">
      <xdr:nvSpPr>
        <xdr:cNvPr id="88" name="財政力該当値テキスト"/>
        <xdr:cNvSpPr txBox="1"/>
      </xdr:nvSpPr>
      <xdr:spPr>
        <a:xfrm>
          <a:off x="5041900" y="672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100189</xdr:rowOff>
    </xdr:from>
    <xdr:to>
      <xdr:col>6</xdr:col>
      <xdr:colOff>50800</xdr:colOff>
      <xdr:row>40</xdr:row>
      <xdr:rowOff>30339</xdr:rowOff>
    </xdr:to>
    <xdr:sp macro="" textlink="">
      <xdr:nvSpPr>
        <xdr:cNvPr id="89" name="円/楕円 88"/>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40516</xdr:rowOff>
    </xdr:from>
    <xdr:ext cx="736600" cy="259045"/>
    <xdr:sp macro="" textlink="">
      <xdr:nvSpPr>
        <xdr:cNvPr id="90" name="テキスト ボックス 89"/>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150989</xdr:rowOff>
    </xdr:from>
    <xdr:to>
      <xdr:col>4</xdr:col>
      <xdr:colOff>533400</xdr:colOff>
      <xdr:row>39</xdr:row>
      <xdr:rowOff>81139</xdr:rowOff>
    </xdr:to>
    <xdr:sp macro="" textlink="">
      <xdr:nvSpPr>
        <xdr:cNvPr id="91" name="円/楕円 90"/>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91316</xdr:rowOff>
    </xdr:from>
    <xdr:ext cx="762000" cy="259045"/>
    <xdr:sp macro="" textlink="">
      <xdr:nvSpPr>
        <xdr:cNvPr id="92" name="テキスト ボックス 91"/>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40922</xdr:rowOff>
    </xdr:from>
    <xdr:to>
      <xdr:col>2</xdr:col>
      <xdr:colOff>127000</xdr:colOff>
      <xdr:row>37</xdr:row>
      <xdr:rowOff>142522</xdr:rowOff>
    </xdr:to>
    <xdr:sp macro="" textlink="">
      <xdr:nvSpPr>
        <xdr:cNvPr id="95" name="円/楕円 94"/>
        <xdr:cNvSpPr/>
      </xdr:nvSpPr>
      <xdr:spPr>
        <a:xfrm>
          <a:off x="1397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152699</xdr:rowOff>
    </xdr:from>
    <xdr:ext cx="762000" cy="259045"/>
    <xdr:sp macro="" textlink="">
      <xdr:nvSpPr>
        <xdr:cNvPr id="96" name="テキスト ボックス 95"/>
        <xdr:cNvSpPr txBox="1"/>
      </xdr:nvSpPr>
      <xdr:spPr>
        <a:xfrm>
          <a:off x="1066800" y="61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a:t>
          </a:r>
          <a:r>
            <a:rPr kumimoji="1" lang="en-US" altLang="ja-JP" sz="1300">
              <a:latin typeface="ＭＳ Ｐゴシック"/>
            </a:rPr>
            <a:t>2</a:t>
          </a:r>
          <a:r>
            <a:rPr kumimoji="1" lang="ja-JP" altLang="en-US" sz="1300">
              <a:latin typeface="ＭＳ Ｐゴシック"/>
            </a:rPr>
            <a:t>％上昇した</a:t>
          </a:r>
          <a:r>
            <a:rPr kumimoji="1" lang="en-US" altLang="ja-JP" sz="1300">
              <a:latin typeface="ＭＳ Ｐゴシック"/>
            </a:rPr>
            <a:t>88.4</a:t>
          </a:r>
          <a:r>
            <a:rPr kumimoji="1" lang="ja-JP" altLang="en-US" sz="1300">
              <a:latin typeface="ＭＳ Ｐゴシック"/>
            </a:rPr>
            <a:t>％となった。平成</a:t>
          </a:r>
          <a:r>
            <a:rPr kumimoji="1" lang="en-US" altLang="ja-JP" sz="1300">
              <a:latin typeface="ＭＳ Ｐゴシック"/>
            </a:rPr>
            <a:t>25</a:t>
          </a:r>
          <a:r>
            <a:rPr kumimoji="1" lang="ja-JP" altLang="en-US" sz="1300">
              <a:latin typeface="ＭＳ Ｐゴシック"/>
            </a:rPr>
            <a:t>年度は、臨時財政対策債が財源不足方式のみの発行額の算出となった影響や民間保育園新設による運営委託料や生活保護費や障害者福祉サービスなど社会保障慣例経費の増を受け、比率が上昇した。経年の推移では市税収入が伸び悩んでおり、経常収支比率は増加傾向にあることから、財政状況の硬直化が進んでいる。収納率の向上や新たな歳入の確保、経常事業の見直しを行い、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100754</xdr:rowOff>
    </xdr:to>
    <xdr:cxnSp macro="">
      <xdr:nvCxnSpPr>
        <xdr:cNvPr id="131" name="直線コネクタ 130"/>
        <xdr:cNvCxnSpPr/>
      </xdr:nvCxnSpPr>
      <xdr:spPr>
        <a:xfrm>
          <a:off x="4114800" y="106502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72602</xdr:rowOff>
    </xdr:to>
    <xdr:cxnSp macro="">
      <xdr:nvCxnSpPr>
        <xdr:cNvPr id="134" name="直線コネクタ 133"/>
        <xdr:cNvCxnSpPr/>
      </xdr:nvCxnSpPr>
      <xdr:spPr>
        <a:xfrm flipV="1">
          <a:off x="3225800" y="1065022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62</xdr:row>
      <xdr:rowOff>72602</xdr:rowOff>
    </xdr:to>
    <xdr:cxnSp macro="">
      <xdr:nvCxnSpPr>
        <xdr:cNvPr id="137" name="直線コネクタ 136"/>
        <xdr:cNvCxnSpPr/>
      </xdr:nvCxnSpPr>
      <xdr:spPr>
        <a:xfrm>
          <a:off x="2336800" y="1059391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61</xdr:row>
      <xdr:rowOff>135467</xdr:rowOff>
    </xdr:to>
    <xdr:cxnSp macro="">
      <xdr:nvCxnSpPr>
        <xdr:cNvPr id="140" name="直線コネクタ 139"/>
        <xdr:cNvCxnSpPr/>
      </xdr:nvCxnSpPr>
      <xdr:spPr>
        <a:xfrm>
          <a:off x="1447800" y="104893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50" name="円/楕円 149"/>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66481</xdr:rowOff>
    </xdr:from>
    <xdr:ext cx="762000" cy="259045"/>
    <xdr:sp macro="" textlink="">
      <xdr:nvSpPr>
        <xdr:cNvPr id="151"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2" name="円/楕円 151"/>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3" name="テキスト ボックス 152"/>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21802</xdr:rowOff>
    </xdr:from>
    <xdr:to>
      <xdr:col>4</xdr:col>
      <xdr:colOff>533400</xdr:colOff>
      <xdr:row>62</xdr:row>
      <xdr:rowOff>123402</xdr:rowOff>
    </xdr:to>
    <xdr:sp macro="" textlink="">
      <xdr:nvSpPr>
        <xdr:cNvPr id="154" name="円/楕円 153"/>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133579</xdr:rowOff>
    </xdr:from>
    <xdr:ext cx="762000" cy="259045"/>
    <xdr:sp macro="" textlink="">
      <xdr:nvSpPr>
        <xdr:cNvPr id="155" name="テキスト ボックス 154"/>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6" name="円/楕円 155"/>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7" name="テキスト ボックス 156"/>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58" name="円/楕円 157"/>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91881</xdr:rowOff>
    </xdr:from>
    <xdr:ext cx="762000" cy="259045"/>
    <xdr:sp macro="" textlink="">
      <xdr:nvSpPr>
        <xdr:cNvPr id="159" name="テキスト ボックス 158"/>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人口一人あたり人件費・物件費等決算額について、前年度より</a:t>
          </a:r>
          <a:r>
            <a:rPr kumimoji="1" lang="en-US" altLang="ja-JP" sz="1300">
              <a:latin typeface="ＭＳ Ｐゴシック"/>
            </a:rPr>
            <a:t>9,357</a:t>
          </a:r>
          <a:r>
            <a:rPr kumimoji="1" lang="ja-JP" altLang="en-US" sz="1300">
              <a:latin typeface="ＭＳ Ｐゴシック"/>
            </a:rPr>
            <a:t>円減少した</a:t>
          </a:r>
          <a:r>
            <a:rPr kumimoji="1" lang="en-US" altLang="ja-JP" sz="1300">
              <a:latin typeface="ＭＳ Ｐゴシック"/>
            </a:rPr>
            <a:t>96,248</a:t>
          </a:r>
          <a:r>
            <a:rPr kumimoji="1" lang="ja-JP" altLang="en-US" sz="1300">
              <a:latin typeface="ＭＳ Ｐゴシック"/>
            </a:rPr>
            <a:t>円となった。過去</a:t>
          </a:r>
          <a:r>
            <a:rPr kumimoji="1" lang="en-US" altLang="ja-JP" sz="1300">
              <a:latin typeface="ＭＳ Ｐゴシック"/>
            </a:rPr>
            <a:t>5</a:t>
          </a:r>
          <a:r>
            <a:rPr kumimoji="1" lang="ja-JP" altLang="en-US" sz="1300">
              <a:latin typeface="ＭＳ Ｐゴシック"/>
            </a:rPr>
            <a:t>年間を比較すると概ね横ばいに推移している。これまで人件費の抑制、事務の効率化を図るため民間委託等を推進した結果、人件費が減少する一方で物件費が増加となっている。物件費のうち委託料が大きい割合を占めており、経常的な委託事業の見直し・再精査を行い、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21654</xdr:rowOff>
    </xdr:from>
    <xdr:to>
      <xdr:col>7</xdr:col>
      <xdr:colOff>152400</xdr:colOff>
      <xdr:row>81</xdr:row>
      <xdr:rowOff>37782</xdr:rowOff>
    </xdr:to>
    <xdr:cxnSp macro="">
      <xdr:nvCxnSpPr>
        <xdr:cNvPr id="195" name="直線コネクタ 194"/>
        <xdr:cNvCxnSpPr/>
      </xdr:nvCxnSpPr>
      <xdr:spPr>
        <a:xfrm flipV="1">
          <a:off x="4114800" y="13909104"/>
          <a:ext cx="838200" cy="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6431</xdr:rowOff>
    </xdr:from>
    <xdr:ext cx="762000" cy="259045"/>
    <xdr:sp macro="" textlink="">
      <xdr:nvSpPr>
        <xdr:cNvPr id="196" name="人件費・物件費等の状況平均値テキスト"/>
        <xdr:cNvSpPr txBox="1"/>
      </xdr:nvSpPr>
      <xdr:spPr>
        <a:xfrm>
          <a:off x="5041900" y="13893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37782</xdr:rowOff>
    </xdr:from>
    <xdr:to>
      <xdr:col>6</xdr:col>
      <xdr:colOff>0</xdr:colOff>
      <xdr:row>81</xdr:row>
      <xdr:rowOff>43948</xdr:rowOff>
    </xdr:to>
    <xdr:cxnSp macro="">
      <xdr:nvCxnSpPr>
        <xdr:cNvPr id="198" name="直線コネクタ 197"/>
        <xdr:cNvCxnSpPr/>
      </xdr:nvCxnSpPr>
      <xdr:spPr>
        <a:xfrm flipV="1">
          <a:off x="3225800" y="13925232"/>
          <a:ext cx="889000" cy="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43948</xdr:rowOff>
    </xdr:from>
    <xdr:to>
      <xdr:col>4</xdr:col>
      <xdr:colOff>482600</xdr:colOff>
      <xdr:row>81</xdr:row>
      <xdr:rowOff>46420</xdr:rowOff>
    </xdr:to>
    <xdr:cxnSp macro="">
      <xdr:nvCxnSpPr>
        <xdr:cNvPr id="201" name="直線コネクタ 200"/>
        <xdr:cNvCxnSpPr/>
      </xdr:nvCxnSpPr>
      <xdr:spPr>
        <a:xfrm flipV="1">
          <a:off x="2336800" y="13931398"/>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46420</xdr:rowOff>
    </xdr:from>
    <xdr:to>
      <xdr:col>3</xdr:col>
      <xdr:colOff>279400</xdr:colOff>
      <xdr:row>81</xdr:row>
      <xdr:rowOff>47715</xdr:rowOff>
    </xdr:to>
    <xdr:cxnSp macro="">
      <xdr:nvCxnSpPr>
        <xdr:cNvPr id="204" name="直線コネクタ 203"/>
        <xdr:cNvCxnSpPr/>
      </xdr:nvCxnSpPr>
      <xdr:spPr>
        <a:xfrm flipV="1">
          <a:off x="1447800" y="1393387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08" name="テキスト ボックス 207"/>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142304</xdr:rowOff>
    </xdr:from>
    <xdr:to>
      <xdr:col>7</xdr:col>
      <xdr:colOff>203200</xdr:colOff>
      <xdr:row>81</xdr:row>
      <xdr:rowOff>72454</xdr:rowOff>
    </xdr:to>
    <xdr:sp macro="" textlink="">
      <xdr:nvSpPr>
        <xdr:cNvPr id="214" name="円/楕円 213"/>
        <xdr:cNvSpPr/>
      </xdr:nvSpPr>
      <xdr:spPr>
        <a:xfrm>
          <a:off x="4902200" y="138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63581</xdr:rowOff>
    </xdr:from>
    <xdr:ext cx="762000" cy="259045"/>
    <xdr:sp macro="" textlink="">
      <xdr:nvSpPr>
        <xdr:cNvPr id="215" name="人件費・物件費等の状況該当値テキスト"/>
        <xdr:cNvSpPr txBox="1"/>
      </xdr:nvSpPr>
      <xdr:spPr>
        <a:xfrm>
          <a:off x="5041900" y="1377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96,248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158432</xdr:rowOff>
    </xdr:from>
    <xdr:to>
      <xdr:col>6</xdr:col>
      <xdr:colOff>50800</xdr:colOff>
      <xdr:row>81</xdr:row>
      <xdr:rowOff>88582</xdr:rowOff>
    </xdr:to>
    <xdr:sp macro="" textlink="">
      <xdr:nvSpPr>
        <xdr:cNvPr id="216" name="円/楕円 215"/>
        <xdr:cNvSpPr/>
      </xdr:nvSpPr>
      <xdr:spPr>
        <a:xfrm>
          <a:off x="4064000" y="138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98759</xdr:rowOff>
    </xdr:from>
    <xdr:ext cx="736600" cy="259045"/>
    <xdr:sp macro="" textlink="">
      <xdr:nvSpPr>
        <xdr:cNvPr id="217" name="テキスト ボックス 216"/>
        <xdr:cNvSpPr txBox="1"/>
      </xdr:nvSpPr>
      <xdr:spPr>
        <a:xfrm>
          <a:off x="3733800" y="1364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105,605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164598</xdr:rowOff>
    </xdr:from>
    <xdr:to>
      <xdr:col>4</xdr:col>
      <xdr:colOff>533400</xdr:colOff>
      <xdr:row>81</xdr:row>
      <xdr:rowOff>94748</xdr:rowOff>
    </xdr:to>
    <xdr:sp macro="" textlink="">
      <xdr:nvSpPr>
        <xdr:cNvPr id="218" name="円/楕円 217"/>
        <xdr:cNvSpPr/>
      </xdr:nvSpPr>
      <xdr:spPr>
        <a:xfrm>
          <a:off x="3175000" y="138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104925</xdr:rowOff>
    </xdr:from>
    <xdr:ext cx="762000" cy="259045"/>
    <xdr:sp macro="" textlink="">
      <xdr:nvSpPr>
        <xdr:cNvPr id="219" name="テキスト ボックス 218"/>
        <xdr:cNvSpPr txBox="1"/>
      </xdr:nvSpPr>
      <xdr:spPr>
        <a:xfrm>
          <a:off x="2844800" y="13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167070</xdr:rowOff>
    </xdr:from>
    <xdr:to>
      <xdr:col>3</xdr:col>
      <xdr:colOff>330200</xdr:colOff>
      <xdr:row>81</xdr:row>
      <xdr:rowOff>97220</xdr:rowOff>
    </xdr:to>
    <xdr:sp macro="" textlink="">
      <xdr:nvSpPr>
        <xdr:cNvPr id="220" name="円/楕円 219"/>
        <xdr:cNvSpPr/>
      </xdr:nvSpPr>
      <xdr:spPr>
        <a:xfrm>
          <a:off x="2286000" y="138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81997</xdr:rowOff>
    </xdr:from>
    <xdr:ext cx="762000" cy="259045"/>
    <xdr:sp macro="" textlink="">
      <xdr:nvSpPr>
        <xdr:cNvPr id="221" name="テキスト ボックス 220"/>
        <xdr:cNvSpPr txBox="1"/>
      </xdr:nvSpPr>
      <xdr:spPr>
        <a:xfrm>
          <a:off x="1955800" y="139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168365</xdr:rowOff>
    </xdr:from>
    <xdr:to>
      <xdr:col>2</xdr:col>
      <xdr:colOff>127000</xdr:colOff>
      <xdr:row>81</xdr:row>
      <xdr:rowOff>98515</xdr:rowOff>
    </xdr:to>
    <xdr:sp macro="" textlink="">
      <xdr:nvSpPr>
        <xdr:cNvPr id="222" name="円/楕円 221"/>
        <xdr:cNvSpPr/>
      </xdr:nvSpPr>
      <xdr:spPr>
        <a:xfrm>
          <a:off x="1397000" y="138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83292</xdr:rowOff>
    </xdr:from>
    <xdr:ext cx="762000" cy="259045"/>
    <xdr:sp macro="" textlink="">
      <xdr:nvSpPr>
        <xdr:cNvPr id="223" name="テキスト ボックス 222"/>
        <xdr:cNvSpPr txBox="1"/>
      </xdr:nvSpPr>
      <xdr:spPr>
        <a:xfrm>
          <a:off x="1066800" y="1397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国の給与改定臨時特例法による減額措置の終了に伴い、Ｈ</a:t>
          </a:r>
          <a:r>
            <a:rPr kumimoji="1" lang="en-US" altLang="ja-JP" sz="1300">
              <a:latin typeface="ＭＳ Ｐゴシック"/>
            </a:rPr>
            <a:t>26.4.1</a:t>
          </a:r>
          <a:r>
            <a:rPr kumimoji="1" lang="ja-JP" altLang="en-US" sz="1300">
              <a:latin typeface="ＭＳ Ｐゴシック"/>
            </a:rPr>
            <a:t>時点のラスパイレス指数は減額前の比率並に回復した。今後も、国や近隣市、人事院勧告を考慮し対応するととともに、ラスパイレス指数や地域手当補正後の指数も参考に適正化に努めていく。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88</xdr:row>
      <xdr:rowOff>138748</xdr:rowOff>
    </xdr:to>
    <xdr:cxnSp macro="">
      <xdr:nvCxnSpPr>
        <xdr:cNvPr id="253" name="直線コネクタ 252"/>
        <xdr:cNvCxnSpPr/>
      </xdr:nvCxnSpPr>
      <xdr:spPr>
        <a:xfrm flipV="1">
          <a:off x="16179800" y="14773911"/>
          <a:ext cx="8382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132714</xdr:rowOff>
    </xdr:from>
    <xdr:to>
      <xdr:col>23</xdr:col>
      <xdr:colOff>406400</xdr:colOff>
      <xdr:row>88</xdr:row>
      <xdr:rowOff>138748</xdr:rowOff>
    </xdr:to>
    <xdr:cxnSp macro="">
      <xdr:nvCxnSpPr>
        <xdr:cNvPr id="256" name="直線コネクタ 255"/>
        <xdr:cNvCxnSpPr/>
      </xdr:nvCxnSpPr>
      <xdr:spPr>
        <a:xfrm>
          <a:off x="15290800" y="1522031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92075</xdr:rowOff>
    </xdr:from>
    <xdr:to>
      <xdr:col>22</xdr:col>
      <xdr:colOff>203200</xdr:colOff>
      <xdr:row>88</xdr:row>
      <xdr:rowOff>132714</xdr:rowOff>
    </xdr:to>
    <xdr:cxnSp macro="">
      <xdr:nvCxnSpPr>
        <xdr:cNvPr id="259" name="直線コネクタ 258"/>
        <xdr:cNvCxnSpPr/>
      </xdr:nvCxnSpPr>
      <xdr:spPr>
        <a:xfrm>
          <a:off x="14401800" y="14665325"/>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86</xdr:row>
      <xdr:rowOff>17145</xdr:rowOff>
    </xdr:to>
    <xdr:cxnSp macro="">
      <xdr:nvCxnSpPr>
        <xdr:cNvPr id="262" name="直線コネクタ 261"/>
        <xdr:cNvCxnSpPr/>
      </xdr:nvCxnSpPr>
      <xdr:spPr>
        <a:xfrm flipV="1">
          <a:off x="13512800" y="146653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3" name="フローチャート : 判断 262"/>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4" name="テキスト ボックス 263"/>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5" name="フローチャート : 判断 264"/>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66" name="テキスト ボックス 265"/>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2" name="円/楕円 271"/>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3"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87948</xdr:rowOff>
    </xdr:from>
    <xdr:to>
      <xdr:col>23</xdr:col>
      <xdr:colOff>457200</xdr:colOff>
      <xdr:row>89</xdr:row>
      <xdr:rowOff>18098</xdr:rowOff>
    </xdr:to>
    <xdr:sp macro="" textlink="">
      <xdr:nvSpPr>
        <xdr:cNvPr id="274" name="円/楕円 273"/>
        <xdr:cNvSpPr/>
      </xdr:nvSpPr>
      <xdr:spPr>
        <a:xfrm>
          <a:off x="16129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2875</xdr:rowOff>
    </xdr:from>
    <xdr:ext cx="736600" cy="259045"/>
    <xdr:sp macro="" textlink="">
      <xdr:nvSpPr>
        <xdr:cNvPr id="275" name="テキスト ボックス 274"/>
        <xdr:cNvSpPr txBox="1"/>
      </xdr:nvSpPr>
      <xdr:spPr>
        <a:xfrm>
          <a:off x="15798800" y="1526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81914</xdr:rowOff>
    </xdr:from>
    <xdr:to>
      <xdr:col>22</xdr:col>
      <xdr:colOff>254000</xdr:colOff>
      <xdr:row>89</xdr:row>
      <xdr:rowOff>12064</xdr:rowOff>
    </xdr:to>
    <xdr:sp macro="" textlink="">
      <xdr:nvSpPr>
        <xdr:cNvPr id="276" name="円/楕円 275"/>
        <xdr:cNvSpPr/>
      </xdr:nvSpPr>
      <xdr:spPr>
        <a:xfrm>
          <a:off x="15240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168291</xdr:rowOff>
    </xdr:from>
    <xdr:ext cx="762000" cy="259045"/>
    <xdr:sp macro="" textlink="">
      <xdr:nvSpPr>
        <xdr:cNvPr id="277" name="テキスト ボックス 276"/>
        <xdr:cNvSpPr txBox="1"/>
      </xdr:nvSpPr>
      <xdr:spPr>
        <a:xfrm>
          <a:off x="14909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41275</xdr:rowOff>
    </xdr:from>
    <xdr:to>
      <xdr:col>21</xdr:col>
      <xdr:colOff>50800</xdr:colOff>
      <xdr:row>85</xdr:row>
      <xdr:rowOff>142875</xdr:rowOff>
    </xdr:to>
    <xdr:sp macro="" textlink="">
      <xdr:nvSpPr>
        <xdr:cNvPr id="278" name="円/楕円 277"/>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127652</xdr:rowOff>
    </xdr:from>
    <xdr:ext cx="762000" cy="259045"/>
    <xdr:sp macro="" textlink="">
      <xdr:nvSpPr>
        <xdr:cNvPr id="279" name="テキスト ボックス 278"/>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80" name="円/楕円 279"/>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81" name="テキスト ボックス 280"/>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定員適正化の取組において、事務事業の見直し、民間委託の推進等を積極的に推進してきたことにより、県内の地方公共団体や全国の類似団体に比べて少ない職員数で行政運営を行っている。今後は、現在の職員数を指標としながら、社会構造の変化、権限移譲等の推進により増大する行政需要を的確に把握し、効率的に事務を執行できるよう常に最適な職員数の実現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161472</xdr:rowOff>
    </xdr:from>
    <xdr:to>
      <xdr:col>24</xdr:col>
      <xdr:colOff>558800</xdr:colOff>
      <xdr:row>58</xdr:row>
      <xdr:rowOff>168366</xdr:rowOff>
    </xdr:to>
    <xdr:cxnSp macro="">
      <xdr:nvCxnSpPr>
        <xdr:cNvPr id="318" name="直線コネクタ 317"/>
        <xdr:cNvCxnSpPr/>
      </xdr:nvCxnSpPr>
      <xdr:spPr>
        <a:xfrm flipV="1">
          <a:off x="16179800" y="101055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168366</xdr:rowOff>
    </xdr:from>
    <xdr:to>
      <xdr:col>23</xdr:col>
      <xdr:colOff>406400</xdr:colOff>
      <xdr:row>59</xdr:row>
      <xdr:rowOff>9555</xdr:rowOff>
    </xdr:to>
    <xdr:cxnSp macro="">
      <xdr:nvCxnSpPr>
        <xdr:cNvPr id="321" name="直線コネクタ 320"/>
        <xdr:cNvCxnSpPr/>
      </xdr:nvCxnSpPr>
      <xdr:spPr>
        <a:xfrm flipV="1">
          <a:off x="15290800" y="1011246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8406</xdr:rowOff>
    </xdr:from>
    <xdr:to>
      <xdr:col>22</xdr:col>
      <xdr:colOff>203200</xdr:colOff>
      <xdr:row>59</xdr:row>
      <xdr:rowOff>9555</xdr:rowOff>
    </xdr:to>
    <xdr:cxnSp macro="">
      <xdr:nvCxnSpPr>
        <xdr:cNvPr id="324" name="直線コネクタ 323"/>
        <xdr:cNvCxnSpPr/>
      </xdr:nvCxnSpPr>
      <xdr:spPr>
        <a:xfrm>
          <a:off x="14401800" y="101239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8406</xdr:rowOff>
    </xdr:from>
    <xdr:to>
      <xdr:col>21</xdr:col>
      <xdr:colOff>0</xdr:colOff>
      <xdr:row>59</xdr:row>
      <xdr:rowOff>11854</xdr:rowOff>
    </xdr:to>
    <xdr:cxnSp macro="">
      <xdr:nvCxnSpPr>
        <xdr:cNvPr id="327" name="直線コネクタ 326"/>
        <xdr:cNvCxnSpPr/>
      </xdr:nvCxnSpPr>
      <xdr:spPr>
        <a:xfrm flipV="1">
          <a:off x="13512800" y="101239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28" name="フローチャート : 判断 327"/>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29" name="テキスト ボックス 328"/>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0" name="フローチャート : 判断 329"/>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1" name="テキスト ボックス 330"/>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110672</xdr:rowOff>
    </xdr:from>
    <xdr:to>
      <xdr:col>24</xdr:col>
      <xdr:colOff>609600</xdr:colOff>
      <xdr:row>59</xdr:row>
      <xdr:rowOff>40822</xdr:rowOff>
    </xdr:to>
    <xdr:sp macro="" textlink="">
      <xdr:nvSpPr>
        <xdr:cNvPr id="337" name="円/楕円 336"/>
        <xdr:cNvSpPr/>
      </xdr:nvSpPr>
      <xdr:spPr>
        <a:xfrm>
          <a:off x="16967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31949</xdr:rowOff>
    </xdr:from>
    <xdr:ext cx="762000" cy="259045"/>
    <xdr:sp macro="" textlink="">
      <xdr:nvSpPr>
        <xdr:cNvPr id="338" name="定員管理の状況該当値テキスト"/>
        <xdr:cNvSpPr txBox="1"/>
      </xdr:nvSpPr>
      <xdr:spPr>
        <a:xfrm>
          <a:off x="17106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117566</xdr:rowOff>
    </xdr:from>
    <xdr:to>
      <xdr:col>23</xdr:col>
      <xdr:colOff>457200</xdr:colOff>
      <xdr:row>59</xdr:row>
      <xdr:rowOff>47716</xdr:rowOff>
    </xdr:to>
    <xdr:sp macro="" textlink="">
      <xdr:nvSpPr>
        <xdr:cNvPr id="339" name="円/楕円 338"/>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57893</xdr:rowOff>
    </xdr:from>
    <xdr:ext cx="736600" cy="259045"/>
    <xdr:sp macro="" textlink="">
      <xdr:nvSpPr>
        <xdr:cNvPr id="340" name="テキスト ボックス 339"/>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130205</xdr:rowOff>
    </xdr:from>
    <xdr:to>
      <xdr:col>22</xdr:col>
      <xdr:colOff>254000</xdr:colOff>
      <xdr:row>59</xdr:row>
      <xdr:rowOff>60355</xdr:rowOff>
    </xdr:to>
    <xdr:sp macro="" textlink="">
      <xdr:nvSpPr>
        <xdr:cNvPr id="341" name="円/楕円 340"/>
        <xdr:cNvSpPr/>
      </xdr:nvSpPr>
      <xdr:spPr>
        <a:xfrm>
          <a:off x="152400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70532</xdr:rowOff>
    </xdr:from>
    <xdr:ext cx="762000" cy="259045"/>
    <xdr:sp macro="" textlink="">
      <xdr:nvSpPr>
        <xdr:cNvPr id="342" name="テキスト ボックス 341"/>
        <xdr:cNvSpPr txBox="1"/>
      </xdr:nvSpPr>
      <xdr:spPr>
        <a:xfrm>
          <a:off x="14909800" y="984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129056</xdr:rowOff>
    </xdr:from>
    <xdr:to>
      <xdr:col>21</xdr:col>
      <xdr:colOff>50800</xdr:colOff>
      <xdr:row>59</xdr:row>
      <xdr:rowOff>59206</xdr:rowOff>
    </xdr:to>
    <xdr:sp macro="" textlink="">
      <xdr:nvSpPr>
        <xdr:cNvPr id="343" name="円/楕円 342"/>
        <xdr:cNvSpPr/>
      </xdr:nvSpPr>
      <xdr:spPr>
        <a:xfrm>
          <a:off x="14351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69383</xdr:rowOff>
    </xdr:from>
    <xdr:ext cx="762000" cy="259045"/>
    <xdr:sp macro="" textlink="">
      <xdr:nvSpPr>
        <xdr:cNvPr id="344" name="テキスト ボックス 343"/>
        <xdr:cNvSpPr txBox="1"/>
      </xdr:nvSpPr>
      <xdr:spPr>
        <a:xfrm>
          <a:off x="14020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132504</xdr:rowOff>
    </xdr:from>
    <xdr:to>
      <xdr:col>19</xdr:col>
      <xdr:colOff>533400</xdr:colOff>
      <xdr:row>59</xdr:row>
      <xdr:rowOff>62654</xdr:rowOff>
    </xdr:to>
    <xdr:sp macro="" textlink="">
      <xdr:nvSpPr>
        <xdr:cNvPr id="345" name="円/楕円 344"/>
        <xdr:cNvSpPr/>
      </xdr:nvSpPr>
      <xdr:spPr>
        <a:xfrm>
          <a:off x="13462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72831</xdr:rowOff>
    </xdr:from>
    <xdr:ext cx="762000" cy="259045"/>
    <xdr:sp macro="" textlink="">
      <xdr:nvSpPr>
        <xdr:cNvPr id="346" name="テキスト ボックス 345"/>
        <xdr:cNvSpPr txBox="1"/>
      </xdr:nvSpPr>
      <xdr:spPr>
        <a:xfrm>
          <a:off x="13131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実質公債費比率は、標準税収入額等の著しい増加や元利償還金や債務負担行為に係る額の減少を受け、</a:t>
          </a:r>
          <a:r>
            <a:rPr kumimoji="1" lang="en-US" altLang="ja-JP" sz="1300">
              <a:latin typeface="ＭＳ Ｐゴシック"/>
            </a:rPr>
            <a:t>1.1</a:t>
          </a:r>
          <a:r>
            <a:rPr kumimoji="1" lang="ja-JP" altLang="en-US" sz="1300">
              <a:latin typeface="ＭＳ Ｐゴシック"/>
            </a:rPr>
            <a:t>％下降した</a:t>
          </a:r>
          <a:r>
            <a:rPr kumimoji="1" lang="en-US" altLang="ja-JP" sz="1300">
              <a:latin typeface="ＭＳ Ｐゴシック"/>
            </a:rPr>
            <a:t>3.2</a:t>
          </a:r>
          <a:r>
            <a:rPr kumimoji="1" lang="ja-JP" altLang="en-US" sz="1300">
              <a:latin typeface="ＭＳ Ｐゴシック"/>
            </a:rPr>
            <a:t>％となった。比率は減少傾向にあり、今後も将来財政に過度な負担を残さないよう、計画的かつ安定的な財政運営に努める。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126047</xdr:rowOff>
    </xdr:to>
    <xdr:cxnSp macro="">
      <xdr:nvCxnSpPr>
        <xdr:cNvPr id="376" name="直線コネクタ 375"/>
        <xdr:cNvCxnSpPr/>
      </xdr:nvCxnSpPr>
      <xdr:spPr>
        <a:xfrm flipV="1">
          <a:off x="16179800" y="657479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126047</xdr:rowOff>
    </xdr:from>
    <xdr:to>
      <xdr:col>23</xdr:col>
      <xdr:colOff>406400</xdr:colOff>
      <xdr:row>38</xdr:row>
      <xdr:rowOff>150178</xdr:rowOff>
    </xdr:to>
    <xdr:cxnSp macro="">
      <xdr:nvCxnSpPr>
        <xdr:cNvPr id="379" name="直線コネクタ 378"/>
        <xdr:cNvCxnSpPr/>
      </xdr:nvCxnSpPr>
      <xdr:spPr>
        <a:xfrm flipV="1">
          <a:off x="15290800" y="66411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39</xdr:row>
      <xdr:rowOff>8890</xdr:rowOff>
    </xdr:to>
    <xdr:cxnSp macro="">
      <xdr:nvCxnSpPr>
        <xdr:cNvPr id="382" name="直線コネクタ 381"/>
        <xdr:cNvCxnSpPr/>
      </xdr:nvCxnSpPr>
      <xdr:spPr>
        <a:xfrm flipV="1">
          <a:off x="14401800" y="66652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14922</xdr:rowOff>
    </xdr:to>
    <xdr:cxnSp macro="">
      <xdr:nvCxnSpPr>
        <xdr:cNvPr id="385" name="直線コネクタ 384"/>
        <xdr:cNvCxnSpPr/>
      </xdr:nvCxnSpPr>
      <xdr:spPr>
        <a:xfrm flipV="1">
          <a:off x="13512800" y="66954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6" name="フローチャート : 判断 385"/>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87" name="テキスト ボックス 386"/>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88" name="フローチャート : 判断 387"/>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89" name="テキスト ボックス 388"/>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5" name="円/楕円 394"/>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6"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75247</xdr:rowOff>
    </xdr:from>
    <xdr:to>
      <xdr:col>23</xdr:col>
      <xdr:colOff>457200</xdr:colOff>
      <xdr:row>39</xdr:row>
      <xdr:rowOff>5397</xdr:rowOff>
    </xdr:to>
    <xdr:sp macro="" textlink="">
      <xdr:nvSpPr>
        <xdr:cNvPr id="397" name="円/楕円 396"/>
        <xdr:cNvSpPr/>
      </xdr:nvSpPr>
      <xdr:spPr>
        <a:xfrm>
          <a:off x="16129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15574</xdr:rowOff>
    </xdr:from>
    <xdr:ext cx="736600" cy="259045"/>
    <xdr:sp macro="" textlink="">
      <xdr:nvSpPr>
        <xdr:cNvPr id="398" name="テキスト ボックス 397"/>
        <xdr:cNvSpPr txBox="1"/>
      </xdr:nvSpPr>
      <xdr:spPr>
        <a:xfrm>
          <a:off x="15798800" y="63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99378</xdr:rowOff>
    </xdr:from>
    <xdr:to>
      <xdr:col>22</xdr:col>
      <xdr:colOff>254000</xdr:colOff>
      <xdr:row>39</xdr:row>
      <xdr:rowOff>29528</xdr:rowOff>
    </xdr:to>
    <xdr:sp macro="" textlink="">
      <xdr:nvSpPr>
        <xdr:cNvPr id="399" name="円/楕円 398"/>
        <xdr:cNvSpPr/>
      </xdr:nvSpPr>
      <xdr:spPr>
        <a:xfrm>
          <a:off x="15240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39705</xdr:rowOff>
    </xdr:from>
    <xdr:ext cx="762000" cy="259045"/>
    <xdr:sp macro="" textlink="">
      <xdr:nvSpPr>
        <xdr:cNvPr id="400" name="テキスト ボックス 399"/>
        <xdr:cNvSpPr txBox="1"/>
      </xdr:nvSpPr>
      <xdr:spPr>
        <a:xfrm>
          <a:off x="14909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1" name="円/楕円 400"/>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02" name="テキスト ボックス 401"/>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135572</xdr:rowOff>
    </xdr:from>
    <xdr:to>
      <xdr:col>19</xdr:col>
      <xdr:colOff>533400</xdr:colOff>
      <xdr:row>39</xdr:row>
      <xdr:rowOff>65722</xdr:rowOff>
    </xdr:to>
    <xdr:sp macro="" textlink="">
      <xdr:nvSpPr>
        <xdr:cNvPr id="403" name="円/楕円 402"/>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75899</xdr:rowOff>
    </xdr:from>
    <xdr:ext cx="762000" cy="259045"/>
    <xdr:sp macro="" textlink="">
      <xdr:nvSpPr>
        <xdr:cNvPr id="404" name="テキスト ボックス 403"/>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a:t>
          </a:r>
          <a:r>
            <a:rPr kumimoji="1" lang="en-US" altLang="ja-JP" sz="1300">
              <a:latin typeface="ＭＳ Ｐゴシック"/>
            </a:rPr>
            <a:t>2.1</a:t>
          </a:r>
          <a:r>
            <a:rPr kumimoji="1" lang="ja-JP" altLang="en-US" sz="1300">
              <a:latin typeface="ＭＳ Ｐゴシック"/>
            </a:rPr>
            <a:t>％増加した</a:t>
          </a:r>
          <a:r>
            <a:rPr kumimoji="1" lang="en-US" altLang="ja-JP" sz="1300">
              <a:latin typeface="ＭＳ Ｐゴシック"/>
            </a:rPr>
            <a:t>41.4</a:t>
          </a:r>
          <a:r>
            <a:rPr kumimoji="1" lang="ja-JP" altLang="en-US" sz="1300">
              <a:latin typeface="ＭＳ Ｐゴシック"/>
            </a:rPr>
            <a:t>％となった。標準財政規模の増加により分母は増加となったものの、分子が大きく増加したことが比率増加の要因です。分子の増加要因は、将来負担額から控除となる基準財政需要額参入見込額が減少し、将来負担額から控除となる財源が減少したことが分子の増加要因です。</a:t>
          </a:r>
          <a:endParaRPr kumimoji="1" lang="en-US" altLang="ja-JP" sz="1300">
            <a:latin typeface="ＭＳ Ｐゴシック"/>
          </a:endParaRPr>
        </a:p>
        <a:p>
          <a:r>
            <a:rPr kumimoji="1" lang="ja-JP" altLang="en-US" sz="1300">
              <a:latin typeface="ＭＳ Ｐゴシック"/>
            </a:rPr>
            <a:t>　比率は横ばいに推移しているものの、今後も将来財政に過度な負担を残さないよう、安易な起債は行わず、計画的かつ安定的な財政運営に行い、将来負担の低減に努める。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65627</xdr:rowOff>
    </xdr:from>
    <xdr:to>
      <xdr:col>24</xdr:col>
      <xdr:colOff>558800</xdr:colOff>
      <xdr:row>16</xdr:row>
      <xdr:rowOff>78295</xdr:rowOff>
    </xdr:to>
    <xdr:cxnSp macro="">
      <xdr:nvCxnSpPr>
        <xdr:cNvPr id="434" name="直線コネクタ 433"/>
        <xdr:cNvCxnSpPr/>
      </xdr:nvCxnSpPr>
      <xdr:spPr>
        <a:xfrm>
          <a:off x="16179800" y="2808827"/>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65627</xdr:rowOff>
    </xdr:from>
    <xdr:to>
      <xdr:col>23</xdr:col>
      <xdr:colOff>406400</xdr:colOff>
      <xdr:row>16</xdr:row>
      <xdr:rowOff>80708</xdr:rowOff>
    </xdr:to>
    <xdr:cxnSp macro="">
      <xdr:nvCxnSpPr>
        <xdr:cNvPr id="437" name="直線コネクタ 436"/>
        <xdr:cNvCxnSpPr/>
      </xdr:nvCxnSpPr>
      <xdr:spPr>
        <a:xfrm flipV="1">
          <a:off x="15290800" y="280882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80708</xdr:rowOff>
    </xdr:from>
    <xdr:to>
      <xdr:col>22</xdr:col>
      <xdr:colOff>203200</xdr:colOff>
      <xdr:row>16</xdr:row>
      <xdr:rowOff>144653</xdr:rowOff>
    </xdr:to>
    <xdr:cxnSp macro="">
      <xdr:nvCxnSpPr>
        <xdr:cNvPr id="440" name="直線コネクタ 439"/>
        <xdr:cNvCxnSpPr/>
      </xdr:nvCxnSpPr>
      <xdr:spPr>
        <a:xfrm flipV="1">
          <a:off x="14401800" y="2823908"/>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144653</xdr:rowOff>
    </xdr:from>
    <xdr:to>
      <xdr:col>21</xdr:col>
      <xdr:colOff>0</xdr:colOff>
      <xdr:row>16</xdr:row>
      <xdr:rowOff>164560</xdr:rowOff>
    </xdr:to>
    <xdr:cxnSp macro="">
      <xdr:nvCxnSpPr>
        <xdr:cNvPr id="443" name="直線コネクタ 442"/>
        <xdr:cNvCxnSpPr/>
      </xdr:nvCxnSpPr>
      <xdr:spPr>
        <a:xfrm flipV="1">
          <a:off x="13512800" y="2887853"/>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4" name="フローチャート : 判断 443"/>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5" name="テキスト ボックス 444"/>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6" name="フローチャート : 判断 445"/>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47" name="テキスト ボックス 446"/>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27495</xdr:rowOff>
    </xdr:from>
    <xdr:to>
      <xdr:col>24</xdr:col>
      <xdr:colOff>609600</xdr:colOff>
      <xdr:row>16</xdr:row>
      <xdr:rowOff>129095</xdr:rowOff>
    </xdr:to>
    <xdr:sp macro="" textlink="">
      <xdr:nvSpPr>
        <xdr:cNvPr id="453" name="円/楕円 452"/>
        <xdr:cNvSpPr/>
      </xdr:nvSpPr>
      <xdr:spPr>
        <a:xfrm>
          <a:off x="16967200" y="27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44022</xdr:rowOff>
    </xdr:from>
    <xdr:ext cx="762000" cy="259045"/>
    <xdr:sp macro="" textlink="">
      <xdr:nvSpPr>
        <xdr:cNvPr id="454" name="将来負担の状況該当値テキスト"/>
        <xdr:cNvSpPr txBox="1"/>
      </xdr:nvSpPr>
      <xdr:spPr>
        <a:xfrm>
          <a:off x="17106900" y="261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14827</xdr:rowOff>
    </xdr:from>
    <xdr:to>
      <xdr:col>23</xdr:col>
      <xdr:colOff>457200</xdr:colOff>
      <xdr:row>16</xdr:row>
      <xdr:rowOff>116427</xdr:rowOff>
    </xdr:to>
    <xdr:sp macro="" textlink="">
      <xdr:nvSpPr>
        <xdr:cNvPr id="455" name="円/楕円 454"/>
        <xdr:cNvSpPr/>
      </xdr:nvSpPr>
      <xdr:spPr>
        <a:xfrm>
          <a:off x="16129000" y="27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126604</xdr:rowOff>
    </xdr:from>
    <xdr:ext cx="736600" cy="259045"/>
    <xdr:sp macro="" textlink="">
      <xdr:nvSpPr>
        <xdr:cNvPr id="456" name="テキスト ボックス 455"/>
        <xdr:cNvSpPr txBox="1"/>
      </xdr:nvSpPr>
      <xdr:spPr>
        <a:xfrm>
          <a:off x="15798800" y="252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29908</xdr:rowOff>
    </xdr:from>
    <xdr:to>
      <xdr:col>22</xdr:col>
      <xdr:colOff>254000</xdr:colOff>
      <xdr:row>16</xdr:row>
      <xdr:rowOff>131508</xdr:rowOff>
    </xdr:to>
    <xdr:sp macro="" textlink="">
      <xdr:nvSpPr>
        <xdr:cNvPr id="457" name="円/楕円 456"/>
        <xdr:cNvSpPr/>
      </xdr:nvSpPr>
      <xdr:spPr>
        <a:xfrm>
          <a:off x="15240000" y="27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141685</xdr:rowOff>
    </xdr:from>
    <xdr:ext cx="762000" cy="259045"/>
    <xdr:sp macro="" textlink="">
      <xdr:nvSpPr>
        <xdr:cNvPr id="458" name="テキスト ボックス 457"/>
        <xdr:cNvSpPr txBox="1"/>
      </xdr:nvSpPr>
      <xdr:spPr>
        <a:xfrm>
          <a:off x="14909800" y="25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93853</xdr:rowOff>
    </xdr:from>
    <xdr:to>
      <xdr:col>21</xdr:col>
      <xdr:colOff>50800</xdr:colOff>
      <xdr:row>17</xdr:row>
      <xdr:rowOff>24003</xdr:rowOff>
    </xdr:to>
    <xdr:sp macro="" textlink="">
      <xdr:nvSpPr>
        <xdr:cNvPr id="459" name="円/楕円 458"/>
        <xdr:cNvSpPr/>
      </xdr:nvSpPr>
      <xdr:spPr>
        <a:xfrm>
          <a:off x="14351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34180</xdr:rowOff>
    </xdr:from>
    <xdr:ext cx="762000" cy="259045"/>
    <xdr:sp macro="" textlink="">
      <xdr:nvSpPr>
        <xdr:cNvPr id="460" name="テキスト ボックス 459"/>
        <xdr:cNvSpPr txBox="1"/>
      </xdr:nvSpPr>
      <xdr:spPr>
        <a:xfrm>
          <a:off x="14020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113760</xdr:rowOff>
    </xdr:from>
    <xdr:to>
      <xdr:col>19</xdr:col>
      <xdr:colOff>533400</xdr:colOff>
      <xdr:row>17</xdr:row>
      <xdr:rowOff>43910</xdr:rowOff>
    </xdr:to>
    <xdr:sp macro="" textlink="">
      <xdr:nvSpPr>
        <xdr:cNvPr id="461" name="円/楕円 460"/>
        <xdr:cNvSpPr/>
      </xdr:nvSpPr>
      <xdr:spPr>
        <a:xfrm>
          <a:off x="13462000" y="2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54087</xdr:rowOff>
    </xdr:from>
    <xdr:ext cx="762000" cy="259045"/>
    <xdr:sp macro="" textlink="">
      <xdr:nvSpPr>
        <xdr:cNvPr id="462" name="テキスト ボックス 461"/>
        <xdr:cNvSpPr txBox="1"/>
      </xdr:nvSpPr>
      <xdr:spPr>
        <a:xfrm>
          <a:off x="13131800" y="26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埼玉県和光市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79,361
77,381
11.04
23,535,815
22,255,996
1,078,901
14,250,081
16,025,523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41.4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人件費について、前年度から横ばいの</a:t>
          </a:r>
          <a:r>
            <a:rPr kumimoji="1" lang="en-US" altLang="ja-JP" sz="1300">
              <a:latin typeface="ＭＳ Ｐゴシック"/>
            </a:rPr>
            <a:t>21.7</a:t>
          </a:r>
          <a:r>
            <a:rPr kumimoji="1" lang="ja-JP" altLang="en-US" sz="1300">
              <a:latin typeface="ＭＳ Ｐゴシック"/>
            </a:rPr>
            <a:t>％となった。本市では人件費の抑制を図るため公共施設の指定管理者制度の活用や職員の再任用制度を活用するといった取組を行ってきたことにより、人件費の比率は類似団体等各平均値を下回っている。今後も効率的な行政運営を行い、人件費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12700</xdr:rowOff>
    </xdr:to>
    <xdr:cxnSp macro="">
      <xdr:nvCxnSpPr>
        <xdr:cNvPr id="65" name="直線コネクタ 64"/>
        <xdr:cNvCxnSpPr/>
      </xdr:nvCxnSpPr>
      <xdr:spPr>
        <a:xfrm flipV="1">
          <a:off x="3987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12700</xdr:rowOff>
    </xdr:to>
    <xdr:cxnSp macro="">
      <xdr:nvCxnSpPr>
        <xdr:cNvPr id="68" name="直線コネクタ 67"/>
        <xdr:cNvCxnSpPr/>
      </xdr:nvCxnSpPr>
      <xdr:spPr>
        <a:xfrm>
          <a:off x="3098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5080</xdr:rowOff>
    </xdr:to>
    <xdr:cxnSp macro="">
      <xdr:nvCxnSpPr>
        <xdr:cNvPr id="71" name="直線コネクタ 70"/>
        <xdr:cNvCxnSpPr/>
      </xdr:nvCxnSpPr>
      <xdr:spPr>
        <a:xfrm>
          <a:off x="2209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146050</xdr:rowOff>
    </xdr:to>
    <xdr:cxnSp macro="">
      <xdr:nvCxnSpPr>
        <xdr:cNvPr id="74" name="直線コネクタ 73"/>
        <xdr:cNvCxnSpPr/>
      </xdr:nvCxnSpPr>
      <xdr:spPr>
        <a:xfrm>
          <a:off x="1320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4" name="円/楕円 83"/>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5"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6" name="円/楕円 85"/>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7" name="テキスト ボックス 86"/>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8" name="円/楕円 87"/>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89" name="テキスト ボックス 88"/>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0" name="円/楕円 89"/>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1" name="テキスト ボックス 90"/>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2" name="円/楕円 91"/>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3" name="テキスト ボックス 92"/>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物件費について、前年度から大きく下降した</a:t>
          </a:r>
          <a:r>
            <a:rPr kumimoji="1" lang="en-US" altLang="ja-JP" sz="1300">
              <a:latin typeface="ＭＳ Ｐゴシック"/>
            </a:rPr>
            <a:t>26.1</a:t>
          </a:r>
          <a:r>
            <a:rPr kumimoji="1" lang="ja-JP" altLang="en-US" sz="1300">
              <a:latin typeface="ＭＳ Ｐゴシック"/>
            </a:rPr>
            <a:t>％となった。性質別分類の見直しを行い、公設民営保育園運営委託料を物件費から扶助費へ移行した結果、物件費が著しく下降となった。本市の物件費の比率は類似団体等各数値を大きく上回っている。これは、これまで人件費の抑制のため公共施設の指定管理者制度の活用や事務の効率化を図るためのシステム導入などを推進してきたことが要因である。今後は委託事業の精査、見直しを行うことにより、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19558</xdr:rowOff>
    </xdr:from>
    <xdr:to>
      <xdr:col>24</xdr:col>
      <xdr:colOff>31750</xdr:colOff>
      <xdr:row>20</xdr:row>
      <xdr:rowOff>62992</xdr:rowOff>
    </xdr:to>
    <xdr:cxnSp macro="">
      <xdr:nvCxnSpPr>
        <xdr:cNvPr id="118" name="直線コネクタ 117"/>
        <xdr:cNvCxnSpPr/>
      </xdr:nvCxnSpPr>
      <xdr:spPr>
        <a:xfrm flipV="1">
          <a:off x="16510000" y="2591308"/>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35069</xdr:rowOff>
    </xdr:from>
    <xdr:ext cx="762000" cy="259045"/>
    <xdr:sp macro="" textlink="">
      <xdr:nvSpPr>
        <xdr:cNvPr id="119"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20</xdr:row>
      <xdr:rowOff>62992</xdr:rowOff>
    </xdr:from>
    <xdr:to>
      <xdr:col>24</xdr:col>
      <xdr:colOff>120650</xdr:colOff>
      <xdr:row>20</xdr:row>
      <xdr:rowOff>62992</xdr:rowOff>
    </xdr:to>
    <xdr:cxnSp macro="">
      <xdr:nvCxnSpPr>
        <xdr:cNvPr id="120" name="直線コネクタ 119"/>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105935</xdr:rowOff>
    </xdr:from>
    <xdr:ext cx="762000" cy="259045"/>
    <xdr:sp macro="" textlink="">
      <xdr:nvSpPr>
        <xdr:cNvPr id="121" name="物件費最大値テキスト"/>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15</xdr:row>
      <xdr:rowOff>19558</xdr:rowOff>
    </xdr:from>
    <xdr:to>
      <xdr:col>24</xdr:col>
      <xdr:colOff>120650</xdr:colOff>
      <xdr:row>15</xdr:row>
      <xdr:rowOff>19558</xdr:rowOff>
    </xdr:to>
    <xdr:cxnSp macro="">
      <xdr:nvCxnSpPr>
        <xdr:cNvPr id="122" name="直線コネクタ 121"/>
        <xdr:cNvCxnSpPr/>
      </xdr:nvCxnSpPr>
      <xdr:spPr>
        <a:xfrm>
          <a:off x="16421100" y="259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62992</xdr:rowOff>
    </xdr:from>
    <xdr:to>
      <xdr:col>24</xdr:col>
      <xdr:colOff>31750</xdr:colOff>
      <xdr:row>21</xdr:row>
      <xdr:rowOff>1270</xdr:rowOff>
    </xdr:to>
    <xdr:cxnSp macro="">
      <xdr:nvCxnSpPr>
        <xdr:cNvPr id="123" name="直線コネクタ 122"/>
        <xdr:cNvCxnSpPr/>
      </xdr:nvCxnSpPr>
      <xdr:spPr>
        <a:xfrm flipV="1">
          <a:off x="15671800" y="34919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156735</xdr:rowOff>
    </xdr:from>
    <xdr:ext cx="762000" cy="259045"/>
    <xdr:sp macro="" textlink="">
      <xdr:nvSpPr>
        <xdr:cNvPr id="124"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25" name="フローチャート : 判断 124"/>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1270</xdr:rowOff>
    </xdr:from>
    <xdr:to>
      <xdr:col>22</xdr:col>
      <xdr:colOff>565150</xdr:colOff>
      <xdr:row>21</xdr:row>
      <xdr:rowOff>19558</xdr:rowOff>
    </xdr:to>
    <xdr:cxnSp macro="">
      <xdr:nvCxnSpPr>
        <xdr:cNvPr id="126" name="直線コネクタ 125"/>
        <xdr:cNvCxnSpPr/>
      </xdr:nvCxnSpPr>
      <xdr:spPr>
        <a:xfrm flipV="1">
          <a:off x="14782800" y="3601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7" name="フローチャート : 判断 126"/>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8" name="テキスト ボックス 127"/>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168148</xdr:rowOff>
    </xdr:from>
    <xdr:to>
      <xdr:col>21</xdr:col>
      <xdr:colOff>361950</xdr:colOff>
      <xdr:row>21</xdr:row>
      <xdr:rowOff>19558</xdr:rowOff>
    </xdr:to>
    <xdr:cxnSp macro="">
      <xdr:nvCxnSpPr>
        <xdr:cNvPr id="129" name="直線コネクタ 128"/>
        <xdr:cNvCxnSpPr/>
      </xdr:nvCxnSpPr>
      <xdr:spPr>
        <a:xfrm>
          <a:off x="13893800" y="3597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108204</xdr:rowOff>
    </xdr:from>
    <xdr:to>
      <xdr:col>21</xdr:col>
      <xdr:colOff>412750</xdr:colOff>
      <xdr:row>17</xdr:row>
      <xdr:rowOff>38354</xdr:rowOff>
    </xdr:to>
    <xdr:sp macro="" textlink="">
      <xdr:nvSpPr>
        <xdr:cNvPr id="130" name="フローチャート : 判断 129"/>
        <xdr:cNvSpPr/>
      </xdr:nvSpPr>
      <xdr:spPr>
        <a:xfrm>
          <a:off x="14732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48531</xdr:rowOff>
    </xdr:from>
    <xdr:ext cx="762000" cy="259045"/>
    <xdr:sp macro="" textlink="">
      <xdr:nvSpPr>
        <xdr:cNvPr id="131" name="テキスト ボックス 130"/>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149860</xdr:rowOff>
    </xdr:from>
    <xdr:to>
      <xdr:col>20</xdr:col>
      <xdr:colOff>158750</xdr:colOff>
      <xdr:row>20</xdr:row>
      <xdr:rowOff>168148</xdr:rowOff>
    </xdr:to>
    <xdr:cxnSp macro="">
      <xdr:nvCxnSpPr>
        <xdr:cNvPr id="132" name="直線コネクタ 131"/>
        <xdr:cNvCxnSpPr/>
      </xdr:nvCxnSpPr>
      <xdr:spPr>
        <a:xfrm>
          <a:off x="13004800" y="3578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149352</xdr:rowOff>
    </xdr:from>
    <xdr:to>
      <xdr:col>20</xdr:col>
      <xdr:colOff>209550</xdr:colOff>
      <xdr:row>17</xdr:row>
      <xdr:rowOff>79502</xdr:rowOff>
    </xdr:to>
    <xdr:sp macro="" textlink="">
      <xdr:nvSpPr>
        <xdr:cNvPr id="133" name="フローチャート : 判断 132"/>
        <xdr:cNvSpPr/>
      </xdr:nvSpPr>
      <xdr:spPr>
        <a:xfrm>
          <a:off x="13843000" y="289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89679</xdr:rowOff>
    </xdr:from>
    <xdr:ext cx="762000" cy="259045"/>
    <xdr:sp macro="" textlink="">
      <xdr:nvSpPr>
        <xdr:cNvPr id="134" name="テキスト ボックス 133"/>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149352</xdr:rowOff>
    </xdr:from>
    <xdr:to>
      <xdr:col>19</xdr:col>
      <xdr:colOff>6350</xdr:colOff>
      <xdr:row>17</xdr:row>
      <xdr:rowOff>79502</xdr:rowOff>
    </xdr:to>
    <xdr:sp macro="" textlink="">
      <xdr:nvSpPr>
        <xdr:cNvPr id="135" name="フローチャート : 判断 134"/>
        <xdr:cNvSpPr/>
      </xdr:nvSpPr>
      <xdr:spPr>
        <a:xfrm>
          <a:off x="12954000" y="289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89679</xdr:rowOff>
    </xdr:from>
    <xdr:ext cx="762000" cy="259045"/>
    <xdr:sp macro="" textlink="">
      <xdr:nvSpPr>
        <xdr:cNvPr id="136" name="テキスト ボックス 135"/>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12192</xdr:rowOff>
    </xdr:from>
    <xdr:to>
      <xdr:col>24</xdr:col>
      <xdr:colOff>82550</xdr:colOff>
      <xdr:row>20</xdr:row>
      <xdr:rowOff>113792</xdr:rowOff>
    </xdr:to>
    <xdr:sp macro="" textlink="">
      <xdr:nvSpPr>
        <xdr:cNvPr id="142" name="円/楕円 141"/>
        <xdr:cNvSpPr/>
      </xdr:nvSpPr>
      <xdr:spPr>
        <a:xfrm>
          <a:off x="164592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92219</xdr:rowOff>
    </xdr:from>
    <xdr:ext cx="762000" cy="259045"/>
    <xdr:sp macro="" textlink="">
      <xdr:nvSpPr>
        <xdr:cNvPr id="143" name="物件費該当値テキスト"/>
        <xdr:cNvSpPr txBox="1"/>
      </xdr:nvSpPr>
      <xdr:spPr>
        <a:xfrm>
          <a:off x="16598900" y="334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121920</xdr:rowOff>
    </xdr:from>
    <xdr:to>
      <xdr:col>22</xdr:col>
      <xdr:colOff>615950</xdr:colOff>
      <xdr:row>21</xdr:row>
      <xdr:rowOff>52070</xdr:rowOff>
    </xdr:to>
    <xdr:sp macro="" textlink="">
      <xdr:nvSpPr>
        <xdr:cNvPr id="144" name="円/楕円 143"/>
        <xdr:cNvSpPr/>
      </xdr:nvSpPr>
      <xdr:spPr>
        <a:xfrm>
          <a:off x="15621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36847</xdr:rowOff>
    </xdr:from>
    <xdr:ext cx="736600" cy="259045"/>
    <xdr:sp macro="" textlink="">
      <xdr:nvSpPr>
        <xdr:cNvPr id="145" name="テキスト ボックス 144"/>
        <xdr:cNvSpPr txBox="1"/>
      </xdr:nvSpPr>
      <xdr:spPr>
        <a:xfrm>
          <a:off x="15290800" y="36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140208</xdr:rowOff>
    </xdr:from>
    <xdr:to>
      <xdr:col>21</xdr:col>
      <xdr:colOff>412750</xdr:colOff>
      <xdr:row>21</xdr:row>
      <xdr:rowOff>70358</xdr:rowOff>
    </xdr:to>
    <xdr:sp macro="" textlink="">
      <xdr:nvSpPr>
        <xdr:cNvPr id="146" name="円/楕円 145"/>
        <xdr:cNvSpPr/>
      </xdr:nvSpPr>
      <xdr:spPr>
        <a:xfrm>
          <a:off x="14732000" y="35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55135</xdr:rowOff>
    </xdr:from>
    <xdr:ext cx="762000" cy="259045"/>
    <xdr:sp macro="" textlink="">
      <xdr:nvSpPr>
        <xdr:cNvPr id="147" name="テキスト ボックス 146"/>
        <xdr:cNvSpPr txBox="1"/>
      </xdr:nvSpPr>
      <xdr:spPr>
        <a:xfrm>
          <a:off x="14401800" y="36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117348</xdr:rowOff>
    </xdr:from>
    <xdr:to>
      <xdr:col>20</xdr:col>
      <xdr:colOff>209550</xdr:colOff>
      <xdr:row>21</xdr:row>
      <xdr:rowOff>47498</xdr:rowOff>
    </xdr:to>
    <xdr:sp macro="" textlink="">
      <xdr:nvSpPr>
        <xdr:cNvPr id="148" name="円/楕円 147"/>
        <xdr:cNvSpPr/>
      </xdr:nvSpPr>
      <xdr:spPr>
        <a:xfrm>
          <a:off x="13843000" y="35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32275</xdr:rowOff>
    </xdr:from>
    <xdr:ext cx="762000" cy="259045"/>
    <xdr:sp macro="" textlink="">
      <xdr:nvSpPr>
        <xdr:cNvPr id="149" name="テキスト ボックス 148"/>
        <xdr:cNvSpPr txBox="1"/>
      </xdr:nvSpPr>
      <xdr:spPr>
        <a:xfrm>
          <a:off x="13512800" y="36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99060</xdr:rowOff>
    </xdr:from>
    <xdr:to>
      <xdr:col>19</xdr:col>
      <xdr:colOff>6350</xdr:colOff>
      <xdr:row>21</xdr:row>
      <xdr:rowOff>29210</xdr:rowOff>
    </xdr:to>
    <xdr:sp macro="" textlink="">
      <xdr:nvSpPr>
        <xdr:cNvPr id="150" name="円/楕円 149"/>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13987</xdr:rowOff>
    </xdr:from>
    <xdr:ext cx="762000" cy="259045"/>
    <xdr:sp macro="" textlink="">
      <xdr:nvSpPr>
        <xdr:cNvPr id="151" name="テキスト ボックス 150"/>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扶助費について、前年度から大きく上昇した</a:t>
          </a:r>
          <a:r>
            <a:rPr kumimoji="1" lang="en-US" altLang="ja-JP" sz="1300">
              <a:latin typeface="ＭＳ Ｐゴシック"/>
            </a:rPr>
            <a:t>13.4</a:t>
          </a:r>
          <a:r>
            <a:rPr kumimoji="1" lang="ja-JP" altLang="en-US" sz="1300">
              <a:latin typeface="ＭＳ Ｐゴシック"/>
            </a:rPr>
            <a:t>％となった。性質別分類の見直しを行い、公設民営保育園運営委託料を物件費から扶助費へ移行した結果、扶助費が著しく上昇となった。本市は保育園待機児童解消など子育て施策を重点的に行っていること、社会保障関連経費が逓増していることなどから、扶助費の大幅な削減は難しいものの、今後は「補助・扶助事業の見直しに関する方針」に基づき扶助事業の見直しを行い、扶助費の適正化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77" name="直線コネクタ 176"/>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78"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79" name="直線コネクタ 178"/>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0"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1" name="直線コネクタ 180"/>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120142</xdr:rowOff>
    </xdr:from>
    <xdr:to>
      <xdr:col>7</xdr:col>
      <xdr:colOff>15875</xdr:colOff>
      <xdr:row>57</xdr:row>
      <xdr:rowOff>152146</xdr:rowOff>
    </xdr:to>
    <xdr:cxnSp macro="">
      <xdr:nvCxnSpPr>
        <xdr:cNvPr id="182" name="直線コネクタ 181"/>
        <xdr:cNvCxnSpPr/>
      </xdr:nvCxnSpPr>
      <xdr:spPr>
        <a:xfrm>
          <a:off x="3987800" y="9549892"/>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3"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4" name="フローチャート : 判断 183"/>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120142</xdr:rowOff>
    </xdr:from>
    <xdr:to>
      <xdr:col>5</xdr:col>
      <xdr:colOff>549275</xdr:colOff>
      <xdr:row>55</xdr:row>
      <xdr:rowOff>129286</xdr:rowOff>
    </xdr:to>
    <xdr:cxnSp macro="">
      <xdr:nvCxnSpPr>
        <xdr:cNvPr id="185" name="直線コネクタ 184"/>
        <xdr:cNvCxnSpPr/>
      </xdr:nvCxnSpPr>
      <xdr:spPr>
        <a:xfrm flipV="1">
          <a:off x="3098800" y="9549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6" name="フローチャート : 判断 185"/>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87" name="テキスト ボックス 186"/>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145288</xdr:rowOff>
    </xdr:from>
    <xdr:to>
      <xdr:col>4</xdr:col>
      <xdr:colOff>346075</xdr:colOff>
      <xdr:row>55</xdr:row>
      <xdr:rowOff>129286</xdr:rowOff>
    </xdr:to>
    <xdr:cxnSp macro="">
      <xdr:nvCxnSpPr>
        <xdr:cNvPr id="188" name="直線コネクタ 187"/>
        <xdr:cNvCxnSpPr/>
      </xdr:nvCxnSpPr>
      <xdr:spPr>
        <a:xfrm>
          <a:off x="2209800" y="94035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89" name="フローチャート : 判断 188"/>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0" name="テキスト ボックス 189"/>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72136</xdr:rowOff>
    </xdr:from>
    <xdr:to>
      <xdr:col>3</xdr:col>
      <xdr:colOff>142875</xdr:colOff>
      <xdr:row>54</xdr:row>
      <xdr:rowOff>145288</xdr:rowOff>
    </xdr:to>
    <xdr:cxnSp macro="">
      <xdr:nvCxnSpPr>
        <xdr:cNvPr id="191" name="直線コネクタ 190"/>
        <xdr:cNvCxnSpPr/>
      </xdr:nvCxnSpPr>
      <xdr:spPr>
        <a:xfrm>
          <a:off x="1320800" y="9330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2" name="フローチャート : 判断 191"/>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3" name="テキスト ボックス 192"/>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4" name="フローチャート : 判断 193"/>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5" name="テキスト ボックス 194"/>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101346</xdr:rowOff>
    </xdr:from>
    <xdr:to>
      <xdr:col>7</xdr:col>
      <xdr:colOff>66675</xdr:colOff>
      <xdr:row>58</xdr:row>
      <xdr:rowOff>31496</xdr:rowOff>
    </xdr:to>
    <xdr:sp macro="" textlink="">
      <xdr:nvSpPr>
        <xdr:cNvPr id="201" name="円/楕円 200"/>
        <xdr:cNvSpPr/>
      </xdr:nvSpPr>
      <xdr:spPr>
        <a:xfrm>
          <a:off x="4775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73423</xdr:rowOff>
    </xdr:from>
    <xdr:ext cx="762000" cy="259045"/>
    <xdr:sp macro="" textlink="">
      <xdr:nvSpPr>
        <xdr:cNvPr id="202" name="扶助費該当値テキスト"/>
        <xdr:cNvSpPr txBox="1"/>
      </xdr:nvSpPr>
      <xdr:spPr>
        <a:xfrm>
          <a:off x="4914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69342</xdr:rowOff>
    </xdr:from>
    <xdr:to>
      <xdr:col>5</xdr:col>
      <xdr:colOff>600075</xdr:colOff>
      <xdr:row>55</xdr:row>
      <xdr:rowOff>170942</xdr:rowOff>
    </xdr:to>
    <xdr:sp macro="" textlink="">
      <xdr:nvSpPr>
        <xdr:cNvPr id="203" name="円/楕円 202"/>
        <xdr:cNvSpPr/>
      </xdr:nvSpPr>
      <xdr:spPr>
        <a:xfrm>
          <a:off x="3937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9669</xdr:rowOff>
    </xdr:from>
    <xdr:ext cx="736600" cy="259045"/>
    <xdr:sp macro="" textlink="">
      <xdr:nvSpPr>
        <xdr:cNvPr id="204" name="テキスト ボックス 203"/>
        <xdr:cNvSpPr txBox="1"/>
      </xdr:nvSpPr>
      <xdr:spPr>
        <a:xfrm>
          <a:off x="3606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78486</xdr:rowOff>
    </xdr:from>
    <xdr:to>
      <xdr:col>4</xdr:col>
      <xdr:colOff>396875</xdr:colOff>
      <xdr:row>56</xdr:row>
      <xdr:rowOff>8636</xdr:rowOff>
    </xdr:to>
    <xdr:sp macro="" textlink="">
      <xdr:nvSpPr>
        <xdr:cNvPr id="205" name="円/楕円 204"/>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164863</xdr:rowOff>
    </xdr:from>
    <xdr:ext cx="762000" cy="259045"/>
    <xdr:sp macro="" textlink="">
      <xdr:nvSpPr>
        <xdr:cNvPr id="206" name="テキスト ボックス 205"/>
        <xdr:cNvSpPr txBox="1"/>
      </xdr:nvSpPr>
      <xdr:spPr>
        <a:xfrm>
          <a:off x="2717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94488</xdr:rowOff>
    </xdr:from>
    <xdr:to>
      <xdr:col>3</xdr:col>
      <xdr:colOff>193675</xdr:colOff>
      <xdr:row>55</xdr:row>
      <xdr:rowOff>24638</xdr:rowOff>
    </xdr:to>
    <xdr:sp macro="" textlink="">
      <xdr:nvSpPr>
        <xdr:cNvPr id="207" name="円/楕円 206"/>
        <xdr:cNvSpPr/>
      </xdr:nvSpPr>
      <xdr:spPr>
        <a:xfrm>
          <a:off x="2159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34815</xdr:rowOff>
    </xdr:from>
    <xdr:ext cx="762000" cy="259045"/>
    <xdr:sp macro="" textlink="">
      <xdr:nvSpPr>
        <xdr:cNvPr id="208" name="テキスト ボックス 207"/>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21336</xdr:rowOff>
    </xdr:from>
    <xdr:to>
      <xdr:col>1</xdr:col>
      <xdr:colOff>676275</xdr:colOff>
      <xdr:row>54</xdr:row>
      <xdr:rowOff>122936</xdr:rowOff>
    </xdr:to>
    <xdr:sp macro="" textlink="">
      <xdr:nvSpPr>
        <xdr:cNvPr id="209" name="円/楕円 208"/>
        <xdr:cNvSpPr/>
      </xdr:nvSpPr>
      <xdr:spPr>
        <a:xfrm>
          <a:off x="1270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133113</xdr:rowOff>
    </xdr:from>
    <xdr:ext cx="762000" cy="259045"/>
    <xdr:sp macro="" textlink="">
      <xdr:nvSpPr>
        <xdr:cNvPr id="210" name="テキスト ボックス 209"/>
        <xdr:cNvSpPr txBox="1"/>
      </xdr:nvSpPr>
      <xdr:spPr>
        <a:xfrm>
          <a:off x="939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その他について、前年度と比較して横ばいの</a:t>
          </a:r>
          <a:r>
            <a:rPr kumimoji="1" lang="en-US" altLang="ja-JP" sz="1300">
              <a:latin typeface="ＭＳ Ｐゴシック"/>
            </a:rPr>
            <a:t>6.8</a:t>
          </a:r>
          <a:r>
            <a:rPr kumimoji="1" lang="ja-JP" altLang="en-US" sz="1300">
              <a:latin typeface="ＭＳ Ｐゴシック"/>
            </a:rPr>
            <a:t>％となった。その他のうち繰出金について、平成</a:t>
          </a:r>
          <a:r>
            <a:rPr kumimoji="1" lang="en-US" altLang="ja-JP" sz="1300">
              <a:latin typeface="ＭＳ Ｐゴシック"/>
            </a:rPr>
            <a:t>24</a:t>
          </a:r>
          <a:r>
            <a:rPr kumimoji="1" lang="ja-JP" altLang="en-US" sz="1300">
              <a:latin typeface="ＭＳ Ｐゴシック"/>
            </a:rPr>
            <a:t>年度から国民健康保険税についても税率改正を行い、国民健康保険特別会計の法定外繰出金の抑制、適正化に努める。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38" name="直線コネクタ 237"/>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3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0" name="直線コネクタ 23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1"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2" name="直線コネクタ 241"/>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92710</xdr:rowOff>
    </xdr:from>
    <xdr:to>
      <xdr:col>24</xdr:col>
      <xdr:colOff>31750</xdr:colOff>
      <xdr:row>53</xdr:row>
      <xdr:rowOff>130810</xdr:rowOff>
    </xdr:to>
    <xdr:cxnSp macro="">
      <xdr:nvCxnSpPr>
        <xdr:cNvPr id="243" name="直線コネクタ 242"/>
        <xdr:cNvCxnSpPr/>
      </xdr:nvCxnSpPr>
      <xdr:spPr>
        <a:xfrm>
          <a:off x="15671800" y="9179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4"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5" name="フローチャート : 判断 24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92710</xdr:rowOff>
    </xdr:from>
    <xdr:to>
      <xdr:col>22</xdr:col>
      <xdr:colOff>565150</xdr:colOff>
      <xdr:row>53</xdr:row>
      <xdr:rowOff>92710</xdr:rowOff>
    </xdr:to>
    <xdr:cxnSp macro="">
      <xdr:nvCxnSpPr>
        <xdr:cNvPr id="246" name="直線コネクタ 245"/>
        <xdr:cNvCxnSpPr/>
      </xdr:nvCxnSpPr>
      <xdr:spPr>
        <a:xfrm>
          <a:off x="14782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47" name="フローチャート : 判断 246"/>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48" name="テキスト ボックス 24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92710</xdr:rowOff>
    </xdr:from>
    <xdr:to>
      <xdr:col>21</xdr:col>
      <xdr:colOff>361950</xdr:colOff>
      <xdr:row>53</xdr:row>
      <xdr:rowOff>115570</xdr:rowOff>
    </xdr:to>
    <xdr:cxnSp macro="">
      <xdr:nvCxnSpPr>
        <xdr:cNvPr id="249" name="直線コネクタ 248"/>
        <xdr:cNvCxnSpPr/>
      </xdr:nvCxnSpPr>
      <xdr:spPr>
        <a:xfrm flipV="1">
          <a:off x="13893800" y="9179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0" name="フローチャート : 判断 24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1" name="テキスト ボックス 250"/>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92710</xdr:rowOff>
    </xdr:from>
    <xdr:to>
      <xdr:col>20</xdr:col>
      <xdr:colOff>158750</xdr:colOff>
      <xdr:row>53</xdr:row>
      <xdr:rowOff>115570</xdr:rowOff>
    </xdr:to>
    <xdr:cxnSp macro="">
      <xdr:nvCxnSpPr>
        <xdr:cNvPr id="252" name="直線コネクタ 251"/>
        <xdr:cNvCxnSpPr/>
      </xdr:nvCxnSpPr>
      <xdr:spPr>
        <a:xfrm>
          <a:off x="13004800" y="9179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3" name="フローチャート : 判断 252"/>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4" name="テキスト ボックス 253"/>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5" name="フローチャート : 判断 254"/>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6" name="テキスト ボックス 255"/>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80010</xdr:rowOff>
    </xdr:from>
    <xdr:to>
      <xdr:col>24</xdr:col>
      <xdr:colOff>82550</xdr:colOff>
      <xdr:row>54</xdr:row>
      <xdr:rowOff>10160</xdr:rowOff>
    </xdr:to>
    <xdr:sp macro="" textlink="">
      <xdr:nvSpPr>
        <xdr:cNvPr id="262" name="円/楕円 261"/>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160037</xdr:rowOff>
    </xdr:from>
    <xdr:ext cx="762000" cy="259045"/>
    <xdr:sp macro="" textlink="">
      <xdr:nvSpPr>
        <xdr:cNvPr id="263" name="その他該当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41910</xdr:rowOff>
    </xdr:from>
    <xdr:to>
      <xdr:col>22</xdr:col>
      <xdr:colOff>615950</xdr:colOff>
      <xdr:row>53</xdr:row>
      <xdr:rowOff>143510</xdr:rowOff>
    </xdr:to>
    <xdr:sp macro="" textlink="">
      <xdr:nvSpPr>
        <xdr:cNvPr id="264" name="円/楕円 263"/>
        <xdr:cNvSpPr/>
      </xdr:nvSpPr>
      <xdr:spPr>
        <a:xfrm>
          <a:off x="15621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153687</xdr:rowOff>
    </xdr:from>
    <xdr:ext cx="736600" cy="259045"/>
    <xdr:sp macro="" textlink="">
      <xdr:nvSpPr>
        <xdr:cNvPr id="265" name="テキスト ボックス 264"/>
        <xdr:cNvSpPr txBox="1"/>
      </xdr:nvSpPr>
      <xdr:spPr>
        <a:xfrm>
          <a:off x="15290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41910</xdr:rowOff>
    </xdr:from>
    <xdr:to>
      <xdr:col>21</xdr:col>
      <xdr:colOff>412750</xdr:colOff>
      <xdr:row>53</xdr:row>
      <xdr:rowOff>143510</xdr:rowOff>
    </xdr:to>
    <xdr:sp macro="" textlink="">
      <xdr:nvSpPr>
        <xdr:cNvPr id="266" name="円/楕円 265"/>
        <xdr:cNvSpPr/>
      </xdr:nvSpPr>
      <xdr:spPr>
        <a:xfrm>
          <a:off x="14732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153687</xdr:rowOff>
    </xdr:from>
    <xdr:ext cx="762000" cy="259045"/>
    <xdr:sp macro="" textlink="">
      <xdr:nvSpPr>
        <xdr:cNvPr id="267" name="テキスト ボックス 266"/>
        <xdr:cNvSpPr txBox="1"/>
      </xdr:nvSpPr>
      <xdr:spPr>
        <a:xfrm>
          <a:off x="14401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68" name="円/楕円 267"/>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69" name="テキスト ボックス 268"/>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41910</xdr:rowOff>
    </xdr:from>
    <xdr:to>
      <xdr:col>19</xdr:col>
      <xdr:colOff>6350</xdr:colOff>
      <xdr:row>53</xdr:row>
      <xdr:rowOff>143510</xdr:rowOff>
    </xdr:to>
    <xdr:sp macro="" textlink="">
      <xdr:nvSpPr>
        <xdr:cNvPr id="270" name="円/楕円 269"/>
        <xdr:cNvSpPr/>
      </xdr:nvSpPr>
      <xdr:spPr>
        <a:xfrm>
          <a:off x="12954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153687</xdr:rowOff>
    </xdr:from>
    <xdr:ext cx="762000" cy="259045"/>
    <xdr:sp macro="" textlink="">
      <xdr:nvSpPr>
        <xdr:cNvPr id="271" name="テキスト ボックス 270"/>
        <xdr:cNvSpPr txBox="1"/>
      </xdr:nvSpPr>
      <xdr:spPr>
        <a:xfrm>
          <a:off x="12623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補助費等について、前年度から横ばいの</a:t>
          </a:r>
          <a:r>
            <a:rPr kumimoji="1" lang="en-US" altLang="ja-JP" sz="1300">
              <a:latin typeface="ＭＳ Ｐゴシック"/>
            </a:rPr>
            <a:t>9.6</a:t>
          </a:r>
          <a:r>
            <a:rPr kumimoji="1" lang="ja-JP" altLang="en-US" sz="1300">
              <a:latin typeface="ＭＳ Ｐゴシック"/>
            </a:rPr>
            <a:t>％となった。比率は横ばいで推移しており、今後も「補助・扶助事業の見直しに関する方針」に基づき、補助金の公益性について見直しを行い、補助費等の適正化に努める。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6" name="直線コネクタ 295"/>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297"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298" name="直線コネクタ 297"/>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299"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0" name="直線コネクタ 299"/>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35</xdr:row>
      <xdr:rowOff>165862</xdr:rowOff>
    </xdr:to>
    <xdr:cxnSp macro="">
      <xdr:nvCxnSpPr>
        <xdr:cNvPr id="301" name="直線コネクタ 300"/>
        <xdr:cNvCxnSpPr/>
      </xdr:nvCxnSpPr>
      <xdr:spPr>
        <a:xfrm>
          <a:off x="15671800" y="6157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2"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3" name="フローチャート : 判断 302"/>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35</xdr:row>
      <xdr:rowOff>170434</xdr:rowOff>
    </xdr:to>
    <xdr:cxnSp macro="">
      <xdr:nvCxnSpPr>
        <xdr:cNvPr id="304" name="直線コネクタ 303"/>
        <xdr:cNvCxnSpPr/>
      </xdr:nvCxnSpPr>
      <xdr:spPr>
        <a:xfrm flipV="1">
          <a:off x="14782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5" name="フローチャート : 判断 30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6" name="テキスト ボックス 30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8128</xdr:rowOff>
    </xdr:to>
    <xdr:cxnSp macro="">
      <xdr:nvCxnSpPr>
        <xdr:cNvPr id="307" name="直線コネクタ 306"/>
        <xdr:cNvCxnSpPr/>
      </xdr:nvCxnSpPr>
      <xdr:spPr>
        <a:xfrm flipV="1">
          <a:off x="13893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08" name="フローチャート : 判断 30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09" name="テキスト ボックス 308"/>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12700</xdr:rowOff>
    </xdr:to>
    <xdr:cxnSp macro="">
      <xdr:nvCxnSpPr>
        <xdr:cNvPr id="310" name="直線コネクタ 309"/>
        <xdr:cNvCxnSpPr/>
      </xdr:nvCxnSpPr>
      <xdr:spPr>
        <a:xfrm flipV="1">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1" name="フローチャート : 判断 31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2" name="テキスト ボックス 31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3" name="フローチャート : 判断 31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4" name="テキスト ボックス 31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0" name="円/楕円 319"/>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1"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2" name="円/楕円 32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3" name="テキスト ボックス 32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4" name="円/楕円 323"/>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5" name="テキスト ボックス 324"/>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6" name="円/楕円 325"/>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7" name="テキスト ボックス 326"/>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8" name="円/楕円 32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9" name="テキスト ボックス 32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公債費について、前年度と横ばいの</a:t>
          </a:r>
          <a:r>
            <a:rPr kumimoji="1" lang="en-US" altLang="ja-JP" sz="1300">
              <a:latin typeface="ＭＳ Ｐゴシック"/>
            </a:rPr>
            <a:t>10.9</a:t>
          </a:r>
          <a:r>
            <a:rPr kumimoji="1" lang="ja-JP" altLang="en-US" sz="1300">
              <a:latin typeface="ＭＳ Ｐゴシック"/>
            </a:rPr>
            <a:t>％となった。平成</a:t>
          </a:r>
          <a:r>
            <a:rPr kumimoji="1" lang="en-US" altLang="ja-JP" sz="1300">
              <a:latin typeface="ＭＳ Ｐゴシック"/>
            </a:rPr>
            <a:t>25</a:t>
          </a:r>
          <a:r>
            <a:rPr kumimoji="1" lang="ja-JP" altLang="en-US" sz="1300">
              <a:latin typeface="ＭＳ Ｐゴシック"/>
            </a:rPr>
            <a:t>年度の公債費は、過去に借り入れた地方債の償還完了に伴い、減少となっている。地方債現在高についても抑制が図られており、今後も元金償還額と地方債発行額に留意し、地方債残高の抑制に努める。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4" name="直線コネクタ 353"/>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5"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6" name="直線コネクタ 355"/>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57"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58" name="直線コネクタ 357"/>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53848</xdr:rowOff>
    </xdr:to>
    <xdr:cxnSp macro="">
      <xdr:nvCxnSpPr>
        <xdr:cNvPr id="359" name="直線コネクタ 358"/>
        <xdr:cNvCxnSpPr/>
      </xdr:nvCxnSpPr>
      <xdr:spPr>
        <a:xfrm flipV="1">
          <a:off x="3987800" y="13079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0"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1" name="フローチャート : 判断 360"/>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81280</xdr:rowOff>
    </xdr:to>
    <xdr:cxnSp macro="">
      <xdr:nvCxnSpPr>
        <xdr:cNvPr id="362" name="直線コネクタ 361"/>
        <xdr:cNvCxnSpPr/>
      </xdr:nvCxnSpPr>
      <xdr:spPr>
        <a:xfrm flipV="1">
          <a:off x="3098800" y="13084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3" name="フローチャート : 判断 362"/>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4" name="テキスト ボックス 363"/>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53848</xdr:rowOff>
    </xdr:from>
    <xdr:to>
      <xdr:col>4</xdr:col>
      <xdr:colOff>346075</xdr:colOff>
      <xdr:row>76</xdr:row>
      <xdr:rowOff>81280</xdr:rowOff>
    </xdr:to>
    <xdr:cxnSp macro="">
      <xdr:nvCxnSpPr>
        <xdr:cNvPr id="365" name="直線コネクタ 364"/>
        <xdr:cNvCxnSpPr/>
      </xdr:nvCxnSpPr>
      <xdr:spPr>
        <a:xfrm>
          <a:off x="2209800" y="13084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6" name="フローチャート : 判断 365"/>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67" name="テキスト ボックス 366"/>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53848</xdr:rowOff>
    </xdr:to>
    <xdr:cxnSp macro="">
      <xdr:nvCxnSpPr>
        <xdr:cNvPr id="368" name="直線コネクタ 367"/>
        <xdr:cNvCxnSpPr/>
      </xdr:nvCxnSpPr>
      <xdr:spPr>
        <a:xfrm>
          <a:off x="1320800" y="13047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69" name="フローチャート : 判断 368"/>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0" name="テキスト ボックス 369"/>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1" name="フローチャート : 判断 370"/>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2" name="テキスト ボックス 371"/>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78" name="円/楕円 377"/>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79"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0" name="円/楕円 379"/>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1" name="テキスト ボックス 380"/>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2" name="円/楕円 381"/>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3" name="テキスト ボックス 382"/>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84" name="円/楕円 383"/>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85" name="テキスト ボックス 384"/>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86" name="円/楕円 385"/>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87" name="テキスト ボックス 386"/>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公債費以外について、比率が前年度と比較して</a:t>
          </a:r>
          <a:r>
            <a:rPr kumimoji="1" lang="en-US" altLang="ja-JP" sz="1300">
              <a:latin typeface="ＭＳ Ｐゴシック"/>
            </a:rPr>
            <a:t>2.1</a:t>
          </a:r>
          <a:r>
            <a:rPr kumimoji="1" lang="ja-JP" altLang="en-US" sz="1300">
              <a:latin typeface="ＭＳ Ｐゴシック"/>
            </a:rPr>
            <a:t>％上昇した</a:t>
          </a:r>
          <a:r>
            <a:rPr kumimoji="1" lang="en-US" altLang="ja-JP" sz="1300">
              <a:latin typeface="ＭＳ Ｐゴシック"/>
            </a:rPr>
            <a:t>77.6</a:t>
          </a:r>
          <a:r>
            <a:rPr kumimoji="1" lang="ja-JP" altLang="en-US" sz="1300">
              <a:latin typeface="ＭＳ Ｐゴシック"/>
            </a:rPr>
            <a:t>％となった。比率が年々上昇しており、財政構造の硬直化が進んでいる。新たな歳入確保に努めるとともに、物件費等の経常事業の見直しや扶助費や補助費の適正化に努め、比率の改善を図る。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5" name="直線コネクタ 414"/>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6"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17" name="直線コネクタ 416"/>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18"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19" name="直線コネクタ 418"/>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79</xdr:row>
      <xdr:rowOff>16511</xdr:rowOff>
    </xdr:to>
    <xdr:cxnSp macro="">
      <xdr:nvCxnSpPr>
        <xdr:cNvPr id="420" name="直線コネクタ 419"/>
        <xdr:cNvCxnSpPr/>
      </xdr:nvCxnSpPr>
      <xdr:spPr>
        <a:xfrm>
          <a:off x="15671800" y="134810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1"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2" name="フローチャート : 判断 421"/>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134620</xdr:rowOff>
    </xdr:to>
    <xdr:cxnSp macro="">
      <xdr:nvCxnSpPr>
        <xdr:cNvPr id="423" name="直線コネクタ 422"/>
        <xdr:cNvCxnSpPr/>
      </xdr:nvCxnSpPr>
      <xdr:spPr>
        <a:xfrm flipV="1">
          <a:off x="14782800" y="13481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4" name="フローチャート : 判断 42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5" name="テキスト ボックス 42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54611</xdr:rowOff>
    </xdr:from>
    <xdr:to>
      <xdr:col>21</xdr:col>
      <xdr:colOff>361950</xdr:colOff>
      <xdr:row>78</xdr:row>
      <xdr:rowOff>134620</xdr:rowOff>
    </xdr:to>
    <xdr:cxnSp macro="">
      <xdr:nvCxnSpPr>
        <xdr:cNvPr id="426" name="直線コネクタ 425"/>
        <xdr:cNvCxnSpPr/>
      </xdr:nvCxnSpPr>
      <xdr:spPr>
        <a:xfrm>
          <a:off x="13893800" y="13427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7" name="フローチャート : 判断 426"/>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28" name="テキスト ボックス 427"/>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54611</xdr:rowOff>
    </xdr:to>
    <xdr:cxnSp macro="">
      <xdr:nvCxnSpPr>
        <xdr:cNvPr id="429" name="直線コネクタ 428"/>
        <xdr:cNvCxnSpPr/>
      </xdr:nvCxnSpPr>
      <xdr:spPr>
        <a:xfrm>
          <a:off x="13004800" y="13359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0" name="フローチャート : 判断 429"/>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1" name="テキスト ボックス 430"/>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2" name="フローチャート : 判断 431"/>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3" name="テキスト ボックス 432"/>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137161</xdr:rowOff>
    </xdr:from>
    <xdr:to>
      <xdr:col>24</xdr:col>
      <xdr:colOff>82550</xdr:colOff>
      <xdr:row>79</xdr:row>
      <xdr:rowOff>67311</xdr:rowOff>
    </xdr:to>
    <xdr:sp macro="" textlink="">
      <xdr:nvSpPr>
        <xdr:cNvPr id="439" name="円/楕円 438"/>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109238</xdr:rowOff>
    </xdr:from>
    <xdr:ext cx="762000" cy="259045"/>
    <xdr:sp macro="" textlink="">
      <xdr:nvSpPr>
        <xdr:cNvPr id="440"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1" name="円/楕円 440"/>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2" name="テキスト ボックス 441"/>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83820</xdr:rowOff>
    </xdr:from>
    <xdr:to>
      <xdr:col>21</xdr:col>
      <xdr:colOff>412750</xdr:colOff>
      <xdr:row>79</xdr:row>
      <xdr:rowOff>13970</xdr:rowOff>
    </xdr:to>
    <xdr:sp macro="" textlink="">
      <xdr:nvSpPr>
        <xdr:cNvPr id="443" name="円/楕円 442"/>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170197</xdr:rowOff>
    </xdr:from>
    <xdr:ext cx="762000" cy="259045"/>
    <xdr:sp macro="" textlink="">
      <xdr:nvSpPr>
        <xdr:cNvPr id="444" name="テキスト ボックス 443"/>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3811</xdr:rowOff>
    </xdr:from>
    <xdr:to>
      <xdr:col>20</xdr:col>
      <xdr:colOff>209550</xdr:colOff>
      <xdr:row>78</xdr:row>
      <xdr:rowOff>105411</xdr:rowOff>
    </xdr:to>
    <xdr:sp macro="" textlink="">
      <xdr:nvSpPr>
        <xdr:cNvPr id="445" name="円/楕円 444"/>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115588</xdr:rowOff>
    </xdr:from>
    <xdr:ext cx="762000" cy="259045"/>
    <xdr:sp macro="" textlink="">
      <xdr:nvSpPr>
        <xdr:cNvPr id="446" name="テキスト ボックス 445"/>
        <xdr:cNvSpPr txBox="1"/>
      </xdr:nvSpPr>
      <xdr:spPr>
        <a:xfrm>
          <a:off x="13512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7" name="円/楕円 446"/>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48" name="テキスト ボックス 44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埼玉県和光市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29673</xdr:rowOff>
    </xdr:from>
    <xdr:to>
      <xdr:col>4</xdr:col>
      <xdr:colOff>1117600</xdr:colOff>
      <xdr:row>19</xdr:row>
      <xdr:rowOff>48190</xdr:rowOff>
    </xdr:to>
    <xdr:cxnSp macro="">
      <xdr:nvCxnSpPr>
        <xdr:cNvPr id="50" name="直線コネクタ 49"/>
        <xdr:cNvCxnSpPr/>
      </xdr:nvCxnSpPr>
      <xdr:spPr bwMode="auto">
        <a:xfrm>
          <a:off x="5003800" y="3334848"/>
          <a:ext cx="6477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166376</xdr:rowOff>
    </xdr:from>
    <xdr:to>
      <xdr:col>4</xdr:col>
      <xdr:colOff>469900</xdr:colOff>
      <xdr:row>19</xdr:row>
      <xdr:rowOff>29673</xdr:rowOff>
    </xdr:to>
    <xdr:cxnSp macro="">
      <xdr:nvCxnSpPr>
        <xdr:cNvPr id="53" name="直線コネクタ 52"/>
        <xdr:cNvCxnSpPr/>
      </xdr:nvCxnSpPr>
      <xdr:spPr bwMode="auto">
        <a:xfrm>
          <a:off x="4305300" y="3300101"/>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147098</xdr:rowOff>
    </xdr:from>
    <xdr:to>
      <xdr:col>3</xdr:col>
      <xdr:colOff>904875</xdr:colOff>
      <xdr:row>18</xdr:row>
      <xdr:rowOff>166376</xdr:rowOff>
    </xdr:to>
    <xdr:cxnSp macro="">
      <xdr:nvCxnSpPr>
        <xdr:cNvPr id="56" name="直線コネクタ 55"/>
        <xdr:cNvCxnSpPr/>
      </xdr:nvCxnSpPr>
      <xdr:spPr bwMode="auto">
        <a:xfrm>
          <a:off x="3606800" y="3280823"/>
          <a:ext cx="698500" cy="1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129400</xdr:rowOff>
    </xdr:from>
    <xdr:to>
      <xdr:col>3</xdr:col>
      <xdr:colOff>206375</xdr:colOff>
      <xdr:row>18</xdr:row>
      <xdr:rowOff>147098</xdr:rowOff>
    </xdr:to>
    <xdr:cxnSp macro="">
      <xdr:nvCxnSpPr>
        <xdr:cNvPr id="59" name="直線コネクタ 58"/>
        <xdr:cNvCxnSpPr/>
      </xdr:nvCxnSpPr>
      <xdr:spPr bwMode="auto">
        <a:xfrm>
          <a:off x="2908300" y="3263125"/>
          <a:ext cx="698500" cy="1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168840</xdr:rowOff>
    </xdr:from>
    <xdr:to>
      <xdr:col>5</xdr:col>
      <xdr:colOff>34925</xdr:colOff>
      <xdr:row>19</xdr:row>
      <xdr:rowOff>98990</xdr:rowOff>
    </xdr:to>
    <xdr:sp macro="" textlink="">
      <xdr:nvSpPr>
        <xdr:cNvPr id="69" name="円/楕円 68"/>
        <xdr:cNvSpPr/>
      </xdr:nvSpPr>
      <xdr:spPr bwMode="auto">
        <a:xfrm>
          <a:off x="5600700" y="330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140917</xdr:rowOff>
    </xdr:from>
    <xdr:ext cx="762000" cy="259045"/>
    <xdr:sp macro="" textlink="">
      <xdr:nvSpPr>
        <xdr:cNvPr id="70" name="人口1人当たり決算額の推移該当値テキスト130"/>
        <xdr:cNvSpPr txBox="1"/>
      </xdr:nvSpPr>
      <xdr:spPr>
        <a:xfrm>
          <a:off x="5740400" y="32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150323</xdr:rowOff>
    </xdr:from>
    <xdr:to>
      <xdr:col>4</xdr:col>
      <xdr:colOff>520700</xdr:colOff>
      <xdr:row>19</xdr:row>
      <xdr:rowOff>80473</xdr:rowOff>
    </xdr:to>
    <xdr:sp macro="" textlink="">
      <xdr:nvSpPr>
        <xdr:cNvPr id="71" name="円/楕円 70"/>
        <xdr:cNvSpPr/>
      </xdr:nvSpPr>
      <xdr:spPr bwMode="auto">
        <a:xfrm>
          <a:off x="4953000" y="328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65250</xdr:rowOff>
    </xdr:from>
    <xdr:ext cx="736600" cy="259045"/>
    <xdr:sp macro="" textlink="">
      <xdr:nvSpPr>
        <xdr:cNvPr id="72" name="テキスト ボックス 71"/>
        <xdr:cNvSpPr txBox="1"/>
      </xdr:nvSpPr>
      <xdr:spPr>
        <a:xfrm>
          <a:off x="4622800" y="337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115576</xdr:rowOff>
    </xdr:from>
    <xdr:to>
      <xdr:col>3</xdr:col>
      <xdr:colOff>955675</xdr:colOff>
      <xdr:row>19</xdr:row>
      <xdr:rowOff>45726</xdr:rowOff>
    </xdr:to>
    <xdr:sp macro="" textlink="">
      <xdr:nvSpPr>
        <xdr:cNvPr id="73" name="円/楕円 72"/>
        <xdr:cNvSpPr/>
      </xdr:nvSpPr>
      <xdr:spPr bwMode="auto">
        <a:xfrm>
          <a:off x="4254500" y="324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30503</xdr:rowOff>
    </xdr:from>
    <xdr:ext cx="762000" cy="259045"/>
    <xdr:sp macro="" textlink="">
      <xdr:nvSpPr>
        <xdr:cNvPr id="74" name="テキスト ボックス 73"/>
        <xdr:cNvSpPr txBox="1"/>
      </xdr:nvSpPr>
      <xdr:spPr>
        <a:xfrm>
          <a:off x="3924300" y="333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96298</xdr:rowOff>
    </xdr:from>
    <xdr:to>
      <xdr:col>3</xdr:col>
      <xdr:colOff>257175</xdr:colOff>
      <xdr:row>19</xdr:row>
      <xdr:rowOff>26448</xdr:rowOff>
    </xdr:to>
    <xdr:sp macro="" textlink="">
      <xdr:nvSpPr>
        <xdr:cNvPr id="75" name="円/楕円 74"/>
        <xdr:cNvSpPr/>
      </xdr:nvSpPr>
      <xdr:spPr bwMode="auto">
        <a:xfrm>
          <a:off x="3556000" y="323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11225</xdr:rowOff>
    </xdr:from>
    <xdr:ext cx="762000" cy="259045"/>
    <xdr:sp macro="" textlink="">
      <xdr:nvSpPr>
        <xdr:cNvPr id="76" name="テキスト ボックス 75"/>
        <xdr:cNvSpPr txBox="1"/>
      </xdr:nvSpPr>
      <xdr:spPr>
        <a:xfrm>
          <a:off x="3225800" y="331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78600</xdr:rowOff>
    </xdr:from>
    <xdr:to>
      <xdr:col>2</xdr:col>
      <xdr:colOff>692150</xdr:colOff>
      <xdr:row>19</xdr:row>
      <xdr:rowOff>8750</xdr:rowOff>
    </xdr:to>
    <xdr:sp macro="" textlink="">
      <xdr:nvSpPr>
        <xdr:cNvPr id="77" name="円/楕円 76"/>
        <xdr:cNvSpPr/>
      </xdr:nvSpPr>
      <xdr:spPr bwMode="auto">
        <a:xfrm>
          <a:off x="2857500" y="321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164977</xdr:rowOff>
    </xdr:from>
    <xdr:ext cx="762000" cy="259045"/>
    <xdr:sp macro="" textlink="">
      <xdr:nvSpPr>
        <xdr:cNvPr id="78" name="テキスト ボックス 77"/>
        <xdr:cNvSpPr txBox="1"/>
      </xdr:nvSpPr>
      <xdr:spPr>
        <a:xfrm>
          <a:off x="2527300" y="32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213091</xdr:rowOff>
    </xdr:from>
    <xdr:to>
      <xdr:col>4</xdr:col>
      <xdr:colOff>1117600</xdr:colOff>
      <xdr:row>37</xdr:row>
      <xdr:rowOff>269441</xdr:rowOff>
    </xdr:to>
    <xdr:cxnSp macro="">
      <xdr:nvCxnSpPr>
        <xdr:cNvPr id="110" name="直線コネクタ 109"/>
        <xdr:cNvCxnSpPr/>
      </xdr:nvCxnSpPr>
      <xdr:spPr bwMode="auto">
        <a:xfrm>
          <a:off x="5003800" y="7337791"/>
          <a:ext cx="6477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210851</xdr:rowOff>
    </xdr:from>
    <xdr:to>
      <xdr:col>4</xdr:col>
      <xdr:colOff>469900</xdr:colOff>
      <xdr:row>37</xdr:row>
      <xdr:rowOff>213091</xdr:rowOff>
    </xdr:to>
    <xdr:cxnSp macro="">
      <xdr:nvCxnSpPr>
        <xdr:cNvPr id="113" name="直線コネクタ 112"/>
        <xdr:cNvCxnSpPr/>
      </xdr:nvCxnSpPr>
      <xdr:spPr bwMode="auto">
        <a:xfrm>
          <a:off x="4305300" y="7335551"/>
          <a:ext cx="698500" cy="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118313</xdr:rowOff>
    </xdr:from>
    <xdr:to>
      <xdr:col>3</xdr:col>
      <xdr:colOff>904875</xdr:colOff>
      <xdr:row>37</xdr:row>
      <xdr:rowOff>210851</xdr:rowOff>
    </xdr:to>
    <xdr:cxnSp macro="">
      <xdr:nvCxnSpPr>
        <xdr:cNvPr id="116" name="直線コネクタ 115"/>
        <xdr:cNvCxnSpPr/>
      </xdr:nvCxnSpPr>
      <xdr:spPr bwMode="auto">
        <a:xfrm>
          <a:off x="3606800" y="7243013"/>
          <a:ext cx="698500" cy="9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116027</xdr:rowOff>
    </xdr:from>
    <xdr:to>
      <xdr:col>3</xdr:col>
      <xdr:colOff>206375</xdr:colOff>
      <xdr:row>37</xdr:row>
      <xdr:rowOff>118313</xdr:rowOff>
    </xdr:to>
    <xdr:cxnSp macro="">
      <xdr:nvCxnSpPr>
        <xdr:cNvPr id="119" name="直線コネクタ 118"/>
        <xdr:cNvCxnSpPr/>
      </xdr:nvCxnSpPr>
      <xdr:spPr bwMode="auto">
        <a:xfrm>
          <a:off x="2908300" y="7240727"/>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218641</xdr:rowOff>
    </xdr:from>
    <xdr:to>
      <xdr:col>5</xdr:col>
      <xdr:colOff>34925</xdr:colOff>
      <xdr:row>37</xdr:row>
      <xdr:rowOff>320241</xdr:rowOff>
    </xdr:to>
    <xdr:sp macro="" textlink="">
      <xdr:nvSpPr>
        <xdr:cNvPr id="129" name="円/楕円 128"/>
        <xdr:cNvSpPr/>
      </xdr:nvSpPr>
      <xdr:spPr bwMode="auto">
        <a:xfrm>
          <a:off x="5600700" y="7343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190718</xdr:rowOff>
    </xdr:from>
    <xdr:ext cx="762000" cy="259045"/>
    <xdr:sp macro="" textlink="">
      <xdr:nvSpPr>
        <xdr:cNvPr id="130" name="人口1人当たり決算額の推移該当値テキスト445"/>
        <xdr:cNvSpPr txBox="1"/>
      </xdr:nvSpPr>
      <xdr:spPr>
        <a:xfrm>
          <a:off x="5740400" y="73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162291</xdr:rowOff>
    </xdr:from>
    <xdr:to>
      <xdr:col>4</xdr:col>
      <xdr:colOff>520700</xdr:colOff>
      <xdr:row>37</xdr:row>
      <xdr:rowOff>263891</xdr:rowOff>
    </xdr:to>
    <xdr:sp macro="" textlink="">
      <xdr:nvSpPr>
        <xdr:cNvPr id="131" name="円/楕円 130"/>
        <xdr:cNvSpPr/>
      </xdr:nvSpPr>
      <xdr:spPr bwMode="auto">
        <a:xfrm>
          <a:off x="4953000" y="728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248668</xdr:rowOff>
    </xdr:from>
    <xdr:ext cx="736600" cy="259045"/>
    <xdr:sp macro="" textlink="">
      <xdr:nvSpPr>
        <xdr:cNvPr id="132" name="テキスト ボックス 131"/>
        <xdr:cNvSpPr txBox="1"/>
      </xdr:nvSpPr>
      <xdr:spPr>
        <a:xfrm>
          <a:off x="4622800" y="73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160051</xdr:rowOff>
    </xdr:from>
    <xdr:to>
      <xdr:col>3</xdr:col>
      <xdr:colOff>955675</xdr:colOff>
      <xdr:row>37</xdr:row>
      <xdr:rowOff>261651</xdr:rowOff>
    </xdr:to>
    <xdr:sp macro="" textlink="">
      <xdr:nvSpPr>
        <xdr:cNvPr id="133" name="円/楕円 132"/>
        <xdr:cNvSpPr/>
      </xdr:nvSpPr>
      <xdr:spPr bwMode="auto">
        <a:xfrm>
          <a:off x="4254500" y="728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246428</xdr:rowOff>
    </xdr:from>
    <xdr:ext cx="762000" cy="259045"/>
    <xdr:sp macro="" textlink="">
      <xdr:nvSpPr>
        <xdr:cNvPr id="134" name="テキスト ボックス 133"/>
        <xdr:cNvSpPr txBox="1"/>
      </xdr:nvSpPr>
      <xdr:spPr>
        <a:xfrm>
          <a:off x="3924300" y="737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67513</xdr:rowOff>
    </xdr:from>
    <xdr:to>
      <xdr:col>3</xdr:col>
      <xdr:colOff>257175</xdr:colOff>
      <xdr:row>37</xdr:row>
      <xdr:rowOff>169113</xdr:rowOff>
    </xdr:to>
    <xdr:sp macro="" textlink="">
      <xdr:nvSpPr>
        <xdr:cNvPr id="135" name="円/楕円 134"/>
        <xdr:cNvSpPr/>
      </xdr:nvSpPr>
      <xdr:spPr bwMode="auto">
        <a:xfrm>
          <a:off x="3556000" y="719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153890</xdr:rowOff>
    </xdr:from>
    <xdr:ext cx="762000" cy="259045"/>
    <xdr:sp macro="" textlink="">
      <xdr:nvSpPr>
        <xdr:cNvPr id="136" name="テキスト ボックス 135"/>
        <xdr:cNvSpPr txBox="1"/>
      </xdr:nvSpPr>
      <xdr:spPr>
        <a:xfrm>
          <a:off x="3225800" y="727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65227</xdr:rowOff>
    </xdr:from>
    <xdr:to>
      <xdr:col>2</xdr:col>
      <xdr:colOff>692150</xdr:colOff>
      <xdr:row>37</xdr:row>
      <xdr:rowOff>166827</xdr:rowOff>
    </xdr:to>
    <xdr:sp macro="" textlink="">
      <xdr:nvSpPr>
        <xdr:cNvPr id="137" name="円/楕円 136"/>
        <xdr:cNvSpPr/>
      </xdr:nvSpPr>
      <xdr:spPr bwMode="auto">
        <a:xfrm>
          <a:off x="2857500" y="718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151604</xdr:rowOff>
    </xdr:from>
    <xdr:ext cx="762000" cy="259045"/>
    <xdr:sp macro="" textlink="">
      <xdr:nvSpPr>
        <xdr:cNvPr id="138" name="テキスト ボックス 137"/>
        <xdr:cNvSpPr txBox="1"/>
      </xdr:nvSpPr>
      <xdr:spPr>
        <a:xfrm>
          <a:off x="2527300" y="727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千万円まで著しく減少したものの、概ね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億円まで基金残高が回復している。一般的に標準財政規模比は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％が適正といわれており、本市の比率も標準的な水準まで回復したと考えられる。より安定的な財政運営を行えるよう、財政調整基金残高の確保に努める。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実質単年度収支について、前年度は黒字だったものの、平成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年度は赤字に転じた。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年度は、一般会計では実質収支が前年度と比較して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千万円減少したした</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7,890</a:t>
          </a:r>
          <a:r>
            <a:rPr kumimoji="1" lang="ja-JP" altLang="en-US" sz="1400">
              <a:latin typeface="ＭＳ ゴシック" pitchFamily="49" charset="-128"/>
              <a:ea typeface="ＭＳ ゴシック" pitchFamily="49" charset="-128"/>
            </a:rPr>
            <a:t>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年度は全会計が黒字となっており、今後も健全な財政運営を維持するように努める。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8,788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千円の減少となった。分子の減少要因は、算定対象である元利償還金や債務負担行為に係るものなどが</a:t>
          </a:r>
          <a:r>
            <a:rPr kumimoji="1" lang="en-US" altLang="ja-JP" sz="1400">
              <a:latin typeface="ＭＳ ゴシック" pitchFamily="49" charset="-128"/>
              <a:ea typeface="ＭＳ ゴシック" pitchFamily="49" charset="-128"/>
            </a:rPr>
            <a:t>7,121</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千円減少したことに加え、この元利償還金等から控除となる臨時財政対策債償還費など基準財政需要額参入経費が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1,667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千円増加となったことが、分子が減少した要因である。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経年では分子は減少傾向にあり、今後も将来財政に過度な負担を残さないよう、計画的かつ安定的な財政運営に努める。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分子の将来負担額は、前年度から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6,527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千円増加しており、これは前年度将来負担額から控除となる基準財政需要額参入見込額が交付税算入対象地方債の残高の減少により</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7,569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千円減少し、将来負担額から控除となる財源が減少したことが分子の将来負担額が増加した要因です。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比率は横ばいに推移しているものの、今後も将来財政に過度な負担を残さないよう、安易な起債は行わず、計画的かつ安定的な財政運営に行い、将来負担の低減に努める。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23535815</v>
      </c>
      <c r="BO4" s="349"/>
      <c r="BP4" s="349"/>
      <c r="BQ4" s="349"/>
      <c r="BR4" s="349"/>
      <c r="BS4" s="349"/>
      <c r="BT4" s="349"/>
      <c r="BU4" s="350"/>
      <c r="BV4" s="348">
        <v>23534367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8.8000000000000007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22255996</v>
      </c>
      <c r="BO5" s="386"/>
      <c r="BP5" s="386"/>
      <c r="BQ5" s="386"/>
      <c r="BR5" s="386"/>
      <c r="BS5" s="386"/>
      <c r="BT5" s="386"/>
      <c r="BU5" s="387"/>
      <c r="BV5" s="385">
        <v>22181718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86.4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1279819</v>
      </c>
      <c r="BO6" s="386"/>
      <c r="BP6" s="386"/>
      <c r="BQ6" s="386"/>
      <c r="BR6" s="386"/>
      <c r="BS6" s="386"/>
      <c r="BT6" s="386"/>
      <c r="BU6" s="387"/>
      <c r="BV6" s="385">
        <v>1352649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89.4</v>
      </c>
      <c r="CU6" s="423"/>
      <c r="CV6" s="423"/>
      <c r="CW6" s="423"/>
      <c r="CX6" s="423"/>
      <c r="CY6" s="423"/>
      <c r="CZ6" s="423"/>
      <c r="DA6" s="424"/>
      <c r="DB6" s="422">
        <v>90.1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200918</v>
      </c>
      <c r="BO7" s="386"/>
      <c r="BP7" s="386"/>
      <c r="BQ7" s="386"/>
      <c r="BR7" s="386"/>
      <c r="BS7" s="386"/>
      <c r="BT7" s="386"/>
      <c r="BU7" s="387"/>
      <c r="BV7" s="385">
        <v>132968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14250081</v>
      </c>
      <c r="CU7" s="386"/>
      <c r="CV7" s="386"/>
      <c r="CW7" s="386"/>
      <c r="CX7" s="386"/>
      <c r="CY7" s="386"/>
      <c r="CZ7" s="386"/>
      <c r="DA7" s="387"/>
      <c r="DB7" s="385">
        <v>13939105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1078901</v>
      </c>
      <c r="BO8" s="386"/>
      <c r="BP8" s="386"/>
      <c r="BQ8" s="386"/>
      <c r="BR8" s="386"/>
      <c r="BS8" s="386"/>
      <c r="BT8" s="386"/>
      <c r="BU8" s="387"/>
      <c r="BV8" s="385">
        <v>1219681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v>
      </c>
      <c r="CU8" s="426"/>
      <c r="CV8" s="426"/>
      <c r="CW8" s="426"/>
      <c r="CX8" s="426"/>
      <c r="CY8" s="426"/>
      <c r="CZ8" s="426"/>
      <c r="DA8" s="427"/>
      <c r="DB8" s="425">
        <v>1.01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80745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-140780</v>
      </c>
      <c r="BO9" s="386"/>
      <c r="BP9" s="386"/>
      <c r="BQ9" s="386"/>
      <c r="BR9" s="386"/>
      <c r="BS9" s="386"/>
      <c r="BT9" s="386"/>
      <c r="BU9" s="387"/>
      <c r="BV9" s="385">
        <v>187364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9.1999999999999993</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76688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202274</v>
      </c>
      <c r="BO10" s="386"/>
      <c r="BP10" s="386"/>
      <c r="BQ10" s="386"/>
      <c r="BR10" s="386"/>
      <c r="BS10" s="386"/>
      <c r="BT10" s="386"/>
      <c r="BU10" s="387"/>
      <c r="BV10" s="385">
        <v>148221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79361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200831</v>
      </c>
      <c r="BO12" s="386"/>
      <c r="BP12" s="386"/>
      <c r="BQ12" s="386"/>
      <c r="BR12" s="386"/>
      <c r="BS12" s="386"/>
      <c r="BT12" s="386"/>
      <c r="BU12" s="387"/>
      <c r="BV12" s="385">
        <v>89748</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77381</v>
      </c>
      <c r="S13" s="467"/>
      <c r="T13" s="467"/>
      <c r="U13" s="467"/>
      <c r="V13" s="468"/>
      <c r="W13" s="401" t="s">
        <v>124</v>
      </c>
      <c r="X13" s="402"/>
      <c r="Y13" s="402"/>
      <c r="Z13" s="402"/>
      <c r="AA13" s="402"/>
      <c r="AB13" s="392"/>
      <c r="AC13" s="436">
        <v>320</v>
      </c>
      <c r="AD13" s="437"/>
      <c r="AE13" s="437"/>
      <c r="AF13" s="437"/>
      <c r="AG13" s="476"/>
      <c r="AH13" s="436">
        <v>380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-139337</v>
      </c>
      <c r="BO13" s="386"/>
      <c r="BP13" s="386"/>
      <c r="BQ13" s="386"/>
      <c r="BR13" s="386"/>
      <c r="BS13" s="386"/>
      <c r="BT13" s="386"/>
      <c r="BU13" s="387"/>
      <c r="BV13" s="385">
        <v>245837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3.2</v>
      </c>
      <c r="CU13" s="383"/>
      <c r="CV13" s="383"/>
      <c r="CW13" s="383"/>
      <c r="CX13" s="383"/>
      <c r="CY13" s="383"/>
      <c r="CZ13" s="383"/>
      <c r="DA13" s="384"/>
      <c r="DB13" s="382">
        <v>4.3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78260</v>
      </c>
      <c r="S14" s="467"/>
      <c r="T14" s="467"/>
      <c r="U14" s="467"/>
      <c r="V14" s="468"/>
      <c r="W14" s="375"/>
      <c r="X14" s="376"/>
      <c r="Y14" s="376"/>
      <c r="Z14" s="376"/>
      <c r="AA14" s="376"/>
      <c r="AB14" s="365"/>
      <c r="AC14" s="469">
        <v>0.8</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41.4</v>
      </c>
      <c r="CU14" s="481"/>
      <c r="CV14" s="481"/>
      <c r="CW14" s="481"/>
      <c r="CX14" s="481"/>
      <c r="CY14" s="481"/>
      <c r="CZ14" s="481"/>
      <c r="DA14" s="482"/>
      <c r="DB14" s="480">
        <v>39.299999999999997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76550</v>
      </c>
      <c r="S15" s="467"/>
      <c r="T15" s="467"/>
      <c r="U15" s="467"/>
      <c r="V15" s="468"/>
      <c r="W15" s="401" t="s">
        <v>131</v>
      </c>
      <c r="X15" s="402"/>
      <c r="Y15" s="402"/>
      <c r="Z15" s="402"/>
      <c r="AA15" s="402"/>
      <c r="AB15" s="392"/>
      <c r="AC15" s="436">
        <v>6770</v>
      </c>
      <c r="AD15" s="437"/>
      <c r="AE15" s="437"/>
      <c r="AF15" s="437"/>
      <c r="AG15" s="476"/>
      <c r="AH15" s="436">
        <v>7832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10768343</v>
      </c>
      <c r="BO15" s="349"/>
      <c r="BP15" s="349"/>
      <c r="BQ15" s="349"/>
      <c r="BR15" s="349"/>
      <c r="BS15" s="349"/>
      <c r="BT15" s="349"/>
      <c r="BU15" s="350"/>
      <c r="BV15" s="348">
        <v>10210688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17.600000000000001</v>
      </c>
      <c r="AD16" s="470"/>
      <c r="AE16" s="470"/>
      <c r="AF16" s="470"/>
      <c r="AG16" s="471"/>
      <c r="AH16" s="469">
        <v>19.5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10809655</v>
      </c>
      <c r="BO16" s="386"/>
      <c r="BP16" s="386"/>
      <c r="BQ16" s="386"/>
      <c r="BR16" s="386"/>
      <c r="BS16" s="386"/>
      <c r="BT16" s="386"/>
      <c r="BU16" s="387"/>
      <c r="BV16" s="385">
        <v>10285725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31442</v>
      </c>
      <c r="AD17" s="437"/>
      <c r="AE17" s="437"/>
      <c r="AF17" s="437"/>
      <c r="AG17" s="476"/>
      <c r="AH17" s="436">
        <v>30833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14036613</v>
      </c>
      <c r="BO17" s="386"/>
      <c r="BP17" s="386"/>
      <c r="BQ17" s="386"/>
      <c r="BR17" s="386"/>
      <c r="BS17" s="386"/>
      <c r="BT17" s="386"/>
      <c r="BU17" s="387"/>
      <c r="BV17" s="385">
        <v>13272458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11.04</v>
      </c>
      <c r="M18" s="498"/>
      <c r="N18" s="498"/>
      <c r="O18" s="498"/>
      <c r="P18" s="498"/>
      <c r="Q18" s="498"/>
      <c r="R18" s="499"/>
      <c r="S18" s="499"/>
      <c r="T18" s="499"/>
      <c r="U18" s="499"/>
      <c r="V18" s="500"/>
      <c r="W18" s="403"/>
      <c r="X18" s="404"/>
      <c r="Y18" s="404"/>
      <c r="Z18" s="404"/>
      <c r="AA18" s="404"/>
      <c r="AB18" s="395"/>
      <c r="AC18" s="501">
        <v>81.599999999999994</v>
      </c>
      <c r="AD18" s="502"/>
      <c r="AE18" s="502"/>
      <c r="AF18" s="502"/>
      <c r="AG18" s="503"/>
      <c r="AH18" s="501">
        <v>76.900000000000006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12865040</v>
      </c>
      <c r="BO18" s="386"/>
      <c r="BP18" s="386"/>
      <c r="BQ18" s="386"/>
      <c r="BR18" s="386"/>
      <c r="BS18" s="386"/>
      <c r="BT18" s="386"/>
      <c r="BU18" s="387"/>
      <c r="BV18" s="385">
        <v>12645758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7314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17236361</v>
      </c>
      <c r="BO19" s="386"/>
      <c r="BP19" s="386"/>
      <c r="BQ19" s="386"/>
      <c r="BR19" s="386"/>
      <c r="BS19" s="386"/>
      <c r="BT19" s="386"/>
      <c r="BU19" s="387"/>
      <c r="BV19" s="385">
        <v>17024097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37385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39" t="s">
        <v>151</v>
      </c>
      <c r="AI22" s="402"/>
      <c r="AJ22" s="402"/>
      <c r="AK22" s="402"/>
      <c r="AL22" s="392"/>
      <c r="AM22" s="539" t="s">
        <v>152</v>
      </c>
      <c r="AN22" s="540"/>
      <c r="AO22" s="540"/>
      <c r="AP22" s="540"/>
      <c r="AQ22" s="540"/>
      <c r="AR22" s="541"/>
      <c r="AS22" s="524" t="s">
        <v>149</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153</v>
      </c>
      <c r="AZ23" s="346"/>
      <c r="BA23" s="346"/>
      <c r="BB23" s="346"/>
      <c r="BC23" s="346"/>
      <c r="BD23" s="346"/>
      <c r="BE23" s="346"/>
      <c r="BF23" s="346"/>
      <c r="BG23" s="346"/>
      <c r="BH23" s="346"/>
      <c r="BI23" s="346"/>
      <c r="BJ23" s="346"/>
      <c r="BK23" s="346"/>
      <c r="BL23" s="346"/>
      <c r="BM23" s="347"/>
      <c r="BN23" s="385">
        <v>16025523</v>
      </c>
      <c r="BO23" s="386"/>
      <c r="BP23" s="386"/>
      <c r="BQ23" s="386"/>
      <c r="BR23" s="386"/>
      <c r="BS23" s="386"/>
      <c r="BT23" s="386"/>
      <c r="BU23" s="387"/>
      <c r="BV23" s="385">
        <v>16057784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6576</v>
      </c>
      <c r="R24" s="437"/>
      <c r="S24" s="437"/>
      <c r="T24" s="437"/>
      <c r="U24" s="437"/>
      <c r="V24" s="476"/>
      <c r="W24" s="531"/>
      <c r="X24" s="519"/>
      <c r="Y24" s="520"/>
      <c r="Z24" s="435" t="s">
        <v>155</v>
      </c>
      <c r="AA24" s="415"/>
      <c r="AB24" s="415"/>
      <c r="AC24" s="415"/>
      <c r="AD24" s="415"/>
      <c r="AE24" s="415"/>
      <c r="AF24" s="415"/>
      <c r="AG24" s="416"/>
      <c r="AH24" s="436">
        <v>352</v>
      </c>
      <c r="AI24" s="437"/>
      <c r="AJ24" s="437"/>
      <c r="AK24" s="437"/>
      <c r="AL24" s="476"/>
      <c r="AM24" s="436">
        <v>1083456</v>
      </c>
      <c r="AN24" s="437"/>
      <c r="AO24" s="437"/>
      <c r="AP24" s="437"/>
      <c r="AQ24" s="437"/>
      <c r="AR24" s="476"/>
      <c r="AS24" s="436">
        <v>3078</v>
      </c>
      <c r="AT24" s="437"/>
      <c r="AU24" s="437"/>
      <c r="AV24" s="437"/>
      <c r="AW24" s="437"/>
      <c r="AX24" s="438"/>
      <c r="AY24" s="547" t="s">
        <v>156</v>
      </c>
      <c r="AZ24" s="548"/>
      <c r="BA24" s="548"/>
      <c r="BB24" s="548"/>
      <c r="BC24" s="548"/>
      <c r="BD24" s="548"/>
      <c r="BE24" s="548"/>
      <c r="BF24" s="548"/>
      <c r="BG24" s="548"/>
      <c r="BH24" s="548"/>
      <c r="BI24" s="548"/>
      <c r="BJ24" s="548"/>
      <c r="BK24" s="548"/>
      <c r="BL24" s="548"/>
      <c r="BM24" s="549"/>
      <c r="BN24" s="385">
        <v>12263692</v>
      </c>
      <c r="BO24" s="386"/>
      <c r="BP24" s="386"/>
      <c r="BQ24" s="386"/>
      <c r="BR24" s="386"/>
      <c r="BS24" s="386"/>
      <c r="BT24" s="386"/>
      <c r="BU24" s="387"/>
      <c r="BV24" s="385">
        <v>12931398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5688</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359227</v>
      </c>
      <c r="BO25" s="349"/>
      <c r="BP25" s="349"/>
      <c r="BQ25" s="349"/>
      <c r="BR25" s="349"/>
      <c r="BS25" s="349"/>
      <c r="BT25" s="349"/>
      <c r="BU25" s="350"/>
      <c r="BV25" s="348">
        <v>449522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6110</v>
      </c>
      <c r="R26" s="437"/>
      <c r="S26" s="437"/>
      <c r="T26" s="437"/>
      <c r="U26" s="437"/>
      <c r="V26" s="476"/>
      <c r="W26" s="531"/>
      <c r="X26" s="519"/>
      <c r="Y26" s="520"/>
      <c r="Z26" s="435" t="s">
        <v>161</v>
      </c>
      <c r="AA26" s="553"/>
      <c r="AB26" s="553"/>
      <c r="AC26" s="553"/>
      <c r="AD26" s="553"/>
      <c r="AE26" s="553"/>
      <c r="AF26" s="553"/>
      <c r="AG26" s="554"/>
      <c r="AH26" s="436" t="s">
        <v>122</v>
      </c>
      <c r="AI26" s="437"/>
      <c r="AJ26" s="437"/>
      <c r="AK26" s="437"/>
      <c r="AL26" s="476"/>
      <c r="AM26" s="436" t="s">
        <v>122</v>
      </c>
      <c r="AN26" s="437"/>
      <c r="AO26" s="437"/>
      <c r="AP26" s="437"/>
      <c r="AQ26" s="437"/>
      <c r="AR26" s="476"/>
      <c r="AS26" s="436" t="s">
        <v>122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4070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19880</v>
      </c>
      <c r="AN27" s="437"/>
      <c r="AO27" s="437"/>
      <c r="AP27" s="437"/>
      <c r="AQ27" s="437"/>
      <c r="AR27" s="476"/>
      <c r="AS27" s="436">
        <v>3976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0" t="s">
        <v>122</v>
      </c>
      <c r="BO27" s="551"/>
      <c r="BP27" s="551"/>
      <c r="BQ27" s="551"/>
      <c r="BR27" s="551"/>
      <c r="BS27" s="551"/>
      <c r="BT27" s="551"/>
      <c r="BU27" s="552"/>
      <c r="BV27" s="550" t="s">
        <v>122</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3620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1092922</v>
      </c>
      <c r="BO28" s="349"/>
      <c r="BP28" s="349"/>
      <c r="BQ28" s="349"/>
      <c r="BR28" s="349"/>
      <c r="BS28" s="349"/>
      <c r="BT28" s="349"/>
      <c r="BU28" s="350"/>
      <c r="BV28" s="348">
        <v>1091479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3370</v>
      </c>
      <c r="R29" s="437"/>
      <c r="S29" s="437"/>
      <c r="T29" s="437"/>
      <c r="U29" s="437"/>
      <c r="V29" s="476"/>
      <c r="W29" s="531"/>
      <c r="X29" s="519"/>
      <c r="Y29" s="520"/>
      <c r="Z29" s="435" t="s">
        <v>171</v>
      </c>
      <c r="AA29" s="415"/>
      <c r="AB29" s="415"/>
      <c r="AC29" s="415"/>
      <c r="AD29" s="415"/>
      <c r="AE29" s="415"/>
      <c r="AF29" s="415"/>
      <c r="AG29" s="416"/>
      <c r="AH29" s="436">
        <v>357</v>
      </c>
      <c r="AI29" s="437"/>
      <c r="AJ29" s="437"/>
      <c r="AK29" s="437"/>
      <c r="AL29" s="476"/>
      <c r="AM29" s="436">
        <v>1103336</v>
      </c>
      <c r="AN29" s="437"/>
      <c r="AO29" s="437"/>
      <c r="AP29" s="437"/>
      <c r="AQ29" s="437"/>
      <c r="AR29" s="476"/>
      <c r="AS29" s="436">
        <v>3091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5986</v>
      </c>
      <c r="BO29" s="386"/>
      <c r="BP29" s="386"/>
      <c r="BQ29" s="386"/>
      <c r="BR29" s="386"/>
      <c r="BS29" s="386"/>
      <c r="BT29" s="386"/>
      <c r="BU29" s="387"/>
      <c r="BV29" s="385">
        <v>5979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102.8</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174</v>
      </c>
      <c r="BD30" s="548"/>
      <c r="BE30" s="548"/>
      <c r="BF30" s="548"/>
      <c r="BG30" s="548"/>
      <c r="BH30" s="548"/>
      <c r="BI30" s="548"/>
      <c r="BJ30" s="548"/>
      <c r="BK30" s="548"/>
      <c r="BL30" s="548"/>
      <c r="BM30" s="549"/>
      <c r="BN30" s="550">
        <v>1645321</v>
      </c>
      <c r="BO30" s="551"/>
      <c r="BP30" s="551"/>
      <c r="BQ30" s="551"/>
      <c r="BR30" s="551"/>
      <c r="BS30" s="551"/>
      <c r="BT30" s="551"/>
      <c r="BU30" s="552"/>
      <c r="BV30" s="550">
        <v>1450886</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水道事業特別会計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朝霞地区一部事務組合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和光市文化振興公社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和光都市計画事業和光市駅北口土地区画整理事業特別会計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和光市学校給食協会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f t="shared" si="3"/>
        <v>16</v>
      </c>
      <c r="CP36" s="564"/>
      <c r="CQ36" s="565" t="str">
        <f>IF('各会計、関係団体の財政状況及び健全化判断比率'!BS9="","",'各会計、関係団体の財政状況及び健全化判断比率'!BS9)</f>
        <v>和光市土地開発公社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埼玉県市町村総合事務組合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彩の国さいたま人づくり広域連合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SheetLayoutView="100" workbookViewId="0">
      <selection activeCell="BG38" sqref="BG38:BU3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16808</v>
      </c>
      <c r="J41" s="83">
        <v>16647</v>
      </c>
      <c r="K41" s="83">
        <v>16472</v>
      </c>
      <c r="L41" s="83">
        <v>16531</v>
      </c>
      <c r="M41" s="84">
        <v>16444</v>
      </c>
    </row>
    <row r="42" spans="2:13" ht="27.75" customHeight="1">
      <c r="B42" s="1169"/>
      <c r="C42" s="1170"/>
      <c r="D42" s="85"/>
      <c r="E42" s="1175" t="s">
        <v>26</v>
      </c>
      <c r="F42" s="1175"/>
      <c r="G42" s="1175"/>
      <c r="H42" s="1176"/>
      <c r="I42" s="86">
        <v>920</v>
      </c>
      <c r="J42" s="87">
        <v>715</v>
      </c>
      <c r="K42" s="87">
        <v>555</v>
      </c>
      <c r="L42" s="87">
        <v>434</v>
      </c>
      <c r="M42" s="88">
        <v>349</v>
      </c>
    </row>
    <row r="43" spans="2:13" ht="27.75" customHeight="1">
      <c r="B43" s="1169"/>
      <c r="C43" s="1170"/>
      <c r="D43" s="85"/>
      <c r="E43" s="1175" t="s">
        <v>27</v>
      </c>
      <c r="F43" s="1175"/>
      <c r="G43" s="1175"/>
      <c r="H43" s="1176"/>
      <c r="I43" s="86">
        <v>4235</v>
      </c>
      <c r="J43" s="87">
        <v>3448</v>
      </c>
      <c r="K43" s="87">
        <v>3007</v>
      </c>
      <c r="L43" s="87">
        <v>2779</v>
      </c>
      <c r="M43" s="88">
        <v>2503</v>
      </c>
    </row>
    <row r="44" spans="2:13" ht="27.75" customHeight="1">
      <c r="B44" s="1169"/>
      <c r="C44" s="1170"/>
      <c r="D44" s="85"/>
      <c r="E44" s="1175" t="s">
        <v>28</v>
      </c>
      <c r="F44" s="1175"/>
      <c r="G44" s="1175"/>
      <c r="H44" s="1176"/>
      <c r="I44" s="86">
        <v>39</v>
      </c>
      <c r="J44" s="87">
        <v>34</v>
      </c>
      <c r="K44" s="87">
        <v>31</v>
      </c>
      <c r="L44" s="87">
        <v>27</v>
      </c>
      <c r="M44" s="88">
        <v>92</v>
      </c>
    </row>
    <row r="45" spans="2:13" ht="27.75" customHeight="1">
      <c r="B45" s="1169"/>
      <c r="C45" s="1170"/>
      <c r="D45" s="85"/>
      <c r="E45" s="1175" t="s">
        <v>29</v>
      </c>
      <c r="F45" s="1175"/>
      <c r="G45" s="1175"/>
      <c r="H45" s="1176"/>
      <c r="I45" s="86">
        <v>3972</v>
      </c>
      <c r="J45" s="87">
        <v>3812</v>
      </c>
      <c r="K45" s="87">
        <v>3805</v>
      </c>
      <c r="L45" s="87">
        <v>3643</v>
      </c>
      <c r="M45" s="88">
        <v>3592</v>
      </c>
    </row>
    <row r="46" spans="2:13" ht="27.75" customHeight="1">
      <c r="B46" s="1169"/>
      <c r="C46" s="1170"/>
      <c r="D46" s="85"/>
      <c r="E46" s="1175" t="s">
        <v>30</v>
      </c>
      <c r="F46" s="1175"/>
      <c r="G46" s="1175"/>
      <c r="H46" s="1176"/>
      <c r="I46" s="86">
        <v>13</v>
      </c>
      <c r="J46" s="87">
        <v>10</v>
      </c>
      <c r="K46" s="87">
        <v>6</v>
      </c>
      <c r="L46" s="87">
        <v>4</v>
      </c>
      <c r="M46" s="88">
        <v>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2087</v>
      </c>
      <c r="J49" s="87">
        <v>2314</v>
      </c>
      <c r="K49" s="87">
        <v>3369</v>
      </c>
      <c r="L49" s="87">
        <v>3192</v>
      </c>
      <c r="M49" s="88">
        <v>3366</v>
      </c>
    </row>
    <row r="50" spans="2:13" ht="27.75" customHeight="1">
      <c r="B50" s="1169"/>
      <c r="C50" s="1170"/>
      <c r="D50" s="85"/>
      <c r="E50" s="1175" t="s">
        <v>35</v>
      </c>
      <c r="F50" s="1175"/>
      <c r="G50" s="1175"/>
      <c r="H50" s="1176"/>
      <c r="I50" s="86">
        <v>2461</v>
      </c>
      <c r="J50" s="87">
        <v>2114</v>
      </c>
      <c r="K50" s="87">
        <v>1813</v>
      </c>
      <c r="L50" s="87">
        <v>1996</v>
      </c>
      <c r="M50" s="88">
        <v>1800</v>
      </c>
    </row>
    <row r="51" spans="2:13" ht="27.75" customHeight="1">
      <c r="B51" s="1171"/>
      <c r="C51" s="1172"/>
      <c r="D51" s="85"/>
      <c r="E51" s="1175" t="s">
        <v>36</v>
      </c>
      <c r="F51" s="1175"/>
      <c r="G51" s="1175"/>
      <c r="H51" s="1176"/>
      <c r="I51" s="86">
        <v>13220</v>
      </c>
      <c r="J51" s="87">
        <v>13418</v>
      </c>
      <c r="K51" s="87">
        <v>13295</v>
      </c>
      <c r="L51" s="87">
        <v>13196</v>
      </c>
      <c r="M51" s="88">
        <v>12420</v>
      </c>
    </row>
    <row r="52" spans="2:13" ht="27.75" customHeight="1" thickBot="1">
      <c r="B52" s="1179" t="s">
        <v>37</v>
      </c>
      <c r="C52" s="1180"/>
      <c r="D52" s="90"/>
      <c r="E52" s="1181" t="s">
        <v>38</v>
      </c>
      <c r="F52" s="1181"/>
      <c r="G52" s="1181"/>
      <c r="H52" s="1182"/>
      <c r="I52" s="91">
        <v>8218</v>
      </c>
      <c r="J52" s="92">
        <v>6820</v>
      </c>
      <c r="K52" s="92">
        <v>5398</v>
      </c>
      <c r="L52" s="92">
        <v>5033</v>
      </c>
      <c r="M52" s="93">
        <v>5398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48008</v>
      </c>
      <c r="E3" s="116"/>
      <c r="F3" s="117">
        <v>38558</v>
      </c>
      <c r="G3" s="118"/>
      <c r="H3" s="119"/>
    </row>
    <row r="4" spans="1:8">
      <c r="A4" s="120"/>
      <c r="B4" s="121"/>
      <c r="C4" s="122"/>
      <c r="D4" s="123">
        <v>39683</v>
      </c>
      <c r="E4" s="124"/>
      <c r="F4" s="125">
        <v>24217</v>
      </c>
      <c r="G4" s="126"/>
      <c r="H4" s="127"/>
    </row>
    <row r="5" spans="1:8">
      <c r="A5" s="108" t="s">
        <v>509</v>
      </c>
      <c r="B5" s="113"/>
      <c r="C5" s="114"/>
      <c r="D5" s="115">
        <v>27422</v>
      </c>
      <c r="E5" s="116"/>
      <c r="F5" s="117">
        <v>40203</v>
      </c>
      <c r="G5" s="118"/>
      <c r="H5" s="119"/>
    </row>
    <row r="6" spans="1:8">
      <c r="A6" s="120"/>
      <c r="B6" s="121"/>
      <c r="C6" s="122"/>
      <c r="D6" s="123">
        <v>24384</v>
      </c>
      <c r="E6" s="124"/>
      <c r="F6" s="125">
        <v>23352</v>
      </c>
      <c r="G6" s="126"/>
      <c r="H6" s="127"/>
    </row>
    <row r="7" spans="1:8">
      <c r="A7" s="108" t="s">
        <v>510</v>
      </c>
      <c r="B7" s="113"/>
      <c r="C7" s="114"/>
      <c r="D7" s="115">
        <v>31207</v>
      </c>
      <c r="E7" s="116"/>
      <c r="F7" s="117">
        <v>47569</v>
      </c>
      <c r="G7" s="118"/>
      <c r="H7" s="119"/>
    </row>
    <row r="8" spans="1:8">
      <c r="A8" s="120"/>
      <c r="B8" s="121"/>
      <c r="C8" s="122"/>
      <c r="D8" s="123">
        <v>19885</v>
      </c>
      <c r="E8" s="124"/>
      <c r="F8" s="125">
        <v>26255</v>
      </c>
      <c r="G8" s="126"/>
      <c r="H8" s="127"/>
    </row>
    <row r="9" spans="1:8">
      <c r="A9" s="108" t="s">
        <v>511</v>
      </c>
      <c r="B9" s="113"/>
      <c r="C9" s="114"/>
      <c r="D9" s="115">
        <v>39310</v>
      </c>
      <c r="E9" s="116"/>
      <c r="F9" s="117">
        <v>50880</v>
      </c>
      <c r="G9" s="118"/>
      <c r="H9" s="119"/>
    </row>
    <row r="10" spans="1:8">
      <c r="A10" s="120"/>
      <c r="B10" s="121"/>
      <c r="C10" s="122"/>
      <c r="D10" s="123">
        <v>26754</v>
      </c>
      <c r="E10" s="124"/>
      <c r="F10" s="125">
        <v>26879</v>
      </c>
      <c r="G10" s="126"/>
      <c r="H10" s="127"/>
    </row>
    <row r="11" spans="1:8">
      <c r="A11" s="108" t="s">
        <v>512</v>
      </c>
      <c r="B11" s="113"/>
      <c r="C11" s="114"/>
      <c r="D11" s="115">
        <v>36472</v>
      </c>
      <c r="E11" s="116"/>
      <c r="F11" s="117">
        <v>63956</v>
      </c>
      <c r="G11" s="118"/>
      <c r="H11" s="119"/>
    </row>
    <row r="12" spans="1:8">
      <c r="A12" s="120"/>
      <c r="B12" s="121"/>
      <c r="C12" s="128"/>
      <c r="D12" s="123">
        <v>31494</v>
      </c>
      <c r="E12" s="124"/>
      <c r="F12" s="125">
        <v>29239</v>
      </c>
      <c r="G12" s="126"/>
      <c r="H12" s="127"/>
    </row>
    <row r="13" spans="1:8">
      <c r="A13" s="108"/>
      <c r="B13" s="113"/>
      <c r="C13" s="129"/>
      <c r="D13" s="130">
        <v>36484</v>
      </c>
      <c r="E13" s="131"/>
      <c r="F13" s="132">
        <v>48233</v>
      </c>
      <c r="G13" s="133"/>
      <c r="H13" s="119"/>
    </row>
    <row r="14" spans="1:8">
      <c r="A14" s="120"/>
      <c r="B14" s="121"/>
      <c r="C14" s="122"/>
      <c r="D14" s="123">
        <v>28440</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7.81</v>
      </c>
      <c r="C19" s="134">
        <f>ROUND(VALUE(SUBSTITUTE(実質収支比率等に係る経年分析!G$48,"▲","-")),2)</f>
        <v>11.69</v>
      </c>
      <c r="D19" s="134">
        <f>ROUND(VALUE(SUBSTITUTE(実質収支比率等に係る経年分析!H$48,"▲","-")),2)</f>
        <v>7.34</v>
      </c>
      <c r="E19" s="134">
        <f>ROUND(VALUE(SUBSTITUTE(実質収支比率等に係る経年分析!I$48,"▲","-")),2)</f>
        <v>8.75</v>
      </c>
      <c r="F19" s="134">
        <f>ROUND(VALUE(SUBSTITUTE(実質収支比率等に係る経年分析!J$48,"▲","-")),2)</f>
        <v>7.57</v>
      </c>
    </row>
    <row r="20" spans="1:11">
      <c r="A20" s="134" t="s">
        <v>43</v>
      </c>
      <c r="B20" s="134">
        <f>ROUND(VALUE(SUBSTITUTE(実質収支比率等に係る経年分析!F$47,"▲","-")),2)</f>
        <v>2.41</v>
      </c>
      <c r="C20" s="134">
        <f>ROUND(VALUE(SUBSTITUTE(実質収支比率等に係る経年分析!G$47,"▲","-")),2)</f>
        <v>4.5599999999999996</v>
      </c>
      <c r="D20" s="134">
        <f>ROUND(VALUE(SUBSTITUTE(実質収支比率等に係る経年分析!H$47,"▲","-")),2)</f>
        <v>7.34</v>
      </c>
      <c r="E20" s="134">
        <f>ROUND(VALUE(SUBSTITUTE(実質収支比率等に係る経年分析!I$47,"▲","-")),2)</f>
        <v>7.83</v>
      </c>
      <c r="F20" s="134">
        <f>ROUND(VALUE(SUBSTITUTE(実質収支比率等に係る経年分析!J$47,"▲","-")),2)</f>
        <v>7.67</v>
      </c>
    </row>
    <row r="21" spans="1:11">
      <c r="A21" s="134" t="s">
        <v>44</v>
      </c>
      <c r="B21" s="134">
        <f>IF(ISNUMBER(VALUE(SUBSTITUTE(実質収支比率等に係る経年分析!F$49,"▲","-"))),ROUND(VALUE(SUBSTITUTE(実質収支比率等に係る経年分析!F$49,"▲","-")),2),NA())</f>
        <v>1.25</v>
      </c>
      <c r="C21" s="134">
        <f>IF(ISNUMBER(VALUE(SUBSTITUTE(実質収支比率等に係る経年分析!G$49,"▲","-"))),ROUND(VALUE(SUBSTITUTE(実質収支比率等に係る経年分析!G$49,"▲","-")),2),NA())</f>
        <v>4.83</v>
      </c>
      <c r="D21" s="134">
        <f>IF(ISNUMBER(VALUE(SUBSTITUTE(実質収支比率等に係る経年分析!H$49,"▲","-"))),ROUND(VALUE(SUBSTITUTE(実質収支比率等に係る経年分析!H$49,"▲","-")),2),NA())</f>
        <v>-1.64</v>
      </c>
      <c r="E21" s="134">
        <f>IF(ISNUMBER(VALUE(SUBSTITUTE(実質収支比率等に係る経年分析!I$49,"▲","-"))),ROUND(VALUE(SUBSTITUTE(実質収支比率等に係る経年分析!I$49,"▲","-")),2),NA())</f>
        <v>1.76</v>
      </c>
      <c r="F21" s="134">
        <f>IF(ISNUMBER(VALUE(SUBSTITUTE(実質収支比率等に係る経年分析!J$49,"▲","-"))),ROUND(VALUE(SUBSTITUTE(実質収支比率等に係る経年分析!J$49,"▲","-")),2),NA())</f>
        <v>-0.98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和光都市計画事業和光市駅北口土地区画整理事業特別会計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f>IF(ROUND(VALUE(SUBSTITUTE(連結実質赤字比率に係る赤字・黒字の構成分析!H$38,"▲", "-")), 2) &lt; 0, ABS(ROUND(VALUE(SUBSTITUTE(連結実質赤字比率に係る赤字・黒字の構成分析!H$38,"▲", "-")), 2)), NA())</f>
        <v>0.28999999999999998</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7.52</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1382</v>
      </c>
      <c r="E42" s="136"/>
      <c r="F42" s="136"/>
      <c r="G42" s="136">
        <f>'実質公債費比率（分子）の構造'!L$52</f>
        <v>1464</v>
      </c>
      <c r="H42" s="136"/>
      <c r="I42" s="136"/>
      <c r="J42" s="136">
        <f>'実質公債費比率（分子）の構造'!M$52</f>
        <v>1549</v>
      </c>
      <c r="K42" s="136"/>
      <c r="L42" s="136"/>
      <c r="M42" s="136">
        <f>'実質公債費比率（分子）の構造'!N$52</f>
        <v>1543</v>
      </c>
      <c r="N42" s="136"/>
      <c r="O42" s="136"/>
      <c r="P42" s="136">
        <f>'実質公債費比率（分子）の構造'!O$52</f>
        <v>1660</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224</v>
      </c>
      <c r="C44" s="136"/>
      <c r="D44" s="136"/>
      <c r="E44" s="136">
        <f>'実質公債費比率（分子）の構造'!L$50</f>
        <v>219</v>
      </c>
      <c r="F44" s="136"/>
      <c r="G44" s="136"/>
      <c r="H44" s="136">
        <f>'実質公債費比率（分子）の構造'!M$50</f>
        <v>77</v>
      </c>
      <c r="I44" s="136"/>
      <c r="J44" s="136"/>
      <c r="K44" s="136">
        <f>'実質公債費比率（分子）の構造'!N$50</f>
        <v>33</v>
      </c>
      <c r="L44" s="136"/>
      <c r="M44" s="136"/>
      <c r="N44" s="136">
        <f>'実質公債費比率（分子）の構造'!O$50</f>
        <v>7</v>
      </c>
      <c r="O44" s="136"/>
      <c r="P44" s="136"/>
    </row>
    <row r="45" spans="1:16">
      <c r="A45" s="136" t="s">
        <v>54</v>
      </c>
      <c r="B45" s="136">
        <f>'実質公債費比率（分子）の構造'!K$49</f>
        <v>28</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378</v>
      </c>
      <c r="C46" s="136"/>
      <c r="D46" s="136"/>
      <c r="E46" s="136">
        <f>'実質公債費比率（分子）の構造'!L$48</f>
        <v>379</v>
      </c>
      <c r="F46" s="136"/>
      <c r="G46" s="136"/>
      <c r="H46" s="136">
        <f>'実質公債費比率（分子）の構造'!M$48</f>
        <v>278</v>
      </c>
      <c r="I46" s="136"/>
      <c r="J46" s="136"/>
      <c r="K46" s="136">
        <f>'実質公債費比率（分子）の構造'!N$48</f>
        <v>317</v>
      </c>
      <c r="L46" s="136"/>
      <c r="M46" s="136"/>
      <c r="N46" s="136">
        <f>'実質公債費比率（分子）の構造'!O$48</f>
        <v>298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1543</v>
      </c>
      <c r="C49" s="136"/>
      <c r="D49" s="136"/>
      <c r="E49" s="136">
        <f>'実質公債費比率（分子）の構造'!L$45</f>
        <v>1651</v>
      </c>
      <c r="F49" s="136"/>
      <c r="G49" s="136"/>
      <c r="H49" s="136">
        <f>'実質公債費比率（分子）の構造'!M$45</f>
        <v>1675</v>
      </c>
      <c r="I49" s="136"/>
      <c r="J49" s="136"/>
      <c r="K49" s="136">
        <f>'実質公債費比率（分子）の構造'!N$45</f>
        <v>1676</v>
      </c>
      <c r="L49" s="136"/>
      <c r="M49" s="136"/>
      <c r="N49" s="136">
        <f>'実質公債費比率（分子）の構造'!O$45</f>
        <v>1650</v>
      </c>
      <c r="O49" s="136"/>
      <c r="P49" s="136"/>
    </row>
    <row r="50" spans="1:16">
      <c r="A50" s="136" t="s">
        <v>59</v>
      </c>
      <c r="B50" s="136" t="e">
        <f>NA()</f>
        <v>#N/A</v>
      </c>
      <c r="C50" s="136">
        <f>IF(ISNUMBER('実質公債費比率（分子）の構造'!K$53),'実質公債費比率（分子）の構造'!K$53,NA())</f>
        <v>792</v>
      </c>
      <c r="D50" s="136" t="e">
        <f>NA()</f>
        <v>#N/A</v>
      </c>
      <c r="E50" s="136" t="e">
        <f>NA()</f>
        <v>#N/A</v>
      </c>
      <c r="F50" s="136">
        <f>IF(ISNUMBER('実質公債費比率（分子）の構造'!L$53),'実質公債費比率（分子）の構造'!L$53,NA())</f>
        <v>789</v>
      </c>
      <c r="G50" s="136" t="e">
        <f>NA()</f>
        <v>#N/A</v>
      </c>
      <c r="H50" s="136" t="e">
        <f>NA()</f>
        <v>#N/A</v>
      </c>
      <c r="I50" s="136">
        <f>IF(ISNUMBER('実質公債費比率（分子）の構造'!M$53),'実質公債費比率（分子）の構造'!M$53,NA())</f>
        <v>485</v>
      </c>
      <c r="J50" s="136" t="e">
        <f>NA()</f>
        <v>#N/A</v>
      </c>
      <c r="K50" s="136" t="e">
        <f>NA()</f>
        <v>#N/A</v>
      </c>
      <c r="L50" s="136">
        <f>IF(ISNUMBER('実質公債費比率（分子）の構造'!N$53),'実質公債費比率（分子）の構造'!N$53,NA())</f>
        <v>487</v>
      </c>
      <c r="M50" s="136" t="e">
        <f>NA()</f>
        <v>#N/A</v>
      </c>
      <c r="N50" s="136" t="e">
        <f>NA()</f>
        <v>#N/A</v>
      </c>
      <c r="O50" s="136">
        <f>IF(ISNUMBER('実質公債費比率（分子）の構造'!O$53),'実質公債費比率（分子）の構造'!O$53,NA())</f>
        <v>299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13220</v>
      </c>
      <c r="E56" s="135"/>
      <c r="F56" s="135"/>
      <c r="G56" s="135">
        <f>'将来負担比率（分子）の構造'!J$51</f>
        <v>13418</v>
      </c>
      <c r="H56" s="135"/>
      <c r="I56" s="135"/>
      <c r="J56" s="135">
        <f>'将来負担比率（分子）の構造'!K$51</f>
        <v>13295</v>
      </c>
      <c r="K56" s="135"/>
      <c r="L56" s="135"/>
      <c r="M56" s="135">
        <f>'将来負担比率（分子）の構造'!L$51</f>
        <v>13196</v>
      </c>
      <c r="N56" s="135"/>
      <c r="O56" s="135"/>
      <c r="P56" s="135">
        <f>'将来負担比率（分子）の構造'!M$51</f>
        <v>12420</v>
      </c>
    </row>
    <row r="57" spans="1:16">
      <c r="A57" s="135" t="s">
        <v>35</v>
      </c>
      <c r="B57" s="135"/>
      <c r="C57" s="135"/>
      <c r="D57" s="135">
        <f>'将来負担比率（分子）の構造'!I$50</f>
        <v>2461</v>
      </c>
      <c r="E57" s="135"/>
      <c r="F57" s="135"/>
      <c r="G57" s="135">
        <f>'将来負担比率（分子）の構造'!J$50</f>
        <v>2114</v>
      </c>
      <c r="H57" s="135"/>
      <c r="I57" s="135"/>
      <c r="J57" s="135">
        <f>'将来負担比率（分子）の構造'!K$50</f>
        <v>1813</v>
      </c>
      <c r="K57" s="135"/>
      <c r="L57" s="135"/>
      <c r="M57" s="135">
        <f>'将来負担比率（分子）の構造'!L$50</f>
        <v>1996</v>
      </c>
      <c r="N57" s="135"/>
      <c r="O57" s="135"/>
      <c r="P57" s="135">
        <f>'将来負担比率（分子）の構造'!M$50</f>
        <v>1800</v>
      </c>
    </row>
    <row r="58" spans="1:16">
      <c r="A58" s="135" t="s">
        <v>34</v>
      </c>
      <c r="B58" s="135"/>
      <c r="C58" s="135"/>
      <c r="D58" s="135">
        <f>'将来負担比率（分子）の構造'!I$49</f>
        <v>2087</v>
      </c>
      <c r="E58" s="135"/>
      <c r="F58" s="135"/>
      <c r="G58" s="135">
        <f>'将来負担比率（分子）の構造'!J$49</f>
        <v>2314</v>
      </c>
      <c r="H58" s="135"/>
      <c r="I58" s="135"/>
      <c r="J58" s="135">
        <f>'将来負担比率（分子）の構造'!K$49</f>
        <v>3369</v>
      </c>
      <c r="K58" s="135"/>
      <c r="L58" s="135"/>
      <c r="M58" s="135">
        <f>'将来負担比率（分子）の構造'!L$49</f>
        <v>3192</v>
      </c>
      <c r="N58" s="135"/>
      <c r="O58" s="135"/>
      <c r="P58" s="135">
        <f>'将来負担比率（分子）の構造'!M$49</f>
        <v>3366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10</v>
      </c>
      <c r="F61" s="135"/>
      <c r="G61" s="135"/>
      <c r="H61" s="135">
        <f>'将来負担比率（分子）の構造'!K$46</f>
        <v>6</v>
      </c>
      <c r="I61" s="135"/>
      <c r="J61" s="135"/>
      <c r="K61" s="135">
        <f>'将来負担比率（分子）の構造'!L$46</f>
        <v>4</v>
      </c>
      <c r="L61" s="135"/>
      <c r="M61" s="135"/>
      <c r="N61" s="135">
        <f>'将来負担比率（分子）の構造'!M$46</f>
        <v>5</v>
      </c>
      <c r="O61" s="135"/>
      <c r="P61" s="135"/>
    </row>
    <row r="62" spans="1:16">
      <c r="A62" s="135" t="s">
        <v>29</v>
      </c>
      <c r="B62" s="135">
        <f>'将来負担比率（分子）の構造'!I$45</f>
        <v>3972</v>
      </c>
      <c r="C62" s="135"/>
      <c r="D62" s="135"/>
      <c r="E62" s="135">
        <f>'将来負担比率（分子）の構造'!J$45</f>
        <v>3812</v>
      </c>
      <c r="F62" s="135"/>
      <c r="G62" s="135"/>
      <c r="H62" s="135">
        <f>'将来負担比率（分子）の構造'!K$45</f>
        <v>3805</v>
      </c>
      <c r="I62" s="135"/>
      <c r="J62" s="135"/>
      <c r="K62" s="135">
        <f>'将来負担比率（分子）の構造'!L$45</f>
        <v>3643</v>
      </c>
      <c r="L62" s="135"/>
      <c r="M62" s="135"/>
      <c r="N62" s="135">
        <f>'将来負担比率（分子）の構造'!M$45</f>
        <v>3592</v>
      </c>
      <c r="O62" s="135"/>
      <c r="P62" s="135"/>
    </row>
    <row r="63" spans="1:16">
      <c r="A63" s="135" t="s">
        <v>28</v>
      </c>
      <c r="B63" s="135">
        <f>'将来負担比率（分子）の構造'!I$44</f>
        <v>39</v>
      </c>
      <c r="C63" s="135"/>
      <c r="D63" s="135"/>
      <c r="E63" s="135">
        <f>'将来負担比率（分子）の構造'!J$44</f>
        <v>34</v>
      </c>
      <c r="F63" s="135"/>
      <c r="G63" s="135"/>
      <c r="H63" s="135">
        <f>'将来負担比率（分子）の構造'!K$44</f>
        <v>31</v>
      </c>
      <c r="I63" s="135"/>
      <c r="J63" s="135"/>
      <c r="K63" s="135">
        <f>'将来負担比率（分子）の構造'!L$44</f>
        <v>27</v>
      </c>
      <c r="L63" s="135"/>
      <c r="M63" s="135"/>
      <c r="N63" s="135">
        <f>'将来負担比率（分子）の構造'!M$44</f>
        <v>92</v>
      </c>
      <c r="O63" s="135"/>
      <c r="P63" s="135"/>
    </row>
    <row r="64" spans="1:16">
      <c r="A64" s="135" t="s">
        <v>27</v>
      </c>
      <c r="B64" s="135">
        <f>'将来負担比率（分子）の構造'!I$43</f>
        <v>4235</v>
      </c>
      <c r="C64" s="135"/>
      <c r="D64" s="135"/>
      <c r="E64" s="135">
        <f>'将来負担比率（分子）の構造'!J$43</f>
        <v>3448</v>
      </c>
      <c r="F64" s="135"/>
      <c r="G64" s="135"/>
      <c r="H64" s="135">
        <f>'将来負担比率（分子）の構造'!K$43</f>
        <v>3007</v>
      </c>
      <c r="I64" s="135"/>
      <c r="J64" s="135"/>
      <c r="K64" s="135">
        <f>'将来負担比率（分子）の構造'!L$43</f>
        <v>2779</v>
      </c>
      <c r="L64" s="135"/>
      <c r="M64" s="135"/>
      <c r="N64" s="135">
        <f>'将来負担比率（分子）の構造'!M$43</f>
        <v>2503</v>
      </c>
      <c r="O64" s="135"/>
      <c r="P64" s="135"/>
    </row>
    <row r="65" spans="1:16">
      <c r="A65" s="135" t="s">
        <v>26</v>
      </c>
      <c r="B65" s="135">
        <f>'将来負担比率（分子）の構造'!I$42</f>
        <v>920</v>
      </c>
      <c r="C65" s="135"/>
      <c r="D65" s="135"/>
      <c r="E65" s="135">
        <f>'将来負担比率（分子）の構造'!J$42</f>
        <v>715</v>
      </c>
      <c r="F65" s="135"/>
      <c r="G65" s="135"/>
      <c r="H65" s="135">
        <f>'将来負担比率（分子）の構造'!K$42</f>
        <v>555</v>
      </c>
      <c r="I65" s="135"/>
      <c r="J65" s="135"/>
      <c r="K65" s="135">
        <f>'将来負担比率（分子）の構造'!L$42</f>
        <v>434</v>
      </c>
      <c r="L65" s="135"/>
      <c r="M65" s="135"/>
      <c r="N65" s="135">
        <f>'将来負担比率（分子）の構造'!M$42</f>
        <v>349</v>
      </c>
      <c r="O65" s="135"/>
      <c r="P65" s="135"/>
    </row>
    <row r="66" spans="1:16">
      <c r="A66" s="135" t="s">
        <v>25</v>
      </c>
      <c r="B66" s="135">
        <f>'将来負担比率（分子）の構造'!I$41</f>
        <v>16808</v>
      </c>
      <c r="C66" s="135"/>
      <c r="D66" s="135"/>
      <c r="E66" s="135">
        <f>'将来負担比率（分子）の構造'!J$41</f>
        <v>16647</v>
      </c>
      <c r="F66" s="135"/>
      <c r="G66" s="135"/>
      <c r="H66" s="135">
        <f>'将来負担比率（分子）の構造'!K$41</f>
        <v>16472</v>
      </c>
      <c r="I66" s="135"/>
      <c r="J66" s="135"/>
      <c r="K66" s="135">
        <f>'将来負担比率（分子）の構造'!L$41</f>
        <v>16531</v>
      </c>
      <c r="L66" s="135"/>
      <c r="M66" s="135"/>
      <c r="N66" s="135">
        <f>'将来負担比率（分子）の構造'!M$41</f>
        <v>16444</v>
      </c>
      <c r="O66" s="135"/>
      <c r="P66" s="135"/>
    </row>
    <row r="67" spans="1:16">
      <c r="A67" s="135" t="s">
        <v>63</v>
      </c>
      <c r="B67" s="135" t="e">
        <f>NA()</f>
        <v>#N/A</v>
      </c>
      <c r="C67" s="135">
        <f>IF(ISNUMBER('将来負担比率（分子）の構造'!I$52), IF('将来負担比率（分子）の構造'!I$52 &lt; 0, 0, '将来負担比率（分子）の構造'!I$52), NA())</f>
        <v>8218</v>
      </c>
      <c r="D67" s="135" t="e">
        <f>NA()</f>
        <v>#N/A</v>
      </c>
      <c r="E67" s="135" t="e">
        <f>NA()</f>
        <v>#N/A</v>
      </c>
      <c r="F67" s="135">
        <f>IF(ISNUMBER('将来負担比率（分子）の構造'!J$52), IF('将来負担比率（分子）の構造'!J$52 &lt; 0, 0, '将来負担比率（分子）の構造'!J$52), NA())</f>
        <v>6820</v>
      </c>
      <c r="G67" s="135" t="e">
        <f>NA()</f>
        <v>#N/A</v>
      </c>
      <c r="H67" s="135" t="e">
        <f>NA()</f>
        <v>#N/A</v>
      </c>
      <c r="I67" s="135">
        <f>IF(ISNUMBER('将来負担比率（分子）の構造'!K$52), IF('将来負担比率（分子）の構造'!K$52 &lt; 0, 0, '将来負担比率（分子）の構造'!K$52), NA())</f>
        <v>5398</v>
      </c>
      <c r="J67" s="135" t="e">
        <f>NA()</f>
        <v>#N/A</v>
      </c>
      <c r="K67" s="135" t="e">
        <f>NA()</f>
        <v>#N/A</v>
      </c>
      <c r="L67" s="135">
        <f>IF(ISNUMBER('将来負担比率（分子）の構造'!L$52), IF('将来負担比率（分子）の構造'!L$52 &lt; 0, 0, '将来負担比率（分子）の構造'!L$52), NA())</f>
        <v>5033</v>
      </c>
      <c r="M67" s="135" t="e">
        <f>NA()</f>
        <v>#N/A</v>
      </c>
      <c r="N67" s="135" t="e">
        <f>NA()</f>
        <v>#N/A</v>
      </c>
      <c r="O67" s="135">
        <f>IF(ISNUMBER('将来負担比率（分子）の構造'!M$52), IF('将来負担比率（分子）の構造'!M$52 &lt; 0, 0, '将来負担比率（分子）の構造'!M$52), NA())</f>
        <v>5398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8" sqref="BG38:BU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13860439</v>
      </c>
      <c r="S5" s="581"/>
      <c r="T5" s="581"/>
      <c r="U5" s="581"/>
      <c r="V5" s="581"/>
      <c r="W5" s="581"/>
      <c r="X5" s="581"/>
      <c r="Y5" s="582"/>
      <c r="Z5" s="583">
        <v>58.9</v>
      </c>
      <c r="AA5" s="583"/>
      <c r="AB5" s="583"/>
      <c r="AC5" s="583"/>
      <c r="AD5" s="584">
        <v>13047618</v>
      </c>
      <c r="AE5" s="584"/>
      <c r="AF5" s="584"/>
      <c r="AG5" s="584"/>
      <c r="AH5" s="584"/>
      <c r="AI5" s="584"/>
      <c r="AJ5" s="584"/>
      <c r="AK5" s="584"/>
      <c r="AL5" s="585">
        <v>90.7</v>
      </c>
      <c r="AM5" s="586"/>
      <c r="AN5" s="586"/>
      <c r="AO5" s="587"/>
      <c r="AP5" s="577" t="s">
        <v>209</v>
      </c>
      <c r="AQ5" s="578"/>
      <c r="AR5" s="578"/>
      <c r="AS5" s="578"/>
      <c r="AT5" s="578"/>
      <c r="AU5" s="578"/>
      <c r="AV5" s="578"/>
      <c r="AW5" s="578"/>
      <c r="AX5" s="578"/>
      <c r="AY5" s="578"/>
      <c r="AZ5" s="578"/>
      <c r="BA5" s="578"/>
      <c r="BB5" s="578"/>
      <c r="BC5" s="578"/>
      <c r="BD5" s="578"/>
      <c r="BE5" s="578"/>
      <c r="BF5" s="579"/>
      <c r="BG5" s="591">
        <v>13047618</v>
      </c>
      <c r="BH5" s="592"/>
      <c r="BI5" s="592"/>
      <c r="BJ5" s="592"/>
      <c r="BK5" s="592"/>
      <c r="BL5" s="592"/>
      <c r="BM5" s="592"/>
      <c r="BN5" s="593"/>
      <c r="BO5" s="594">
        <v>94.1</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123642</v>
      </c>
      <c r="S6" s="592"/>
      <c r="T6" s="592"/>
      <c r="U6" s="592"/>
      <c r="V6" s="592"/>
      <c r="W6" s="592"/>
      <c r="X6" s="592"/>
      <c r="Y6" s="593"/>
      <c r="Z6" s="594">
        <v>0.5</v>
      </c>
      <c r="AA6" s="594"/>
      <c r="AB6" s="594"/>
      <c r="AC6" s="594"/>
      <c r="AD6" s="595">
        <v>123642</v>
      </c>
      <c r="AE6" s="595"/>
      <c r="AF6" s="595"/>
      <c r="AG6" s="595"/>
      <c r="AH6" s="595"/>
      <c r="AI6" s="595"/>
      <c r="AJ6" s="595"/>
      <c r="AK6" s="595"/>
      <c r="AL6" s="596">
        <v>0.9</v>
      </c>
      <c r="AM6" s="597"/>
      <c r="AN6" s="597"/>
      <c r="AO6" s="598"/>
      <c r="AP6" s="588" t="s">
        <v>215</v>
      </c>
      <c r="AQ6" s="589"/>
      <c r="AR6" s="589"/>
      <c r="AS6" s="589"/>
      <c r="AT6" s="589"/>
      <c r="AU6" s="589"/>
      <c r="AV6" s="589"/>
      <c r="AW6" s="589"/>
      <c r="AX6" s="589"/>
      <c r="AY6" s="589"/>
      <c r="AZ6" s="589"/>
      <c r="BA6" s="589"/>
      <c r="BB6" s="589"/>
      <c r="BC6" s="589"/>
      <c r="BD6" s="589"/>
      <c r="BE6" s="589"/>
      <c r="BF6" s="590"/>
      <c r="BG6" s="591">
        <v>13047618</v>
      </c>
      <c r="BH6" s="592"/>
      <c r="BI6" s="592"/>
      <c r="BJ6" s="592"/>
      <c r="BK6" s="592"/>
      <c r="BL6" s="592"/>
      <c r="BM6" s="592"/>
      <c r="BN6" s="593"/>
      <c r="BO6" s="594">
        <v>94.1</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204297</v>
      </c>
      <c r="CS6" s="592"/>
      <c r="CT6" s="592"/>
      <c r="CU6" s="592"/>
      <c r="CV6" s="592"/>
      <c r="CW6" s="592"/>
      <c r="CX6" s="592"/>
      <c r="CY6" s="593"/>
      <c r="CZ6" s="594">
        <v>0.9</v>
      </c>
      <c r="DA6" s="594"/>
      <c r="DB6" s="594"/>
      <c r="DC6" s="594"/>
      <c r="DD6" s="600" t="s">
        <v>210</v>
      </c>
      <c r="DE6" s="592"/>
      <c r="DF6" s="592"/>
      <c r="DG6" s="592"/>
      <c r="DH6" s="592"/>
      <c r="DI6" s="592"/>
      <c r="DJ6" s="592"/>
      <c r="DK6" s="592"/>
      <c r="DL6" s="592"/>
      <c r="DM6" s="592"/>
      <c r="DN6" s="592"/>
      <c r="DO6" s="592"/>
      <c r="DP6" s="593"/>
      <c r="DQ6" s="600">
        <v>204297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28022</v>
      </c>
      <c r="S7" s="592"/>
      <c r="T7" s="592"/>
      <c r="U7" s="592"/>
      <c r="V7" s="592"/>
      <c r="W7" s="592"/>
      <c r="X7" s="592"/>
      <c r="Y7" s="593"/>
      <c r="Z7" s="594">
        <v>0.1</v>
      </c>
      <c r="AA7" s="594"/>
      <c r="AB7" s="594"/>
      <c r="AC7" s="594"/>
      <c r="AD7" s="595">
        <v>28022</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6671726</v>
      </c>
      <c r="BH7" s="592"/>
      <c r="BI7" s="592"/>
      <c r="BJ7" s="592"/>
      <c r="BK7" s="592"/>
      <c r="BL7" s="592"/>
      <c r="BM7" s="592"/>
      <c r="BN7" s="593"/>
      <c r="BO7" s="594">
        <v>48.1</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2781931</v>
      </c>
      <c r="CS7" s="592"/>
      <c r="CT7" s="592"/>
      <c r="CU7" s="592"/>
      <c r="CV7" s="592"/>
      <c r="CW7" s="592"/>
      <c r="CX7" s="592"/>
      <c r="CY7" s="593"/>
      <c r="CZ7" s="594">
        <v>12.5</v>
      </c>
      <c r="DA7" s="594"/>
      <c r="DB7" s="594"/>
      <c r="DC7" s="594"/>
      <c r="DD7" s="600">
        <v>117057</v>
      </c>
      <c r="DE7" s="592"/>
      <c r="DF7" s="592"/>
      <c r="DG7" s="592"/>
      <c r="DH7" s="592"/>
      <c r="DI7" s="592"/>
      <c r="DJ7" s="592"/>
      <c r="DK7" s="592"/>
      <c r="DL7" s="592"/>
      <c r="DM7" s="592"/>
      <c r="DN7" s="592"/>
      <c r="DO7" s="592"/>
      <c r="DP7" s="593"/>
      <c r="DQ7" s="600">
        <v>2518381</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59528</v>
      </c>
      <c r="S8" s="592"/>
      <c r="T8" s="592"/>
      <c r="U8" s="592"/>
      <c r="V8" s="592"/>
      <c r="W8" s="592"/>
      <c r="X8" s="592"/>
      <c r="Y8" s="593"/>
      <c r="Z8" s="594">
        <v>0.3</v>
      </c>
      <c r="AA8" s="594"/>
      <c r="AB8" s="594"/>
      <c r="AC8" s="594"/>
      <c r="AD8" s="595">
        <v>59528</v>
      </c>
      <c r="AE8" s="595"/>
      <c r="AF8" s="595"/>
      <c r="AG8" s="595"/>
      <c r="AH8" s="595"/>
      <c r="AI8" s="595"/>
      <c r="AJ8" s="595"/>
      <c r="AK8" s="595"/>
      <c r="AL8" s="596">
        <v>0.4</v>
      </c>
      <c r="AM8" s="597"/>
      <c r="AN8" s="597"/>
      <c r="AO8" s="598"/>
      <c r="AP8" s="588" t="s">
        <v>221</v>
      </c>
      <c r="AQ8" s="589"/>
      <c r="AR8" s="589"/>
      <c r="AS8" s="589"/>
      <c r="AT8" s="589"/>
      <c r="AU8" s="589"/>
      <c r="AV8" s="589"/>
      <c r="AW8" s="589"/>
      <c r="AX8" s="589"/>
      <c r="AY8" s="589"/>
      <c r="AZ8" s="589"/>
      <c r="BA8" s="589"/>
      <c r="BB8" s="589"/>
      <c r="BC8" s="589"/>
      <c r="BD8" s="589"/>
      <c r="BE8" s="589"/>
      <c r="BF8" s="590"/>
      <c r="BG8" s="591">
        <v>127163</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8739468</v>
      </c>
      <c r="CS8" s="592"/>
      <c r="CT8" s="592"/>
      <c r="CU8" s="592"/>
      <c r="CV8" s="592"/>
      <c r="CW8" s="592"/>
      <c r="CX8" s="592"/>
      <c r="CY8" s="593"/>
      <c r="CZ8" s="594">
        <v>39.299999999999997</v>
      </c>
      <c r="DA8" s="594"/>
      <c r="DB8" s="594"/>
      <c r="DC8" s="594"/>
      <c r="DD8" s="600">
        <v>35890</v>
      </c>
      <c r="DE8" s="592"/>
      <c r="DF8" s="592"/>
      <c r="DG8" s="592"/>
      <c r="DH8" s="592"/>
      <c r="DI8" s="592"/>
      <c r="DJ8" s="592"/>
      <c r="DK8" s="592"/>
      <c r="DL8" s="592"/>
      <c r="DM8" s="592"/>
      <c r="DN8" s="592"/>
      <c r="DO8" s="592"/>
      <c r="DP8" s="593"/>
      <c r="DQ8" s="600">
        <v>4965671</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97960</v>
      </c>
      <c r="S9" s="592"/>
      <c r="T9" s="592"/>
      <c r="U9" s="592"/>
      <c r="V9" s="592"/>
      <c r="W9" s="592"/>
      <c r="X9" s="592"/>
      <c r="Y9" s="593"/>
      <c r="Z9" s="594">
        <v>0.4</v>
      </c>
      <c r="AA9" s="594"/>
      <c r="AB9" s="594"/>
      <c r="AC9" s="594"/>
      <c r="AD9" s="595">
        <v>97960</v>
      </c>
      <c r="AE9" s="595"/>
      <c r="AF9" s="595"/>
      <c r="AG9" s="595"/>
      <c r="AH9" s="595"/>
      <c r="AI9" s="595"/>
      <c r="AJ9" s="595"/>
      <c r="AK9" s="595"/>
      <c r="AL9" s="596">
        <v>0.7</v>
      </c>
      <c r="AM9" s="597"/>
      <c r="AN9" s="597"/>
      <c r="AO9" s="598"/>
      <c r="AP9" s="588" t="s">
        <v>224</v>
      </c>
      <c r="AQ9" s="589"/>
      <c r="AR9" s="589"/>
      <c r="AS9" s="589"/>
      <c r="AT9" s="589"/>
      <c r="AU9" s="589"/>
      <c r="AV9" s="589"/>
      <c r="AW9" s="589"/>
      <c r="AX9" s="589"/>
      <c r="AY9" s="589"/>
      <c r="AZ9" s="589"/>
      <c r="BA9" s="589"/>
      <c r="BB9" s="589"/>
      <c r="BC9" s="589"/>
      <c r="BD9" s="589"/>
      <c r="BE9" s="589"/>
      <c r="BF9" s="590"/>
      <c r="BG9" s="591">
        <v>6015965</v>
      </c>
      <c r="BH9" s="592"/>
      <c r="BI9" s="592"/>
      <c r="BJ9" s="592"/>
      <c r="BK9" s="592"/>
      <c r="BL9" s="592"/>
      <c r="BM9" s="592"/>
      <c r="BN9" s="593"/>
      <c r="BO9" s="594">
        <v>43.4</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1719093</v>
      </c>
      <c r="CS9" s="592"/>
      <c r="CT9" s="592"/>
      <c r="CU9" s="592"/>
      <c r="CV9" s="592"/>
      <c r="CW9" s="592"/>
      <c r="CX9" s="592"/>
      <c r="CY9" s="593"/>
      <c r="CZ9" s="594">
        <v>7.7</v>
      </c>
      <c r="DA9" s="594"/>
      <c r="DB9" s="594"/>
      <c r="DC9" s="594"/>
      <c r="DD9" s="600">
        <v>95511</v>
      </c>
      <c r="DE9" s="592"/>
      <c r="DF9" s="592"/>
      <c r="DG9" s="592"/>
      <c r="DH9" s="592"/>
      <c r="DI9" s="592"/>
      <c r="DJ9" s="592"/>
      <c r="DK9" s="592"/>
      <c r="DL9" s="592"/>
      <c r="DM9" s="592"/>
      <c r="DN9" s="592"/>
      <c r="DO9" s="592"/>
      <c r="DP9" s="593"/>
      <c r="DQ9" s="600">
        <v>1463281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618846</v>
      </c>
      <c r="S10" s="592"/>
      <c r="T10" s="592"/>
      <c r="U10" s="592"/>
      <c r="V10" s="592"/>
      <c r="W10" s="592"/>
      <c r="X10" s="592"/>
      <c r="Y10" s="593"/>
      <c r="Z10" s="594">
        <v>2.6</v>
      </c>
      <c r="AA10" s="594"/>
      <c r="AB10" s="594"/>
      <c r="AC10" s="594"/>
      <c r="AD10" s="595">
        <v>618846</v>
      </c>
      <c r="AE10" s="595"/>
      <c r="AF10" s="595"/>
      <c r="AG10" s="595"/>
      <c r="AH10" s="595"/>
      <c r="AI10" s="595"/>
      <c r="AJ10" s="595"/>
      <c r="AK10" s="595"/>
      <c r="AL10" s="596">
        <v>4.3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171848</v>
      </c>
      <c r="BH10" s="592"/>
      <c r="BI10" s="592"/>
      <c r="BJ10" s="592"/>
      <c r="BK10" s="592"/>
      <c r="BL10" s="592"/>
      <c r="BM10" s="592"/>
      <c r="BN10" s="593"/>
      <c r="BO10" s="594">
        <v>1.2</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110095</v>
      </c>
      <c r="CS10" s="592"/>
      <c r="CT10" s="592"/>
      <c r="CU10" s="592"/>
      <c r="CV10" s="592"/>
      <c r="CW10" s="592"/>
      <c r="CX10" s="592"/>
      <c r="CY10" s="593"/>
      <c r="CZ10" s="594">
        <v>0.5</v>
      </c>
      <c r="DA10" s="594"/>
      <c r="DB10" s="594"/>
      <c r="DC10" s="594"/>
      <c r="DD10" s="600">
        <v>6504</v>
      </c>
      <c r="DE10" s="592"/>
      <c r="DF10" s="592"/>
      <c r="DG10" s="592"/>
      <c r="DH10" s="592"/>
      <c r="DI10" s="592"/>
      <c r="DJ10" s="592"/>
      <c r="DK10" s="592"/>
      <c r="DL10" s="592"/>
      <c r="DM10" s="592"/>
      <c r="DN10" s="592"/>
      <c r="DO10" s="592"/>
      <c r="DP10" s="593"/>
      <c r="DQ10" s="600">
        <v>62455</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1546</v>
      </c>
      <c r="S11" s="592"/>
      <c r="T11" s="592"/>
      <c r="U11" s="592"/>
      <c r="V11" s="592"/>
      <c r="W11" s="592"/>
      <c r="X11" s="592"/>
      <c r="Y11" s="593"/>
      <c r="Z11" s="594">
        <v>0</v>
      </c>
      <c r="AA11" s="594"/>
      <c r="AB11" s="594"/>
      <c r="AC11" s="594"/>
      <c r="AD11" s="595">
        <v>1546</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356750</v>
      </c>
      <c r="BH11" s="592"/>
      <c r="BI11" s="592"/>
      <c r="BJ11" s="592"/>
      <c r="BK11" s="592"/>
      <c r="BL11" s="592"/>
      <c r="BM11" s="592"/>
      <c r="BN11" s="593"/>
      <c r="BO11" s="594">
        <v>2.6</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43259</v>
      </c>
      <c r="CS11" s="592"/>
      <c r="CT11" s="592"/>
      <c r="CU11" s="592"/>
      <c r="CV11" s="592"/>
      <c r="CW11" s="592"/>
      <c r="CX11" s="592"/>
      <c r="CY11" s="593"/>
      <c r="CZ11" s="594">
        <v>0.2</v>
      </c>
      <c r="DA11" s="594"/>
      <c r="DB11" s="594"/>
      <c r="DC11" s="594"/>
      <c r="DD11" s="600" t="s">
        <v>112</v>
      </c>
      <c r="DE11" s="592"/>
      <c r="DF11" s="592"/>
      <c r="DG11" s="592"/>
      <c r="DH11" s="592"/>
      <c r="DI11" s="592"/>
      <c r="DJ11" s="592"/>
      <c r="DK11" s="592"/>
      <c r="DL11" s="592"/>
      <c r="DM11" s="592"/>
      <c r="DN11" s="592"/>
      <c r="DO11" s="592"/>
      <c r="DP11" s="593"/>
      <c r="DQ11" s="600">
        <v>37814</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5784530</v>
      </c>
      <c r="BH12" s="592"/>
      <c r="BI12" s="592"/>
      <c r="BJ12" s="592"/>
      <c r="BK12" s="592"/>
      <c r="BL12" s="592"/>
      <c r="BM12" s="592"/>
      <c r="BN12" s="593"/>
      <c r="BO12" s="594">
        <v>41.7</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72789</v>
      </c>
      <c r="CS12" s="592"/>
      <c r="CT12" s="592"/>
      <c r="CU12" s="592"/>
      <c r="CV12" s="592"/>
      <c r="CW12" s="592"/>
      <c r="CX12" s="592"/>
      <c r="CY12" s="593"/>
      <c r="CZ12" s="594">
        <v>0.3</v>
      </c>
      <c r="DA12" s="594"/>
      <c r="DB12" s="594"/>
      <c r="DC12" s="594"/>
      <c r="DD12" s="600" t="s">
        <v>112</v>
      </c>
      <c r="DE12" s="592"/>
      <c r="DF12" s="592"/>
      <c r="DG12" s="592"/>
      <c r="DH12" s="592"/>
      <c r="DI12" s="592"/>
      <c r="DJ12" s="592"/>
      <c r="DK12" s="592"/>
      <c r="DL12" s="592"/>
      <c r="DM12" s="592"/>
      <c r="DN12" s="592"/>
      <c r="DO12" s="592"/>
      <c r="DP12" s="593"/>
      <c r="DQ12" s="600">
        <v>67819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48945</v>
      </c>
      <c r="S13" s="592"/>
      <c r="T13" s="592"/>
      <c r="U13" s="592"/>
      <c r="V13" s="592"/>
      <c r="W13" s="592"/>
      <c r="X13" s="592"/>
      <c r="Y13" s="593"/>
      <c r="Z13" s="594">
        <v>0.2</v>
      </c>
      <c r="AA13" s="594"/>
      <c r="AB13" s="594"/>
      <c r="AC13" s="594"/>
      <c r="AD13" s="595">
        <v>48945</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5649610</v>
      </c>
      <c r="BH13" s="592"/>
      <c r="BI13" s="592"/>
      <c r="BJ13" s="592"/>
      <c r="BK13" s="592"/>
      <c r="BL13" s="592"/>
      <c r="BM13" s="592"/>
      <c r="BN13" s="593"/>
      <c r="BO13" s="594">
        <v>40.799999999999997</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3226292</v>
      </c>
      <c r="CS13" s="592"/>
      <c r="CT13" s="592"/>
      <c r="CU13" s="592"/>
      <c r="CV13" s="592"/>
      <c r="CW13" s="592"/>
      <c r="CX13" s="592"/>
      <c r="CY13" s="593"/>
      <c r="CZ13" s="594">
        <v>14.5</v>
      </c>
      <c r="DA13" s="594"/>
      <c r="DB13" s="594"/>
      <c r="DC13" s="594"/>
      <c r="DD13" s="600">
        <v>1842108</v>
      </c>
      <c r="DE13" s="592"/>
      <c r="DF13" s="592"/>
      <c r="DG13" s="592"/>
      <c r="DH13" s="592"/>
      <c r="DI13" s="592"/>
      <c r="DJ13" s="592"/>
      <c r="DK13" s="592"/>
      <c r="DL13" s="592"/>
      <c r="DM13" s="592"/>
      <c r="DN13" s="592"/>
      <c r="DO13" s="592"/>
      <c r="DP13" s="593"/>
      <c r="DQ13" s="600">
        <v>1865455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42180</v>
      </c>
      <c r="BH14" s="592"/>
      <c r="BI14" s="592"/>
      <c r="BJ14" s="592"/>
      <c r="BK14" s="592"/>
      <c r="BL14" s="592"/>
      <c r="BM14" s="592"/>
      <c r="BN14" s="593"/>
      <c r="BO14" s="594">
        <v>0.3</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919326</v>
      </c>
      <c r="CS14" s="592"/>
      <c r="CT14" s="592"/>
      <c r="CU14" s="592"/>
      <c r="CV14" s="592"/>
      <c r="CW14" s="592"/>
      <c r="CX14" s="592"/>
      <c r="CY14" s="593"/>
      <c r="CZ14" s="594">
        <v>4.0999999999999996</v>
      </c>
      <c r="DA14" s="594"/>
      <c r="DB14" s="594"/>
      <c r="DC14" s="594"/>
      <c r="DD14" s="600">
        <v>43983</v>
      </c>
      <c r="DE14" s="592"/>
      <c r="DF14" s="592"/>
      <c r="DG14" s="592"/>
      <c r="DH14" s="592"/>
      <c r="DI14" s="592"/>
      <c r="DJ14" s="592"/>
      <c r="DK14" s="592"/>
      <c r="DL14" s="592"/>
      <c r="DM14" s="592"/>
      <c r="DN14" s="592"/>
      <c r="DO14" s="592"/>
      <c r="DP14" s="593"/>
      <c r="DQ14" s="600">
        <v>888744</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77078</v>
      </c>
      <c r="S15" s="592"/>
      <c r="T15" s="592"/>
      <c r="U15" s="592"/>
      <c r="V15" s="592"/>
      <c r="W15" s="592"/>
      <c r="X15" s="592"/>
      <c r="Y15" s="593"/>
      <c r="Z15" s="594">
        <v>0.3</v>
      </c>
      <c r="AA15" s="594"/>
      <c r="AB15" s="594"/>
      <c r="AC15" s="594"/>
      <c r="AD15" s="595">
        <v>77078</v>
      </c>
      <c r="AE15" s="595"/>
      <c r="AF15" s="595"/>
      <c r="AG15" s="595"/>
      <c r="AH15" s="595"/>
      <c r="AI15" s="595"/>
      <c r="AJ15" s="595"/>
      <c r="AK15" s="595"/>
      <c r="AL15" s="596">
        <v>0.5</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549182</v>
      </c>
      <c r="BH15" s="592"/>
      <c r="BI15" s="592"/>
      <c r="BJ15" s="592"/>
      <c r="BK15" s="592"/>
      <c r="BL15" s="592"/>
      <c r="BM15" s="592"/>
      <c r="BN15" s="593"/>
      <c r="BO15" s="594">
        <v>4</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2860297</v>
      </c>
      <c r="CS15" s="592"/>
      <c r="CT15" s="592"/>
      <c r="CU15" s="592"/>
      <c r="CV15" s="592"/>
      <c r="CW15" s="592"/>
      <c r="CX15" s="592"/>
      <c r="CY15" s="593"/>
      <c r="CZ15" s="594">
        <v>12.9</v>
      </c>
      <c r="DA15" s="594"/>
      <c r="DB15" s="594"/>
      <c r="DC15" s="594"/>
      <c r="DD15" s="600">
        <v>753409</v>
      </c>
      <c r="DE15" s="592"/>
      <c r="DF15" s="592"/>
      <c r="DG15" s="592"/>
      <c r="DH15" s="592"/>
      <c r="DI15" s="592"/>
      <c r="DJ15" s="592"/>
      <c r="DK15" s="592"/>
      <c r="DL15" s="592"/>
      <c r="DM15" s="592"/>
      <c r="DN15" s="592"/>
      <c r="DO15" s="592"/>
      <c r="DP15" s="593"/>
      <c r="DQ15" s="600">
        <v>2303755</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194989</v>
      </c>
      <c r="S16" s="592"/>
      <c r="T16" s="592"/>
      <c r="U16" s="592"/>
      <c r="V16" s="592"/>
      <c r="W16" s="592"/>
      <c r="X16" s="592"/>
      <c r="Y16" s="593"/>
      <c r="Z16" s="594">
        <v>0.8</v>
      </c>
      <c r="AA16" s="594"/>
      <c r="AB16" s="594"/>
      <c r="AC16" s="594"/>
      <c r="AD16" s="595">
        <v>44591</v>
      </c>
      <c r="AE16" s="595"/>
      <c r="AF16" s="595"/>
      <c r="AG16" s="595"/>
      <c r="AH16" s="595"/>
      <c r="AI16" s="595"/>
      <c r="AJ16" s="595"/>
      <c r="AK16" s="595"/>
      <c r="AL16" s="596">
        <v>0.3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44591</v>
      </c>
      <c r="S17" s="592"/>
      <c r="T17" s="592"/>
      <c r="U17" s="592"/>
      <c r="V17" s="592"/>
      <c r="W17" s="592"/>
      <c r="X17" s="592"/>
      <c r="Y17" s="593"/>
      <c r="Z17" s="594">
        <v>0.2</v>
      </c>
      <c r="AA17" s="594"/>
      <c r="AB17" s="594"/>
      <c r="AC17" s="594"/>
      <c r="AD17" s="595">
        <v>44591</v>
      </c>
      <c r="AE17" s="595"/>
      <c r="AF17" s="595"/>
      <c r="AG17" s="595"/>
      <c r="AH17" s="595"/>
      <c r="AI17" s="595"/>
      <c r="AJ17" s="595"/>
      <c r="AK17" s="595"/>
      <c r="AL17" s="596">
        <v>0.3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1578870</v>
      </c>
      <c r="CS17" s="592"/>
      <c r="CT17" s="592"/>
      <c r="CU17" s="592"/>
      <c r="CV17" s="592"/>
      <c r="CW17" s="592"/>
      <c r="CX17" s="592"/>
      <c r="CY17" s="593"/>
      <c r="CZ17" s="594">
        <v>7.1</v>
      </c>
      <c r="DA17" s="594"/>
      <c r="DB17" s="594"/>
      <c r="DC17" s="594"/>
      <c r="DD17" s="600" t="s">
        <v>112</v>
      </c>
      <c r="DE17" s="592"/>
      <c r="DF17" s="592"/>
      <c r="DG17" s="592"/>
      <c r="DH17" s="592"/>
      <c r="DI17" s="592"/>
      <c r="DJ17" s="592"/>
      <c r="DK17" s="592"/>
      <c r="DL17" s="592"/>
      <c r="DM17" s="592"/>
      <c r="DN17" s="592"/>
      <c r="DO17" s="592"/>
      <c r="DP17" s="593"/>
      <c r="DQ17" s="600">
        <v>1578870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150392</v>
      </c>
      <c r="S18" s="592"/>
      <c r="T18" s="592"/>
      <c r="U18" s="592"/>
      <c r="V18" s="592"/>
      <c r="W18" s="592"/>
      <c r="X18" s="592"/>
      <c r="Y18" s="593"/>
      <c r="Z18" s="594">
        <v>0.6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279</v>
      </c>
      <c r="CS18" s="592"/>
      <c r="CT18" s="592"/>
      <c r="CU18" s="592"/>
      <c r="CV18" s="592"/>
      <c r="CW18" s="592"/>
      <c r="CX18" s="592"/>
      <c r="CY18" s="593"/>
      <c r="CZ18" s="594">
        <v>0</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812821</v>
      </c>
      <c r="BH19" s="592"/>
      <c r="BI19" s="592"/>
      <c r="BJ19" s="592"/>
      <c r="BK19" s="592"/>
      <c r="BL19" s="592"/>
      <c r="BM19" s="592"/>
      <c r="BN19" s="593"/>
      <c r="BO19" s="594">
        <v>5.9</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15110995</v>
      </c>
      <c r="S20" s="592"/>
      <c r="T20" s="592"/>
      <c r="U20" s="592"/>
      <c r="V20" s="592"/>
      <c r="W20" s="592"/>
      <c r="X20" s="592"/>
      <c r="Y20" s="593"/>
      <c r="Z20" s="594">
        <v>64.2</v>
      </c>
      <c r="AA20" s="594"/>
      <c r="AB20" s="594"/>
      <c r="AC20" s="594"/>
      <c r="AD20" s="595">
        <v>14147776</v>
      </c>
      <c r="AE20" s="595"/>
      <c r="AF20" s="595"/>
      <c r="AG20" s="595"/>
      <c r="AH20" s="595"/>
      <c r="AI20" s="595"/>
      <c r="AJ20" s="595"/>
      <c r="AK20" s="595"/>
      <c r="AL20" s="596">
        <v>98.3</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812821</v>
      </c>
      <c r="BH20" s="592"/>
      <c r="BI20" s="592"/>
      <c r="BJ20" s="592"/>
      <c r="BK20" s="592"/>
      <c r="BL20" s="592"/>
      <c r="BM20" s="592"/>
      <c r="BN20" s="593"/>
      <c r="BO20" s="594">
        <v>5.9</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22255996</v>
      </c>
      <c r="CS20" s="592"/>
      <c r="CT20" s="592"/>
      <c r="CU20" s="592"/>
      <c r="CV20" s="592"/>
      <c r="CW20" s="592"/>
      <c r="CX20" s="592"/>
      <c r="CY20" s="593"/>
      <c r="CZ20" s="594">
        <v>100</v>
      </c>
      <c r="DA20" s="594"/>
      <c r="DB20" s="594"/>
      <c r="DC20" s="594"/>
      <c r="DD20" s="600">
        <v>2894462</v>
      </c>
      <c r="DE20" s="592"/>
      <c r="DF20" s="592"/>
      <c r="DG20" s="592"/>
      <c r="DH20" s="592"/>
      <c r="DI20" s="592"/>
      <c r="DJ20" s="592"/>
      <c r="DK20" s="592"/>
      <c r="DL20" s="592"/>
      <c r="DM20" s="592"/>
      <c r="DN20" s="592"/>
      <c r="DO20" s="592"/>
      <c r="DP20" s="593"/>
      <c r="DQ20" s="600">
        <v>15956542</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11542</v>
      </c>
      <c r="S21" s="592"/>
      <c r="T21" s="592"/>
      <c r="U21" s="592"/>
      <c r="V21" s="592"/>
      <c r="W21" s="592"/>
      <c r="X21" s="592"/>
      <c r="Y21" s="593"/>
      <c r="Z21" s="594">
        <v>0</v>
      </c>
      <c r="AA21" s="594"/>
      <c r="AB21" s="594"/>
      <c r="AC21" s="594"/>
      <c r="AD21" s="595">
        <v>11542</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218605</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454389</v>
      </c>
      <c r="S23" s="592"/>
      <c r="T23" s="592"/>
      <c r="U23" s="592"/>
      <c r="V23" s="592"/>
      <c r="W23" s="592"/>
      <c r="X23" s="592"/>
      <c r="Y23" s="593"/>
      <c r="Z23" s="594">
        <v>1.9</v>
      </c>
      <c r="AA23" s="594"/>
      <c r="AB23" s="594"/>
      <c r="AC23" s="594"/>
      <c r="AD23" s="595">
        <v>48804</v>
      </c>
      <c r="AE23" s="595"/>
      <c r="AF23" s="595"/>
      <c r="AG23" s="595"/>
      <c r="AH23" s="595"/>
      <c r="AI23" s="595"/>
      <c r="AJ23" s="595"/>
      <c r="AK23" s="595"/>
      <c r="AL23" s="596">
        <v>0.3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812821</v>
      </c>
      <c r="BH23" s="592"/>
      <c r="BI23" s="592"/>
      <c r="BJ23" s="592"/>
      <c r="BK23" s="592"/>
      <c r="BL23" s="592"/>
      <c r="BM23" s="592"/>
      <c r="BN23" s="593"/>
      <c r="BO23" s="594">
        <v>5.9</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121446</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10294311</v>
      </c>
      <c r="CS24" s="581"/>
      <c r="CT24" s="581"/>
      <c r="CU24" s="581"/>
      <c r="CV24" s="581"/>
      <c r="CW24" s="581"/>
      <c r="CX24" s="581"/>
      <c r="CY24" s="582"/>
      <c r="CZ24" s="622">
        <v>46.3</v>
      </c>
      <c r="DA24" s="623"/>
      <c r="DB24" s="623"/>
      <c r="DC24" s="624"/>
      <c r="DD24" s="621">
        <v>6699999</v>
      </c>
      <c r="DE24" s="581"/>
      <c r="DF24" s="581"/>
      <c r="DG24" s="581"/>
      <c r="DH24" s="581"/>
      <c r="DI24" s="581"/>
      <c r="DJ24" s="581"/>
      <c r="DK24" s="582"/>
      <c r="DL24" s="621">
        <v>6691209</v>
      </c>
      <c r="DM24" s="581"/>
      <c r="DN24" s="581"/>
      <c r="DO24" s="581"/>
      <c r="DP24" s="581"/>
      <c r="DQ24" s="581"/>
      <c r="DR24" s="581"/>
      <c r="DS24" s="581"/>
      <c r="DT24" s="581"/>
      <c r="DU24" s="581"/>
      <c r="DV24" s="582"/>
      <c r="DW24" s="585">
        <v>46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2682724</v>
      </c>
      <c r="S25" s="592"/>
      <c r="T25" s="592"/>
      <c r="U25" s="592"/>
      <c r="V25" s="592"/>
      <c r="W25" s="592"/>
      <c r="X25" s="592"/>
      <c r="Y25" s="593"/>
      <c r="Z25" s="594">
        <v>11.4</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3416817</v>
      </c>
      <c r="CS25" s="617"/>
      <c r="CT25" s="617"/>
      <c r="CU25" s="617"/>
      <c r="CV25" s="617"/>
      <c r="CW25" s="617"/>
      <c r="CX25" s="617"/>
      <c r="CY25" s="618"/>
      <c r="CZ25" s="625">
        <v>15.4</v>
      </c>
      <c r="DA25" s="626"/>
      <c r="DB25" s="626"/>
      <c r="DC25" s="627"/>
      <c r="DD25" s="600">
        <v>3167833</v>
      </c>
      <c r="DE25" s="617"/>
      <c r="DF25" s="617"/>
      <c r="DG25" s="617"/>
      <c r="DH25" s="617"/>
      <c r="DI25" s="617"/>
      <c r="DJ25" s="617"/>
      <c r="DK25" s="618"/>
      <c r="DL25" s="600">
        <v>3160307</v>
      </c>
      <c r="DM25" s="617"/>
      <c r="DN25" s="617"/>
      <c r="DO25" s="617"/>
      <c r="DP25" s="617"/>
      <c r="DQ25" s="617"/>
      <c r="DR25" s="617"/>
      <c r="DS25" s="617"/>
      <c r="DT25" s="617"/>
      <c r="DU25" s="617"/>
      <c r="DV25" s="618"/>
      <c r="DW25" s="596">
        <v>21.7</v>
      </c>
      <c r="DX25" s="619"/>
      <c r="DY25" s="619"/>
      <c r="DZ25" s="619"/>
      <c r="EA25" s="619"/>
      <c r="EB25" s="619"/>
      <c r="EC25" s="620"/>
    </row>
    <row r="26" spans="2:133" ht="11.25" customHeight="1">
      <c r="B26" s="628" t="s">
        <v>277</v>
      </c>
      <c r="C26" s="629"/>
      <c r="D26" s="629"/>
      <c r="E26" s="629"/>
      <c r="F26" s="629"/>
      <c r="G26" s="629"/>
      <c r="H26" s="629"/>
      <c r="I26" s="629"/>
      <c r="J26" s="629"/>
      <c r="K26" s="629"/>
      <c r="L26" s="629"/>
      <c r="M26" s="629"/>
      <c r="N26" s="629"/>
      <c r="O26" s="629"/>
      <c r="P26" s="629"/>
      <c r="Q26" s="630"/>
      <c r="R26" s="591">
        <v>36287</v>
      </c>
      <c r="S26" s="592"/>
      <c r="T26" s="592"/>
      <c r="U26" s="592"/>
      <c r="V26" s="592"/>
      <c r="W26" s="592"/>
      <c r="X26" s="592"/>
      <c r="Y26" s="593"/>
      <c r="Z26" s="594">
        <v>0.2</v>
      </c>
      <c r="AA26" s="594"/>
      <c r="AB26" s="594"/>
      <c r="AC26" s="594"/>
      <c r="AD26" s="595">
        <v>36287</v>
      </c>
      <c r="AE26" s="595"/>
      <c r="AF26" s="595"/>
      <c r="AG26" s="595"/>
      <c r="AH26" s="595"/>
      <c r="AI26" s="595"/>
      <c r="AJ26" s="595"/>
      <c r="AK26" s="595"/>
      <c r="AL26" s="596">
        <v>0.3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2089499</v>
      </c>
      <c r="CS26" s="592"/>
      <c r="CT26" s="592"/>
      <c r="CU26" s="592"/>
      <c r="CV26" s="592"/>
      <c r="CW26" s="592"/>
      <c r="CX26" s="592"/>
      <c r="CY26" s="593"/>
      <c r="CZ26" s="625">
        <v>9.4</v>
      </c>
      <c r="DA26" s="626"/>
      <c r="DB26" s="626"/>
      <c r="DC26" s="627"/>
      <c r="DD26" s="600">
        <v>1866388</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19"/>
      <c r="DY26" s="619"/>
      <c r="DZ26" s="619"/>
      <c r="EA26" s="619"/>
      <c r="EB26" s="619"/>
      <c r="EC26" s="620"/>
    </row>
    <row r="27" spans="2:133" ht="11.25" customHeight="1">
      <c r="B27" s="588" t="s">
        <v>280</v>
      </c>
      <c r="C27" s="589"/>
      <c r="D27" s="589"/>
      <c r="E27" s="589"/>
      <c r="F27" s="589"/>
      <c r="G27" s="589"/>
      <c r="H27" s="589"/>
      <c r="I27" s="589"/>
      <c r="J27" s="589"/>
      <c r="K27" s="589"/>
      <c r="L27" s="589"/>
      <c r="M27" s="589"/>
      <c r="N27" s="589"/>
      <c r="O27" s="589"/>
      <c r="P27" s="589"/>
      <c r="Q27" s="590"/>
      <c r="R27" s="591">
        <v>1138719</v>
      </c>
      <c r="S27" s="592"/>
      <c r="T27" s="592"/>
      <c r="U27" s="592"/>
      <c r="V27" s="592"/>
      <c r="W27" s="592"/>
      <c r="X27" s="592"/>
      <c r="Y27" s="593"/>
      <c r="Z27" s="594">
        <v>4.8</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13860439</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5298624</v>
      </c>
      <c r="CS27" s="617"/>
      <c r="CT27" s="617"/>
      <c r="CU27" s="617"/>
      <c r="CV27" s="617"/>
      <c r="CW27" s="617"/>
      <c r="CX27" s="617"/>
      <c r="CY27" s="618"/>
      <c r="CZ27" s="625">
        <v>23.8</v>
      </c>
      <c r="DA27" s="626"/>
      <c r="DB27" s="626"/>
      <c r="DC27" s="627"/>
      <c r="DD27" s="600">
        <v>1953296</v>
      </c>
      <c r="DE27" s="617"/>
      <c r="DF27" s="617"/>
      <c r="DG27" s="617"/>
      <c r="DH27" s="617"/>
      <c r="DI27" s="617"/>
      <c r="DJ27" s="617"/>
      <c r="DK27" s="618"/>
      <c r="DL27" s="600">
        <v>1952032</v>
      </c>
      <c r="DM27" s="617"/>
      <c r="DN27" s="617"/>
      <c r="DO27" s="617"/>
      <c r="DP27" s="617"/>
      <c r="DQ27" s="617"/>
      <c r="DR27" s="617"/>
      <c r="DS27" s="617"/>
      <c r="DT27" s="617"/>
      <c r="DU27" s="617"/>
      <c r="DV27" s="618"/>
      <c r="DW27" s="596">
        <v>13.4</v>
      </c>
      <c r="DX27" s="619"/>
      <c r="DY27" s="619"/>
      <c r="DZ27" s="619"/>
      <c r="EA27" s="619"/>
      <c r="EB27" s="619"/>
      <c r="EC27" s="620"/>
    </row>
    <row r="28" spans="2:133" ht="11.25" customHeight="1">
      <c r="B28" s="588" t="s">
        <v>283</v>
      </c>
      <c r="C28" s="589"/>
      <c r="D28" s="589"/>
      <c r="E28" s="589"/>
      <c r="F28" s="589"/>
      <c r="G28" s="589"/>
      <c r="H28" s="589"/>
      <c r="I28" s="589"/>
      <c r="J28" s="589"/>
      <c r="K28" s="589"/>
      <c r="L28" s="589"/>
      <c r="M28" s="589"/>
      <c r="N28" s="589"/>
      <c r="O28" s="589"/>
      <c r="P28" s="589"/>
      <c r="Q28" s="590"/>
      <c r="R28" s="591">
        <v>23521</v>
      </c>
      <c r="S28" s="592"/>
      <c r="T28" s="592"/>
      <c r="U28" s="592"/>
      <c r="V28" s="592"/>
      <c r="W28" s="592"/>
      <c r="X28" s="592"/>
      <c r="Y28" s="593"/>
      <c r="Z28" s="594">
        <v>0.1</v>
      </c>
      <c r="AA28" s="594"/>
      <c r="AB28" s="594"/>
      <c r="AC28" s="594"/>
      <c r="AD28" s="595">
        <v>10215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1578870</v>
      </c>
      <c r="CS28" s="592"/>
      <c r="CT28" s="592"/>
      <c r="CU28" s="592"/>
      <c r="CV28" s="592"/>
      <c r="CW28" s="592"/>
      <c r="CX28" s="592"/>
      <c r="CY28" s="593"/>
      <c r="CZ28" s="625">
        <v>7.1</v>
      </c>
      <c r="DA28" s="626"/>
      <c r="DB28" s="626"/>
      <c r="DC28" s="627"/>
      <c r="DD28" s="600">
        <v>1578870</v>
      </c>
      <c r="DE28" s="592"/>
      <c r="DF28" s="592"/>
      <c r="DG28" s="592"/>
      <c r="DH28" s="592"/>
      <c r="DI28" s="592"/>
      <c r="DJ28" s="592"/>
      <c r="DK28" s="593"/>
      <c r="DL28" s="600">
        <v>1578870</v>
      </c>
      <c r="DM28" s="592"/>
      <c r="DN28" s="592"/>
      <c r="DO28" s="592"/>
      <c r="DP28" s="592"/>
      <c r="DQ28" s="592"/>
      <c r="DR28" s="592"/>
      <c r="DS28" s="592"/>
      <c r="DT28" s="592"/>
      <c r="DU28" s="592"/>
      <c r="DV28" s="593"/>
      <c r="DW28" s="596">
        <v>10.8</v>
      </c>
      <c r="DX28" s="619"/>
      <c r="DY28" s="619"/>
      <c r="DZ28" s="619"/>
      <c r="EA28" s="619"/>
      <c r="EB28" s="619"/>
      <c r="EC28" s="620"/>
    </row>
    <row r="29" spans="2:133" ht="11.25" customHeight="1">
      <c r="B29" s="588" t="s">
        <v>285</v>
      </c>
      <c r="C29" s="589"/>
      <c r="D29" s="589"/>
      <c r="E29" s="589"/>
      <c r="F29" s="589"/>
      <c r="G29" s="589"/>
      <c r="H29" s="589"/>
      <c r="I29" s="589"/>
      <c r="J29" s="589"/>
      <c r="K29" s="589"/>
      <c r="L29" s="589"/>
      <c r="M29" s="589"/>
      <c r="N29" s="589"/>
      <c r="O29" s="589"/>
      <c r="P29" s="589"/>
      <c r="Q29" s="590"/>
      <c r="R29" s="591">
        <v>5308</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1578870</v>
      </c>
      <c r="CS29" s="617"/>
      <c r="CT29" s="617"/>
      <c r="CU29" s="617"/>
      <c r="CV29" s="617"/>
      <c r="CW29" s="617"/>
      <c r="CX29" s="617"/>
      <c r="CY29" s="618"/>
      <c r="CZ29" s="625">
        <v>7.1</v>
      </c>
      <c r="DA29" s="626"/>
      <c r="DB29" s="626"/>
      <c r="DC29" s="627"/>
      <c r="DD29" s="600">
        <v>1578870</v>
      </c>
      <c r="DE29" s="617"/>
      <c r="DF29" s="617"/>
      <c r="DG29" s="617"/>
      <c r="DH29" s="617"/>
      <c r="DI29" s="617"/>
      <c r="DJ29" s="617"/>
      <c r="DK29" s="618"/>
      <c r="DL29" s="600">
        <v>1578870</v>
      </c>
      <c r="DM29" s="617"/>
      <c r="DN29" s="617"/>
      <c r="DO29" s="617"/>
      <c r="DP29" s="617"/>
      <c r="DQ29" s="617"/>
      <c r="DR29" s="617"/>
      <c r="DS29" s="617"/>
      <c r="DT29" s="617"/>
      <c r="DU29" s="617"/>
      <c r="DV29" s="618"/>
      <c r="DW29" s="596">
        <v>10.8</v>
      </c>
      <c r="DX29" s="619"/>
      <c r="DY29" s="619"/>
      <c r="DZ29" s="619"/>
      <c r="EA29" s="619"/>
      <c r="EB29" s="619"/>
      <c r="EC29" s="620"/>
    </row>
    <row r="30" spans="2:133" ht="11.25" customHeight="1">
      <c r="B30" s="588" t="s">
        <v>290</v>
      </c>
      <c r="C30" s="589"/>
      <c r="D30" s="589"/>
      <c r="E30" s="589"/>
      <c r="F30" s="589"/>
      <c r="G30" s="589"/>
      <c r="H30" s="589"/>
      <c r="I30" s="589"/>
      <c r="J30" s="589"/>
      <c r="K30" s="589"/>
      <c r="L30" s="589"/>
      <c r="M30" s="589"/>
      <c r="N30" s="589"/>
      <c r="O30" s="589"/>
      <c r="P30" s="589"/>
      <c r="Q30" s="590"/>
      <c r="R30" s="591">
        <v>660985</v>
      </c>
      <c r="S30" s="592"/>
      <c r="T30" s="592"/>
      <c r="U30" s="592"/>
      <c r="V30" s="592"/>
      <c r="W30" s="592"/>
      <c r="X30" s="592"/>
      <c r="Y30" s="593"/>
      <c r="Z30" s="594">
        <v>2.8</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98.9</v>
      </c>
      <c r="BH30" s="650"/>
      <c r="BI30" s="650"/>
      <c r="BJ30" s="650"/>
      <c r="BK30" s="650"/>
      <c r="BL30" s="650"/>
      <c r="BM30" s="586">
        <v>93.2</v>
      </c>
      <c r="BN30" s="650"/>
      <c r="BO30" s="650"/>
      <c r="BP30" s="650"/>
      <c r="BQ30" s="651"/>
      <c r="BR30" s="649">
        <v>98.6</v>
      </c>
      <c r="BS30" s="650"/>
      <c r="BT30" s="650"/>
      <c r="BU30" s="650"/>
      <c r="BV30" s="650"/>
      <c r="BW30" s="650"/>
      <c r="BX30" s="586">
        <v>92.1</v>
      </c>
      <c r="BY30" s="650"/>
      <c r="BZ30" s="650"/>
      <c r="CA30" s="650"/>
      <c r="CB30" s="651"/>
      <c r="CD30" s="654"/>
      <c r="CE30" s="655"/>
      <c r="CF30" s="605" t="s">
        <v>293</v>
      </c>
      <c r="CG30" s="606"/>
      <c r="CH30" s="606"/>
      <c r="CI30" s="606"/>
      <c r="CJ30" s="606"/>
      <c r="CK30" s="606"/>
      <c r="CL30" s="606"/>
      <c r="CM30" s="606"/>
      <c r="CN30" s="606"/>
      <c r="CO30" s="606"/>
      <c r="CP30" s="606"/>
      <c r="CQ30" s="607"/>
      <c r="CR30" s="591">
        <v>1355038</v>
      </c>
      <c r="CS30" s="592"/>
      <c r="CT30" s="592"/>
      <c r="CU30" s="592"/>
      <c r="CV30" s="592"/>
      <c r="CW30" s="592"/>
      <c r="CX30" s="592"/>
      <c r="CY30" s="593"/>
      <c r="CZ30" s="625">
        <v>6.1</v>
      </c>
      <c r="DA30" s="626"/>
      <c r="DB30" s="626"/>
      <c r="DC30" s="627"/>
      <c r="DD30" s="600">
        <v>1355038</v>
      </c>
      <c r="DE30" s="592"/>
      <c r="DF30" s="592"/>
      <c r="DG30" s="592"/>
      <c r="DH30" s="592"/>
      <c r="DI30" s="592"/>
      <c r="DJ30" s="592"/>
      <c r="DK30" s="593"/>
      <c r="DL30" s="600">
        <v>1355038</v>
      </c>
      <c r="DM30" s="592"/>
      <c r="DN30" s="592"/>
      <c r="DO30" s="592"/>
      <c r="DP30" s="592"/>
      <c r="DQ30" s="592"/>
      <c r="DR30" s="592"/>
      <c r="DS30" s="592"/>
      <c r="DT30" s="592"/>
      <c r="DU30" s="592"/>
      <c r="DV30" s="593"/>
      <c r="DW30" s="596">
        <v>9.3000000000000007</v>
      </c>
      <c r="DX30" s="619"/>
      <c r="DY30" s="619"/>
      <c r="DZ30" s="619"/>
      <c r="EA30" s="619"/>
      <c r="EB30" s="619"/>
      <c r="EC30" s="620"/>
    </row>
    <row r="31" spans="2:133" ht="11.25" customHeight="1">
      <c r="B31" s="588" t="s">
        <v>294</v>
      </c>
      <c r="C31" s="589"/>
      <c r="D31" s="589"/>
      <c r="E31" s="589"/>
      <c r="F31" s="589"/>
      <c r="G31" s="589"/>
      <c r="H31" s="589"/>
      <c r="I31" s="589"/>
      <c r="J31" s="589"/>
      <c r="K31" s="589"/>
      <c r="L31" s="589"/>
      <c r="M31" s="589"/>
      <c r="N31" s="589"/>
      <c r="O31" s="589"/>
      <c r="P31" s="589"/>
      <c r="Q31" s="590"/>
      <c r="R31" s="591">
        <v>1352649</v>
      </c>
      <c r="S31" s="592"/>
      <c r="T31" s="592"/>
      <c r="U31" s="592"/>
      <c r="V31" s="592"/>
      <c r="W31" s="592"/>
      <c r="X31" s="592"/>
      <c r="Y31" s="593"/>
      <c r="Z31" s="594">
        <v>5.7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98.5</v>
      </c>
      <c r="BH31" s="617"/>
      <c r="BI31" s="617"/>
      <c r="BJ31" s="617"/>
      <c r="BK31" s="617"/>
      <c r="BL31" s="617"/>
      <c r="BM31" s="597">
        <v>92.6</v>
      </c>
      <c r="BN31" s="647"/>
      <c r="BO31" s="647"/>
      <c r="BP31" s="647"/>
      <c r="BQ31" s="648"/>
      <c r="BR31" s="646">
        <v>98.2</v>
      </c>
      <c r="BS31" s="617"/>
      <c r="BT31" s="617"/>
      <c r="BU31" s="617"/>
      <c r="BV31" s="617"/>
      <c r="BW31" s="617"/>
      <c r="BX31" s="597">
        <v>91.3</v>
      </c>
      <c r="BY31" s="647"/>
      <c r="BZ31" s="647"/>
      <c r="CA31" s="647"/>
      <c r="CB31" s="648"/>
      <c r="CD31" s="654"/>
      <c r="CE31" s="655"/>
      <c r="CF31" s="605" t="s">
        <v>297</v>
      </c>
      <c r="CG31" s="606"/>
      <c r="CH31" s="606"/>
      <c r="CI31" s="606"/>
      <c r="CJ31" s="606"/>
      <c r="CK31" s="606"/>
      <c r="CL31" s="606"/>
      <c r="CM31" s="606"/>
      <c r="CN31" s="606"/>
      <c r="CO31" s="606"/>
      <c r="CP31" s="606"/>
      <c r="CQ31" s="607"/>
      <c r="CR31" s="591">
        <v>223832</v>
      </c>
      <c r="CS31" s="617"/>
      <c r="CT31" s="617"/>
      <c r="CU31" s="617"/>
      <c r="CV31" s="617"/>
      <c r="CW31" s="617"/>
      <c r="CX31" s="617"/>
      <c r="CY31" s="618"/>
      <c r="CZ31" s="625">
        <v>1</v>
      </c>
      <c r="DA31" s="626"/>
      <c r="DB31" s="626"/>
      <c r="DC31" s="627"/>
      <c r="DD31" s="600">
        <v>223832</v>
      </c>
      <c r="DE31" s="617"/>
      <c r="DF31" s="617"/>
      <c r="DG31" s="617"/>
      <c r="DH31" s="617"/>
      <c r="DI31" s="617"/>
      <c r="DJ31" s="617"/>
      <c r="DK31" s="618"/>
      <c r="DL31" s="600">
        <v>223832</v>
      </c>
      <c r="DM31" s="617"/>
      <c r="DN31" s="617"/>
      <c r="DO31" s="617"/>
      <c r="DP31" s="617"/>
      <c r="DQ31" s="617"/>
      <c r="DR31" s="617"/>
      <c r="DS31" s="617"/>
      <c r="DT31" s="617"/>
      <c r="DU31" s="617"/>
      <c r="DV31" s="618"/>
      <c r="DW31" s="596">
        <v>1.5</v>
      </c>
      <c r="DX31" s="619"/>
      <c r="DY31" s="619"/>
      <c r="DZ31" s="619"/>
      <c r="EA31" s="619"/>
      <c r="EB31" s="619"/>
      <c r="EC31" s="620"/>
    </row>
    <row r="32" spans="2:133" ht="11.25" customHeight="1">
      <c r="B32" s="588" t="s">
        <v>298</v>
      </c>
      <c r="C32" s="589"/>
      <c r="D32" s="589"/>
      <c r="E32" s="589"/>
      <c r="F32" s="589"/>
      <c r="G32" s="589"/>
      <c r="H32" s="589"/>
      <c r="I32" s="589"/>
      <c r="J32" s="589"/>
      <c r="K32" s="589"/>
      <c r="L32" s="589"/>
      <c r="M32" s="589"/>
      <c r="N32" s="589"/>
      <c r="O32" s="589"/>
      <c r="P32" s="589"/>
      <c r="Q32" s="590"/>
      <c r="R32" s="591">
        <v>395868</v>
      </c>
      <c r="S32" s="592"/>
      <c r="T32" s="592"/>
      <c r="U32" s="592"/>
      <c r="V32" s="592"/>
      <c r="W32" s="592"/>
      <c r="X32" s="592"/>
      <c r="Y32" s="593"/>
      <c r="Z32" s="594">
        <v>1.7</v>
      </c>
      <c r="AA32" s="594"/>
      <c r="AB32" s="594"/>
      <c r="AC32" s="594"/>
      <c r="AD32" s="595">
        <v>136478</v>
      </c>
      <c r="AE32" s="595"/>
      <c r="AF32" s="595"/>
      <c r="AG32" s="595"/>
      <c r="AH32" s="595"/>
      <c r="AI32" s="595"/>
      <c r="AJ32" s="595"/>
      <c r="AK32" s="595"/>
      <c r="AL32" s="596">
        <v>0.9</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99.3</v>
      </c>
      <c r="BH32" s="659"/>
      <c r="BI32" s="659"/>
      <c r="BJ32" s="659"/>
      <c r="BK32" s="659"/>
      <c r="BL32" s="659"/>
      <c r="BM32" s="660">
        <v>93.3</v>
      </c>
      <c r="BN32" s="659"/>
      <c r="BO32" s="659"/>
      <c r="BP32" s="659"/>
      <c r="BQ32" s="661"/>
      <c r="BR32" s="658">
        <v>98.9</v>
      </c>
      <c r="BS32" s="659"/>
      <c r="BT32" s="659"/>
      <c r="BU32" s="659"/>
      <c r="BV32" s="659"/>
      <c r="BW32" s="659"/>
      <c r="BX32" s="660">
        <v>92.2</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9"/>
      <c r="DY32" s="619"/>
      <c r="DZ32" s="619"/>
      <c r="EA32" s="619"/>
      <c r="EB32" s="619"/>
      <c r="EC32" s="620"/>
    </row>
    <row r="33" spans="2:133" ht="11.25" customHeight="1">
      <c r="B33" s="588" t="s">
        <v>301</v>
      </c>
      <c r="C33" s="589"/>
      <c r="D33" s="589"/>
      <c r="E33" s="589"/>
      <c r="F33" s="589"/>
      <c r="G33" s="589"/>
      <c r="H33" s="589"/>
      <c r="I33" s="589"/>
      <c r="J33" s="589"/>
      <c r="K33" s="589"/>
      <c r="L33" s="589"/>
      <c r="M33" s="589"/>
      <c r="N33" s="589"/>
      <c r="O33" s="589"/>
      <c r="P33" s="589"/>
      <c r="Q33" s="590"/>
      <c r="R33" s="591">
        <v>1322777</v>
      </c>
      <c r="S33" s="592"/>
      <c r="T33" s="592"/>
      <c r="U33" s="592"/>
      <c r="V33" s="592"/>
      <c r="W33" s="592"/>
      <c r="X33" s="592"/>
      <c r="Y33" s="593"/>
      <c r="Z33" s="594">
        <v>5.6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9067223</v>
      </c>
      <c r="CS33" s="617"/>
      <c r="CT33" s="617"/>
      <c r="CU33" s="617"/>
      <c r="CV33" s="617"/>
      <c r="CW33" s="617"/>
      <c r="CX33" s="617"/>
      <c r="CY33" s="618"/>
      <c r="CZ33" s="625">
        <v>40.700000000000003</v>
      </c>
      <c r="DA33" s="626"/>
      <c r="DB33" s="626"/>
      <c r="DC33" s="627"/>
      <c r="DD33" s="600">
        <v>8272701</v>
      </c>
      <c r="DE33" s="617"/>
      <c r="DF33" s="617"/>
      <c r="DG33" s="617"/>
      <c r="DH33" s="617"/>
      <c r="DI33" s="617"/>
      <c r="DJ33" s="617"/>
      <c r="DK33" s="618"/>
      <c r="DL33" s="600">
        <v>6173831</v>
      </c>
      <c r="DM33" s="617"/>
      <c r="DN33" s="617"/>
      <c r="DO33" s="617"/>
      <c r="DP33" s="617"/>
      <c r="DQ33" s="617"/>
      <c r="DR33" s="617"/>
      <c r="DS33" s="617"/>
      <c r="DT33" s="617"/>
      <c r="DU33" s="617"/>
      <c r="DV33" s="618"/>
      <c r="DW33" s="596">
        <v>42.4</v>
      </c>
      <c r="DX33" s="619"/>
      <c r="DY33" s="619"/>
      <c r="DZ33" s="619"/>
      <c r="EA33" s="619"/>
      <c r="EB33" s="619"/>
      <c r="EC33" s="620"/>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4444716</v>
      </c>
      <c r="CS34" s="592"/>
      <c r="CT34" s="592"/>
      <c r="CU34" s="592"/>
      <c r="CV34" s="592"/>
      <c r="CW34" s="592"/>
      <c r="CX34" s="592"/>
      <c r="CY34" s="593"/>
      <c r="CZ34" s="625">
        <v>20</v>
      </c>
      <c r="DA34" s="626"/>
      <c r="DB34" s="626"/>
      <c r="DC34" s="627"/>
      <c r="DD34" s="600">
        <v>3912221</v>
      </c>
      <c r="DE34" s="592"/>
      <c r="DF34" s="592"/>
      <c r="DG34" s="592"/>
      <c r="DH34" s="592"/>
      <c r="DI34" s="592"/>
      <c r="DJ34" s="592"/>
      <c r="DK34" s="593"/>
      <c r="DL34" s="600">
        <v>3806372</v>
      </c>
      <c r="DM34" s="592"/>
      <c r="DN34" s="592"/>
      <c r="DO34" s="592"/>
      <c r="DP34" s="592"/>
      <c r="DQ34" s="592"/>
      <c r="DR34" s="592"/>
      <c r="DS34" s="592"/>
      <c r="DT34" s="592"/>
      <c r="DU34" s="592"/>
      <c r="DV34" s="593"/>
      <c r="DW34" s="596">
        <v>26.1</v>
      </c>
      <c r="DX34" s="619"/>
      <c r="DY34" s="619"/>
      <c r="DZ34" s="619"/>
      <c r="EA34" s="619"/>
      <c r="EB34" s="619"/>
      <c r="EC34" s="620"/>
    </row>
    <row r="35" spans="2:133" ht="11.25" customHeight="1">
      <c r="B35" s="588" t="s">
        <v>307</v>
      </c>
      <c r="C35" s="589"/>
      <c r="D35" s="589"/>
      <c r="E35" s="589"/>
      <c r="F35" s="589"/>
      <c r="G35" s="589"/>
      <c r="H35" s="589"/>
      <c r="I35" s="589"/>
      <c r="J35" s="589"/>
      <c r="K35" s="589"/>
      <c r="L35" s="589"/>
      <c r="M35" s="589"/>
      <c r="N35" s="589"/>
      <c r="O35" s="589"/>
      <c r="P35" s="589"/>
      <c r="Q35" s="590"/>
      <c r="R35" s="591">
        <v>168877</v>
      </c>
      <c r="S35" s="592"/>
      <c r="T35" s="592"/>
      <c r="U35" s="592"/>
      <c r="V35" s="592"/>
      <c r="W35" s="592"/>
      <c r="X35" s="592"/>
      <c r="Y35" s="593"/>
      <c r="Z35" s="594">
        <v>0.7</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2079055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438878</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62766</v>
      </c>
      <c r="CS35" s="617"/>
      <c r="CT35" s="617"/>
      <c r="CU35" s="617"/>
      <c r="CV35" s="617"/>
      <c r="CW35" s="617"/>
      <c r="CX35" s="617"/>
      <c r="CY35" s="618"/>
      <c r="CZ35" s="625">
        <v>0.3</v>
      </c>
      <c r="DA35" s="626"/>
      <c r="DB35" s="626"/>
      <c r="DC35" s="627"/>
      <c r="DD35" s="600">
        <v>57739</v>
      </c>
      <c r="DE35" s="617"/>
      <c r="DF35" s="617"/>
      <c r="DG35" s="617"/>
      <c r="DH35" s="617"/>
      <c r="DI35" s="617"/>
      <c r="DJ35" s="617"/>
      <c r="DK35" s="618"/>
      <c r="DL35" s="600">
        <v>57739</v>
      </c>
      <c r="DM35" s="617"/>
      <c r="DN35" s="617"/>
      <c r="DO35" s="617"/>
      <c r="DP35" s="617"/>
      <c r="DQ35" s="617"/>
      <c r="DR35" s="617"/>
      <c r="DS35" s="617"/>
      <c r="DT35" s="617"/>
      <c r="DU35" s="617"/>
      <c r="DV35" s="618"/>
      <c r="DW35" s="596">
        <v>0.4</v>
      </c>
      <c r="DX35" s="619"/>
      <c r="DY35" s="619"/>
      <c r="DZ35" s="619"/>
      <c r="EA35" s="619"/>
      <c r="EB35" s="619"/>
      <c r="EC35" s="620"/>
    </row>
    <row r="36" spans="2:133" ht="11.25" customHeight="1">
      <c r="B36" s="634" t="s">
        <v>311</v>
      </c>
      <c r="C36" s="635"/>
      <c r="D36" s="635"/>
      <c r="E36" s="635"/>
      <c r="F36" s="635"/>
      <c r="G36" s="635"/>
      <c r="H36" s="635"/>
      <c r="I36" s="635"/>
      <c r="J36" s="635"/>
      <c r="K36" s="635"/>
      <c r="L36" s="635"/>
      <c r="M36" s="635"/>
      <c r="N36" s="635"/>
      <c r="O36" s="635"/>
      <c r="P36" s="635"/>
      <c r="Q36" s="636"/>
      <c r="R36" s="663">
        <v>23535815</v>
      </c>
      <c r="S36" s="664"/>
      <c r="T36" s="664"/>
      <c r="U36" s="664"/>
      <c r="V36" s="664"/>
      <c r="W36" s="664"/>
      <c r="X36" s="664"/>
      <c r="Y36" s="665"/>
      <c r="Z36" s="666">
        <v>100</v>
      </c>
      <c r="AA36" s="666"/>
      <c r="AB36" s="666"/>
      <c r="AC36" s="666"/>
      <c r="AD36" s="667">
        <v>14391102</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422650</v>
      </c>
      <c r="BA36" s="592"/>
      <c r="BB36" s="592"/>
      <c r="BC36" s="592"/>
      <c r="BD36" s="617"/>
      <c r="BE36" s="617"/>
      <c r="BF36" s="648"/>
      <c r="BG36" s="605" t="s">
        <v>313</v>
      </c>
      <c r="BH36" s="606"/>
      <c r="BI36" s="606"/>
      <c r="BJ36" s="606"/>
      <c r="BK36" s="606"/>
      <c r="BL36" s="606"/>
      <c r="BM36" s="606"/>
      <c r="BN36" s="606"/>
      <c r="BO36" s="606"/>
      <c r="BP36" s="606"/>
      <c r="BQ36" s="606"/>
      <c r="BR36" s="606"/>
      <c r="BS36" s="606"/>
      <c r="BT36" s="606"/>
      <c r="BU36" s="607"/>
      <c r="BV36" s="591">
        <v>375981</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1650780</v>
      </c>
      <c r="CS36" s="592"/>
      <c r="CT36" s="592"/>
      <c r="CU36" s="592"/>
      <c r="CV36" s="592"/>
      <c r="CW36" s="592"/>
      <c r="CX36" s="592"/>
      <c r="CY36" s="593"/>
      <c r="CZ36" s="625">
        <v>7.4</v>
      </c>
      <c r="DA36" s="626"/>
      <c r="DB36" s="626"/>
      <c r="DC36" s="627"/>
      <c r="DD36" s="600">
        <v>1565263</v>
      </c>
      <c r="DE36" s="592"/>
      <c r="DF36" s="592"/>
      <c r="DG36" s="592"/>
      <c r="DH36" s="592"/>
      <c r="DI36" s="592"/>
      <c r="DJ36" s="592"/>
      <c r="DK36" s="593"/>
      <c r="DL36" s="600">
        <v>1392851</v>
      </c>
      <c r="DM36" s="592"/>
      <c r="DN36" s="592"/>
      <c r="DO36" s="592"/>
      <c r="DP36" s="592"/>
      <c r="DQ36" s="592"/>
      <c r="DR36" s="592"/>
      <c r="DS36" s="592"/>
      <c r="DT36" s="592"/>
      <c r="DU36" s="592"/>
      <c r="DV36" s="593"/>
      <c r="DW36" s="596">
        <v>9.6</v>
      </c>
      <c r="DX36" s="619"/>
      <c r="DY36" s="619"/>
      <c r="DZ36" s="619"/>
      <c r="EA36" s="619"/>
      <c r="EB36" s="619"/>
      <c r="EC36" s="620"/>
    </row>
    <row r="37" spans="2:133" ht="11.25" customHeight="1">
      <c r="AQ37" s="670" t="s">
        <v>315</v>
      </c>
      <c r="AR37" s="671"/>
      <c r="AS37" s="671"/>
      <c r="AT37" s="671"/>
      <c r="AU37" s="671"/>
      <c r="AV37" s="671"/>
      <c r="AW37" s="671"/>
      <c r="AX37" s="671"/>
      <c r="AY37" s="672"/>
      <c r="AZ37" s="591">
        <v>104275</v>
      </c>
      <c r="BA37" s="592"/>
      <c r="BB37" s="592"/>
      <c r="BC37" s="592"/>
      <c r="BD37" s="617"/>
      <c r="BE37" s="617"/>
      <c r="BF37" s="648"/>
      <c r="BG37" s="605" t="s">
        <v>316</v>
      </c>
      <c r="BH37" s="606"/>
      <c r="BI37" s="606"/>
      <c r="BJ37" s="606"/>
      <c r="BK37" s="606"/>
      <c r="BL37" s="606"/>
      <c r="BM37" s="606"/>
      <c r="BN37" s="606"/>
      <c r="BO37" s="606"/>
      <c r="BP37" s="606"/>
      <c r="BQ37" s="606"/>
      <c r="BR37" s="606"/>
      <c r="BS37" s="606"/>
      <c r="BT37" s="606"/>
      <c r="BU37" s="607"/>
      <c r="BV37" s="591">
        <v>11412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831096</v>
      </c>
      <c r="CS37" s="617"/>
      <c r="CT37" s="617"/>
      <c r="CU37" s="617"/>
      <c r="CV37" s="617"/>
      <c r="CW37" s="617"/>
      <c r="CX37" s="617"/>
      <c r="CY37" s="618"/>
      <c r="CZ37" s="625">
        <v>3.7</v>
      </c>
      <c r="DA37" s="626"/>
      <c r="DB37" s="626"/>
      <c r="DC37" s="627"/>
      <c r="DD37" s="600">
        <v>818878</v>
      </c>
      <c r="DE37" s="617"/>
      <c r="DF37" s="617"/>
      <c r="DG37" s="617"/>
      <c r="DH37" s="617"/>
      <c r="DI37" s="617"/>
      <c r="DJ37" s="617"/>
      <c r="DK37" s="618"/>
      <c r="DL37" s="600">
        <v>765024</v>
      </c>
      <c r="DM37" s="617"/>
      <c r="DN37" s="617"/>
      <c r="DO37" s="617"/>
      <c r="DP37" s="617"/>
      <c r="DQ37" s="617"/>
      <c r="DR37" s="617"/>
      <c r="DS37" s="617"/>
      <c r="DT37" s="617"/>
      <c r="DU37" s="617"/>
      <c r="DV37" s="618"/>
      <c r="DW37" s="596">
        <v>5.3</v>
      </c>
      <c r="DX37" s="619"/>
      <c r="DY37" s="619"/>
      <c r="DZ37" s="619"/>
      <c r="EA37" s="619"/>
      <c r="EB37" s="619"/>
      <c r="EC37" s="620"/>
    </row>
    <row r="38" spans="2:133" ht="11.25" customHeight="1">
      <c r="AQ38" s="670" t="s">
        <v>318</v>
      </c>
      <c r="AR38" s="671"/>
      <c r="AS38" s="671"/>
      <c r="AT38" s="671"/>
      <c r="AU38" s="671"/>
      <c r="AV38" s="671"/>
      <c r="AW38" s="671"/>
      <c r="AX38" s="671"/>
      <c r="AY38" s="672"/>
      <c r="AZ38" s="591">
        <v>12469</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18474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2066586</v>
      </c>
      <c r="CS38" s="592"/>
      <c r="CT38" s="592"/>
      <c r="CU38" s="592"/>
      <c r="CV38" s="592"/>
      <c r="CW38" s="592"/>
      <c r="CX38" s="592"/>
      <c r="CY38" s="593"/>
      <c r="CZ38" s="625">
        <v>9.3000000000000007</v>
      </c>
      <c r="DA38" s="626"/>
      <c r="DB38" s="626"/>
      <c r="DC38" s="627"/>
      <c r="DD38" s="600">
        <v>1899556</v>
      </c>
      <c r="DE38" s="592"/>
      <c r="DF38" s="592"/>
      <c r="DG38" s="592"/>
      <c r="DH38" s="592"/>
      <c r="DI38" s="592"/>
      <c r="DJ38" s="592"/>
      <c r="DK38" s="593"/>
      <c r="DL38" s="600">
        <v>916869</v>
      </c>
      <c r="DM38" s="592"/>
      <c r="DN38" s="592"/>
      <c r="DO38" s="592"/>
      <c r="DP38" s="592"/>
      <c r="DQ38" s="592"/>
      <c r="DR38" s="592"/>
      <c r="DS38" s="592"/>
      <c r="DT38" s="592"/>
      <c r="DU38" s="592"/>
      <c r="DV38" s="593"/>
      <c r="DW38" s="596">
        <v>6.3</v>
      </c>
      <c r="DX38" s="619"/>
      <c r="DY38" s="619"/>
      <c r="DZ38" s="619"/>
      <c r="EA38" s="619"/>
      <c r="EB38" s="619"/>
      <c r="EC38" s="620"/>
    </row>
    <row r="39" spans="2:133" ht="11.25" customHeight="1">
      <c r="AQ39" s="670" t="s">
        <v>321</v>
      </c>
      <c r="AR39" s="671"/>
      <c r="AS39" s="671"/>
      <c r="AT39" s="671"/>
      <c r="AU39" s="671"/>
      <c r="AV39" s="671"/>
      <c r="AW39" s="671"/>
      <c r="AX39" s="671"/>
      <c r="AY39" s="672"/>
      <c r="AZ39" s="591" t="s">
        <v>112</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101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839375</v>
      </c>
      <c r="CS39" s="617"/>
      <c r="CT39" s="617"/>
      <c r="CU39" s="617"/>
      <c r="CV39" s="617"/>
      <c r="CW39" s="617"/>
      <c r="CX39" s="617"/>
      <c r="CY39" s="618"/>
      <c r="CZ39" s="625">
        <v>3.8</v>
      </c>
      <c r="DA39" s="626"/>
      <c r="DB39" s="626"/>
      <c r="DC39" s="627"/>
      <c r="DD39" s="600">
        <v>834922</v>
      </c>
      <c r="DE39" s="617"/>
      <c r="DF39" s="617"/>
      <c r="DG39" s="617"/>
      <c r="DH39" s="617"/>
      <c r="DI39" s="617"/>
      <c r="DJ39" s="617"/>
      <c r="DK39" s="618"/>
      <c r="DL39" s="600" t="s">
        <v>112</v>
      </c>
      <c r="DM39" s="617"/>
      <c r="DN39" s="617"/>
      <c r="DO39" s="617"/>
      <c r="DP39" s="617"/>
      <c r="DQ39" s="617"/>
      <c r="DR39" s="617"/>
      <c r="DS39" s="617"/>
      <c r="DT39" s="617"/>
      <c r="DU39" s="617"/>
      <c r="DV39" s="618"/>
      <c r="DW39" s="596" t="s">
        <v>112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519465</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74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3000</v>
      </c>
      <c r="CS40" s="592"/>
      <c r="CT40" s="592"/>
      <c r="CU40" s="592"/>
      <c r="CV40" s="592"/>
      <c r="CW40" s="592"/>
      <c r="CX40" s="592"/>
      <c r="CY40" s="593"/>
      <c r="CZ40" s="625">
        <v>0</v>
      </c>
      <c r="DA40" s="626"/>
      <c r="DB40" s="626"/>
      <c r="DC40" s="627"/>
      <c r="DD40" s="600">
        <v>3000</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1020196</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232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210</v>
      </c>
      <c r="CS41" s="617"/>
      <c r="CT41" s="617"/>
      <c r="CU41" s="617"/>
      <c r="CV41" s="617"/>
      <c r="CW41" s="617"/>
      <c r="CX41" s="617"/>
      <c r="CY41" s="618"/>
      <c r="CZ41" s="625" t="s">
        <v>210</v>
      </c>
      <c r="DA41" s="626"/>
      <c r="DB41" s="626"/>
      <c r="DC41" s="627"/>
      <c r="DD41" s="600" t="s">
        <v>210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2894462</v>
      </c>
      <c r="CS42" s="592"/>
      <c r="CT42" s="592"/>
      <c r="CU42" s="592"/>
      <c r="CV42" s="592"/>
      <c r="CW42" s="592"/>
      <c r="CX42" s="592"/>
      <c r="CY42" s="593"/>
      <c r="CZ42" s="625">
        <v>13</v>
      </c>
      <c r="DA42" s="684"/>
      <c r="DB42" s="684"/>
      <c r="DC42" s="685"/>
      <c r="DD42" s="600">
        <v>983842</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26806</v>
      </c>
      <c r="CS43" s="617"/>
      <c r="CT43" s="617"/>
      <c r="CU43" s="617"/>
      <c r="CV43" s="617"/>
      <c r="CW43" s="617"/>
      <c r="CX43" s="617"/>
      <c r="CY43" s="618"/>
      <c r="CZ43" s="625">
        <v>0.1</v>
      </c>
      <c r="DA43" s="626"/>
      <c r="DB43" s="626"/>
      <c r="DC43" s="627"/>
      <c r="DD43" s="600">
        <v>26806</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335</v>
      </c>
      <c r="CD44" s="697" t="s">
        <v>288</v>
      </c>
      <c r="CE44" s="698"/>
      <c r="CF44" s="588" t="s">
        <v>336</v>
      </c>
      <c r="CG44" s="589"/>
      <c r="CH44" s="589"/>
      <c r="CI44" s="589"/>
      <c r="CJ44" s="589"/>
      <c r="CK44" s="589"/>
      <c r="CL44" s="589"/>
      <c r="CM44" s="589"/>
      <c r="CN44" s="589"/>
      <c r="CO44" s="589"/>
      <c r="CP44" s="589"/>
      <c r="CQ44" s="590"/>
      <c r="CR44" s="591">
        <v>2894462</v>
      </c>
      <c r="CS44" s="592"/>
      <c r="CT44" s="592"/>
      <c r="CU44" s="592"/>
      <c r="CV44" s="592"/>
      <c r="CW44" s="592"/>
      <c r="CX44" s="592"/>
      <c r="CY44" s="593"/>
      <c r="CZ44" s="625">
        <v>13</v>
      </c>
      <c r="DA44" s="684"/>
      <c r="DB44" s="684"/>
      <c r="DC44" s="685"/>
      <c r="DD44" s="600">
        <v>983842</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337</v>
      </c>
      <c r="CG45" s="589"/>
      <c r="CH45" s="589"/>
      <c r="CI45" s="589"/>
      <c r="CJ45" s="589"/>
      <c r="CK45" s="589"/>
      <c r="CL45" s="589"/>
      <c r="CM45" s="589"/>
      <c r="CN45" s="589"/>
      <c r="CO45" s="589"/>
      <c r="CP45" s="589"/>
      <c r="CQ45" s="590"/>
      <c r="CR45" s="591">
        <v>395040</v>
      </c>
      <c r="CS45" s="617"/>
      <c r="CT45" s="617"/>
      <c r="CU45" s="617"/>
      <c r="CV45" s="617"/>
      <c r="CW45" s="617"/>
      <c r="CX45" s="617"/>
      <c r="CY45" s="618"/>
      <c r="CZ45" s="625">
        <v>1.8</v>
      </c>
      <c r="DA45" s="626"/>
      <c r="DB45" s="626"/>
      <c r="DC45" s="627"/>
      <c r="DD45" s="600">
        <v>39476</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338</v>
      </c>
      <c r="CG46" s="589"/>
      <c r="CH46" s="589"/>
      <c r="CI46" s="589"/>
      <c r="CJ46" s="589"/>
      <c r="CK46" s="589"/>
      <c r="CL46" s="589"/>
      <c r="CM46" s="589"/>
      <c r="CN46" s="589"/>
      <c r="CO46" s="589"/>
      <c r="CP46" s="589"/>
      <c r="CQ46" s="590"/>
      <c r="CR46" s="591">
        <v>2499422</v>
      </c>
      <c r="CS46" s="592"/>
      <c r="CT46" s="592"/>
      <c r="CU46" s="592"/>
      <c r="CV46" s="592"/>
      <c r="CW46" s="592"/>
      <c r="CX46" s="592"/>
      <c r="CY46" s="593"/>
      <c r="CZ46" s="625">
        <v>11.2</v>
      </c>
      <c r="DA46" s="684"/>
      <c r="DB46" s="684"/>
      <c r="DC46" s="685"/>
      <c r="DD46" s="600">
        <v>944366</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339</v>
      </c>
      <c r="CG47" s="589"/>
      <c r="CH47" s="589"/>
      <c r="CI47" s="589"/>
      <c r="CJ47" s="589"/>
      <c r="CK47" s="589"/>
      <c r="CL47" s="589"/>
      <c r="CM47" s="589"/>
      <c r="CN47" s="589"/>
      <c r="CO47" s="589"/>
      <c r="CP47" s="589"/>
      <c r="CQ47" s="590"/>
      <c r="CR47" s="591" t="s">
        <v>340</v>
      </c>
      <c r="CS47" s="617"/>
      <c r="CT47" s="617"/>
      <c r="CU47" s="617"/>
      <c r="CV47" s="617"/>
      <c r="CW47" s="617"/>
      <c r="CX47" s="617"/>
      <c r="CY47" s="618"/>
      <c r="CZ47" s="625" t="s">
        <v>340</v>
      </c>
      <c r="DA47" s="626"/>
      <c r="DB47" s="626"/>
      <c r="DC47" s="627"/>
      <c r="DD47" s="600" t="s">
        <v>340</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84"/>
      <c r="DB48" s="684"/>
      <c r="DC48" s="685"/>
      <c r="DD48" s="600" t="s">
        <v>340</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22255996</v>
      </c>
      <c r="CS49" s="659"/>
      <c r="CT49" s="659"/>
      <c r="CU49" s="659"/>
      <c r="CV49" s="659"/>
      <c r="CW49" s="659"/>
      <c r="CX49" s="659"/>
      <c r="CY49" s="686"/>
      <c r="CZ49" s="687">
        <v>100</v>
      </c>
      <c r="DA49" s="688"/>
      <c r="DB49" s="688"/>
      <c r="DC49" s="689"/>
      <c r="DD49" s="690">
        <v>15956542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23548</v>
      </c>
      <c r="R7" s="721"/>
      <c r="S7" s="721"/>
      <c r="T7" s="721"/>
      <c r="U7" s="721"/>
      <c r="V7" s="721">
        <v>22275</v>
      </c>
      <c r="W7" s="721"/>
      <c r="X7" s="721"/>
      <c r="Y7" s="721"/>
      <c r="Z7" s="721"/>
      <c r="AA7" s="721">
        <f>Q7-V7</f>
        <v>1273</v>
      </c>
      <c r="AB7" s="721"/>
      <c r="AC7" s="721"/>
      <c r="AD7" s="721"/>
      <c r="AE7" s="722"/>
      <c r="AF7" s="723">
        <v>1072</v>
      </c>
      <c r="AG7" s="724"/>
      <c r="AH7" s="724"/>
      <c r="AI7" s="724"/>
      <c r="AJ7" s="725"/>
      <c r="AK7" s="760">
        <v>17</v>
      </c>
      <c r="AL7" s="761"/>
      <c r="AM7" s="761"/>
      <c r="AN7" s="761"/>
      <c r="AO7" s="761"/>
      <c r="AP7" s="761">
        <v>16444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-8</v>
      </c>
      <c r="CI7" s="758"/>
      <c r="CJ7" s="758"/>
      <c r="CK7" s="758"/>
      <c r="CL7" s="759"/>
      <c r="CM7" s="757">
        <v>188</v>
      </c>
      <c r="CN7" s="758"/>
      <c r="CO7" s="758"/>
      <c r="CP7" s="758"/>
      <c r="CQ7" s="759"/>
      <c r="CR7" s="757">
        <v>100</v>
      </c>
      <c r="CS7" s="758"/>
      <c r="CT7" s="758"/>
      <c r="CU7" s="758"/>
      <c r="CV7" s="759"/>
      <c r="CW7" s="757" t="s">
        <v>547</v>
      </c>
      <c r="CX7" s="758"/>
      <c r="CY7" s="758"/>
      <c r="CZ7" s="758"/>
      <c r="DA7" s="759"/>
      <c r="DB7" s="757" t="s">
        <v>532</v>
      </c>
      <c r="DC7" s="758"/>
      <c r="DD7" s="758"/>
      <c r="DE7" s="758"/>
      <c r="DF7" s="759"/>
      <c r="DG7" s="757" t="s">
        <v>532</v>
      </c>
      <c r="DH7" s="758"/>
      <c r="DI7" s="758"/>
      <c r="DJ7" s="758"/>
      <c r="DK7" s="759"/>
      <c r="DL7" s="757" t="s">
        <v>532</v>
      </c>
      <c r="DM7" s="758"/>
      <c r="DN7" s="758"/>
      <c r="DO7" s="758"/>
      <c r="DP7" s="759"/>
      <c r="DQ7" s="757" t="s">
        <v>532</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138</v>
      </c>
      <c r="R8" s="745"/>
      <c r="S8" s="745"/>
      <c r="T8" s="745"/>
      <c r="U8" s="745"/>
      <c r="V8" s="745">
        <v>131</v>
      </c>
      <c r="W8" s="745"/>
      <c r="X8" s="745"/>
      <c r="Y8" s="745"/>
      <c r="Z8" s="745"/>
      <c r="AA8" s="745">
        <f>Q8-V8</f>
        <v>7</v>
      </c>
      <c r="AB8" s="745"/>
      <c r="AC8" s="745"/>
      <c r="AD8" s="745"/>
      <c r="AE8" s="746"/>
      <c r="AF8" s="747">
        <v>7</v>
      </c>
      <c r="AG8" s="748"/>
      <c r="AH8" s="748"/>
      <c r="AI8" s="748"/>
      <c r="AJ8" s="749"/>
      <c r="AK8" s="750">
        <v>130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0</v>
      </c>
      <c r="CI8" s="768"/>
      <c r="CJ8" s="768"/>
      <c r="CK8" s="768"/>
      <c r="CL8" s="769"/>
      <c r="CM8" s="767">
        <v>64</v>
      </c>
      <c r="CN8" s="768"/>
      <c r="CO8" s="768"/>
      <c r="CP8" s="768"/>
      <c r="CQ8" s="769"/>
      <c r="CR8" s="767">
        <v>3</v>
      </c>
      <c r="CS8" s="768"/>
      <c r="CT8" s="768"/>
      <c r="CU8" s="768"/>
      <c r="CV8" s="769"/>
      <c r="CW8" s="767" t="s">
        <v>548</v>
      </c>
      <c r="CX8" s="768"/>
      <c r="CY8" s="768"/>
      <c r="CZ8" s="768"/>
      <c r="DA8" s="769"/>
      <c r="DB8" s="767" t="s">
        <v>532</v>
      </c>
      <c r="DC8" s="768"/>
      <c r="DD8" s="768"/>
      <c r="DE8" s="768"/>
      <c r="DF8" s="769"/>
      <c r="DG8" s="767" t="s">
        <v>532</v>
      </c>
      <c r="DH8" s="768"/>
      <c r="DI8" s="768"/>
      <c r="DJ8" s="768"/>
      <c r="DK8" s="769"/>
      <c r="DL8" s="767" t="s">
        <v>532</v>
      </c>
      <c r="DM8" s="768"/>
      <c r="DN8" s="768"/>
      <c r="DO8" s="768"/>
      <c r="DP8" s="769"/>
      <c r="DQ8" s="767" t="s">
        <v>532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546</v>
      </c>
      <c r="BS9" s="754" t="s">
        <v>545</v>
      </c>
      <c r="BT9" s="755"/>
      <c r="BU9" s="755"/>
      <c r="BV9" s="755"/>
      <c r="BW9" s="755"/>
      <c r="BX9" s="755"/>
      <c r="BY9" s="755"/>
      <c r="BZ9" s="755"/>
      <c r="CA9" s="755"/>
      <c r="CB9" s="755"/>
      <c r="CC9" s="755"/>
      <c r="CD9" s="755"/>
      <c r="CE9" s="755"/>
      <c r="CF9" s="755"/>
      <c r="CG9" s="756"/>
      <c r="CH9" s="767">
        <v>0</v>
      </c>
      <c r="CI9" s="768"/>
      <c r="CJ9" s="768"/>
      <c r="CK9" s="768"/>
      <c r="CL9" s="769"/>
      <c r="CM9" s="767">
        <v>344</v>
      </c>
      <c r="CN9" s="768"/>
      <c r="CO9" s="768"/>
      <c r="CP9" s="768"/>
      <c r="CQ9" s="769"/>
      <c r="CR9" s="767">
        <v>5</v>
      </c>
      <c r="CS9" s="768"/>
      <c r="CT9" s="768"/>
      <c r="CU9" s="768"/>
      <c r="CV9" s="769"/>
      <c r="CW9" s="767" t="s">
        <v>532</v>
      </c>
      <c r="CX9" s="768"/>
      <c r="CY9" s="768"/>
      <c r="CZ9" s="768"/>
      <c r="DA9" s="769"/>
      <c r="DB9" s="767" t="s">
        <v>532</v>
      </c>
      <c r="DC9" s="768"/>
      <c r="DD9" s="768"/>
      <c r="DE9" s="768"/>
      <c r="DF9" s="769"/>
      <c r="DG9" s="767">
        <v>334</v>
      </c>
      <c r="DH9" s="768"/>
      <c r="DI9" s="768"/>
      <c r="DJ9" s="768"/>
      <c r="DK9" s="769"/>
      <c r="DL9" s="767" t="s">
        <v>532</v>
      </c>
      <c r="DM9" s="768"/>
      <c r="DN9" s="768"/>
      <c r="DO9" s="768"/>
      <c r="DP9" s="769"/>
      <c r="DQ9" s="767" t="s">
        <v>532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23556</v>
      </c>
      <c r="R23" s="780"/>
      <c r="S23" s="780"/>
      <c r="T23" s="780"/>
      <c r="U23" s="780"/>
      <c r="V23" s="780">
        <v>22276</v>
      </c>
      <c r="W23" s="780"/>
      <c r="X23" s="780"/>
      <c r="Y23" s="780"/>
      <c r="Z23" s="780"/>
      <c r="AA23" s="780">
        <f>Q23-V23</f>
        <v>1280</v>
      </c>
      <c r="AB23" s="780"/>
      <c r="AC23" s="780"/>
      <c r="AD23" s="780"/>
      <c r="AE23" s="781"/>
      <c r="AF23" s="782">
        <v>1079</v>
      </c>
      <c r="AG23" s="780"/>
      <c r="AH23" s="780"/>
      <c r="AI23" s="780"/>
      <c r="AJ23" s="783"/>
      <c r="AK23" s="784"/>
      <c r="AL23" s="785"/>
      <c r="AM23" s="785"/>
      <c r="AN23" s="785"/>
      <c r="AO23" s="785"/>
      <c r="AP23" s="780">
        <v>16444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7485</v>
      </c>
      <c r="R28" s="809"/>
      <c r="S28" s="809"/>
      <c r="T28" s="809"/>
      <c r="U28" s="809"/>
      <c r="V28" s="809">
        <v>7046</v>
      </c>
      <c r="W28" s="809"/>
      <c r="X28" s="809"/>
      <c r="Y28" s="809"/>
      <c r="Z28" s="809"/>
      <c r="AA28" s="809">
        <f>Q28-V28</f>
        <v>439</v>
      </c>
      <c r="AB28" s="809"/>
      <c r="AC28" s="809"/>
      <c r="AD28" s="809"/>
      <c r="AE28" s="810"/>
      <c r="AF28" s="811">
        <v>439</v>
      </c>
      <c r="AG28" s="809"/>
      <c r="AH28" s="809"/>
      <c r="AI28" s="809"/>
      <c r="AJ28" s="812"/>
      <c r="AK28" s="813">
        <v>468</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548</v>
      </c>
      <c r="R29" s="745"/>
      <c r="S29" s="745"/>
      <c r="T29" s="745"/>
      <c r="U29" s="745"/>
      <c r="V29" s="745">
        <v>547</v>
      </c>
      <c r="W29" s="745"/>
      <c r="X29" s="745"/>
      <c r="Y29" s="745"/>
      <c r="Z29" s="745"/>
      <c r="AA29" s="745">
        <f>Q29-V29</f>
        <v>1</v>
      </c>
      <c r="AB29" s="745"/>
      <c r="AC29" s="745"/>
      <c r="AD29" s="745"/>
      <c r="AE29" s="746"/>
      <c r="AF29" s="747">
        <v>1</v>
      </c>
      <c r="AG29" s="748"/>
      <c r="AH29" s="748"/>
      <c r="AI29" s="748"/>
      <c r="AJ29" s="749"/>
      <c r="AK29" s="816">
        <v>60</v>
      </c>
      <c r="AL29" s="817"/>
      <c r="AM29" s="817"/>
      <c r="AN29" s="817"/>
      <c r="AO29" s="817"/>
      <c r="AP29" s="817" t="s">
        <v>532</v>
      </c>
      <c r="AQ29" s="817"/>
      <c r="AR29" s="817"/>
      <c r="AS29" s="817"/>
      <c r="AT29" s="817"/>
      <c r="AU29" s="817" t="s">
        <v>533</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2883</v>
      </c>
      <c r="R30" s="745"/>
      <c r="S30" s="745"/>
      <c r="T30" s="745"/>
      <c r="U30" s="745"/>
      <c r="V30" s="745">
        <v>2775</v>
      </c>
      <c r="W30" s="745"/>
      <c r="X30" s="745"/>
      <c r="Y30" s="745"/>
      <c r="Z30" s="745"/>
      <c r="AA30" s="745">
        <f>Q30-V30</f>
        <v>108</v>
      </c>
      <c r="AB30" s="745"/>
      <c r="AC30" s="745"/>
      <c r="AD30" s="745"/>
      <c r="AE30" s="746"/>
      <c r="AF30" s="747">
        <v>108</v>
      </c>
      <c r="AG30" s="748"/>
      <c r="AH30" s="748"/>
      <c r="AI30" s="748"/>
      <c r="AJ30" s="749"/>
      <c r="AK30" s="816">
        <v>529</v>
      </c>
      <c r="AL30" s="817"/>
      <c r="AM30" s="817"/>
      <c r="AN30" s="817"/>
      <c r="AO30" s="817"/>
      <c r="AP30" s="817" t="s">
        <v>534</v>
      </c>
      <c r="AQ30" s="817"/>
      <c r="AR30" s="817"/>
      <c r="AS30" s="817"/>
      <c r="AT30" s="817"/>
      <c r="AU30" s="817" t="s">
        <v>532</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1185</v>
      </c>
      <c r="R31" s="745"/>
      <c r="S31" s="745"/>
      <c r="T31" s="745"/>
      <c r="U31" s="745"/>
      <c r="V31" s="745">
        <v>1154</v>
      </c>
      <c r="W31" s="745"/>
      <c r="X31" s="745"/>
      <c r="Y31" s="745"/>
      <c r="Z31" s="745"/>
      <c r="AA31" s="745">
        <f>Q31-V31</f>
        <v>31</v>
      </c>
      <c r="AB31" s="745"/>
      <c r="AC31" s="745"/>
      <c r="AD31" s="745"/>
      <c r="AE31" s="746"/>
      <c r="AF31" s="747">
        <v>2090</v>
      </c>
      <c r="AG31" s="748"/>
      <c r="AH31" s="748"/>
      <c r="AI31" s="748"/>
      <c r="AJ31" s="749"/>
      <c r="AK31" s="816">
        <v>12</v>
      </c>
      <c r="AL31" s="817"/>
      <c r="AM31" s="817"/>
      <c r="AN31" s="817"/>
      <c r="AO31" s="817"/>
      <c r="AP31" s="817">
        <v>356</v>
      </c>
      <c r="AQ31" s="817"/>
      <c r="AR31" s="817"/>
      <c r="AS31" s="817"/>
      <c r="AT31" s="817"/>
      <c r="AU31" s="817">
        <v>31</v>
      </c>
      <c r="AV31" s="817"/>
      <c r="AW31" s="817"/>
      <c r="AX31" s="817"/>
      <c r="AY31" s="817"/>
      <c r="AZ31" s="818" t="s">
        <v>532</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1121</v>
      </c>
      <c r="R32" s="745"/>
      <c r="S32" s="745"/>
      <c r="T32" s="745"/>
      <c r="U32" s="745"/>
      <c r="V32" s="745">
        <v>1029</v>
      </c>
      <c r="W32" s="745"/>
      <c r="X32" s="745"/>
      <c r="Y32" s="745"/>
      <c r="Z32" s="745"/>
      <c r="AA32" s="745">
        <f>Q32-V32</f>
        <v>92</v>
      </c>
      <c r="AB32" s="745"/>
      <c r="AC32" s="745"/>
      <c r="AD32" s="745"/>
      <c r="AE32" s="746"/>
      <c r="AF32" s="747">
        <v>92</v>
      </c>
      <c r="AG32" s="748"/>
      <c r="AH32" s="748"/>
      <c r="AI32" s="748"/>
      <c r="AJ32" s="749"/>
      <c r="AK32" s="816">
        <v>422</v>
      </c>
      <c r="AL32" s="817"/>
      <c r="AM32" s="817"/>
      <c r="AN32" s="817"/>
      <c r="AO32" s="817"/>
      <c r="AP32" s="817">
        <v>4477</v>
      </c>
      <c r="AQ32" s="817"/>
      <c r="AR32" s="817"/>
      <c r="AS32" s="817"/>
      <c r="AT32" s="817"/>
      <c r="AU32" s="817">
        <v>2471</v>
      </c>
      <c r="AV32" s="817"/>
      <c r="AW32" s="817"/>
      <c r="AX32" s="817"/>
      <c r="AY32" s="817"/>
      <c r="AZ32" s="818" t="s">
        <v>532</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2731</v>
      </c>
      <c r="AG63" s="828"/>
      <c r="AH63" s="828"/>
      <c r="AI63" s="828"/>
      <c r="AJ63" s="829"/>
      <c r="AK63" s="830"/>
      <c r="AL63" s="825"/>
      <c r="AM63" s="825"/>
      <c r="AN63" s="825"/>
      <c r="AO63" s="825"/>
      <c r="AP63" s="828">
        <f>AP31+AP32</f>
        <v>4833</v>
      </c>
      <c r="AQ63" s="828"/>
      <c r="AR63" s="828"/>
      <c r="AS63" s="828"/>
      <c r="AT63" s="828"/>
      <c r="AU63" s="828">
        <f>AU31+AU32</f>
        <v>2502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5342</v>
      </c>
      <c r="R68" s="852"/>
      <c r="S68" s="852"/>
      <c r="T68" s="852"/>
      <c r="U68" s="852"/>
      <c r="V68" s="852">
        <v>5100</v>
      </c>
      <c r="W68" s="852"/>
      <c r="X68" s="852"/>
      <c r="Y68" s="852"/>
      <c r="Z68" s="852"/>
      <c r="AA68" s="852">
        <v>241</v>
      </c>
      <c r="AB68" s="852"/>
      <c r="AC68" s="852"/>
      <c r="AD68" s="852"/>
      <c r="AE68" s="852"/>
      <c r="AF68" s="852">
        <v>241</v>
      </c>
      <c r="AG68" s="852"/>
      <c r="AH68" s="852"/>
      <c r="AI68" s="852"/>
      <c r="AJ68" s="852"/>
      <c r="AK68" s="852">
        <v>0</v>
      </c>
      <c r="AL68" s="852"/>
      <c r="AM68" s="852"/>
      <c r="AN68" s="852"/>
      <c r="AO68" s="852"/>
      <c r="AP68" s="852">
        <v>92</v>
      </c>
      <c r="AQ68" s="852"/>
      <c r="AR68" s="852"/>
      <c r="AS68" s="852"/>
      <c r="AT68" s="852"/>
      <c r="AU68" s="852">
        <v>92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1324</v>
      </c>
      <c r="R69" s="817"/>
      <c r="S69" s="817"/>
      <c r="T69" s="817"/>
      <c r="U69" s="817"/>
      <c r="V69" s="817">
        <v>1281</v>
      </c>
      <c r="W69" s="817"/>
      <c r="X69" s="817"/>
      <c r="Y69" s="817"/>
      <c r="Z69" s="817"/>
      <c r="AA69" s="817">
        <v>44</v>
      </c>
      <c r="AB69" s="817"/>
      <c r="AC69" s="817"/>
      <c r="AD69" s="817"/>
      <c r="AE69" s="817"/>
      <c r="AF69" s="817">
        <v>44</v>
      </c>
      <c r="AG69" s="817"/>
      <c r="AH69" s="817"/>
      <c r="AI69" s="817"/>
      <c r="AJ69" s="817"/>
      <c r="AK69" s="817" t="s">
        <v>532</v>
      </c>
      <c r="AL69" s="817"/>
      <c r="AM69" s="817"/>
      <c r="AN69" s="817"/>
      <c r="AO69" s="817"/>
      <c r="AP69" s="817" t="s">
        <v>532</v>
      </c>
      <c r="AQ69" s="817"/>
      <c r="AR69" s="817"/>
      <c r="AS69" s="817"/>
      <c r="AT69" s="817"/>
      <c r="AU69" s="817" t="s">
        <v>532</v>
      </c>
      <c r="AV69" s="817"/>
      <c r="AW69" s="817"/>
      <c r="AX69" s="817"/>
      <c r="AY69" s="817"/>
      <c r="AZ69" s="863" t="s">
        <v>538</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564001</v>
      </c>
      <c r="R70" s="817"/>
      <c r="S70" s="817"/>
      <c r="T70" s="817"/>
      <c r="U70" s="817"/>
      <c r="V70" s="817">
        <v>544673</v>
      </c>
      <c r="W70" s="817"/>
      <c r="X70" s="817"/>
      <c r="Y70" s="817"/>
      <c r="Z70" s="817"/>
      <c r="AA70" s="817">
        <v>19328</v>
      </c>
      <c r="AB70" s="817"/>
      <c r="AC70" s="817"/>
      <c r="AD70" s="817"/>
      <c r="AE70" s="817"/>
      <c r="AF70" s="817">
        <v>19328</v>
      </c>
      <c r="AG70" s="817"/>
      <c r="AH70" s="817"/>
      <c r="AI70" s="817"/>
      <c r="AJ70" s="817"/>
      <c r="AK70" s="817">
        <v>10124</v>
      </c>
      <c r="AL70" s="817"/>
      <c r="AM70" s="817"/>
      <c r="AN70" s="817"/>
      <c r="AO70" s="817"/>
      <c r="AP70" s="817" t="s">
        <v>532</v>
      </c>
      <c r="AQ70" s="817"/>
      <c r="AR70" s="817"/>
      <c r="AS70" s="817"/>
      <c r="AT70" s="817"/>
      <c r="AU70" s="817" t="s">
        <v>532</v>
      </c>
      <c r="AV70" s="817"/>
      <c r="AW70" s="817"/>
      <c r="AX70" s="817"/>
      <c r="AY70" s="817"/>
      <c r="AZ70" s="863" t="s">
        <v>539</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37035</v>
      </c>
      <c r="R71" s="817"/>
      <c r="S71" s="817"/>
      <c r="T71" s="817"/>
      <c r="U71" s="817"/>
      <c r="V71" s="817">
        <v>36721</v>
      </c>
      <c r="W71" s="817"/>
      <c r="X71" s="817"/>
      <c r="Y71" s="817"/>
      <c r="Z71" s="817"/>
      <c r="AA71" s="817">
        <v>314</v>
      </c>
      <c r="AB71" s="817"/>
      <c r="AC71" s="817"/>
      <c r="AD71" s="817"/>
      <c r="AE71" s="817"/>
      <c r="AF71" s="817">
        <v>314</v>
      </c>
      <c r="AG71" s="817"/>
      <c r="AH71" s="817"/>
      <c r="AI71" s="817"/>
      <c r="AJ71" s="817"/>
      <c r="AK71" s="817">
        <v>1316</v>
      </c>
      <c r="AL71" s="817"/>
      <c r="AM71" s="817"/>
      <c r="AN71" s="817"/>
      <c r="AO71" s="817"/>
      <c r="AP71" s="817" t="s">
        <v>532</v>
      </c>
      <c r="AQ71" s="817"/>
      <c r="AR71" s="817"/>
      <c r="AS71" s="817"/>
      <c r="AT71" s="817"/>
      <c r="AU71" s="817" t="s">
        <v>532</v>
      </c>
      <c r="AV71" s="817"/>
      <c r="AW71" s="817"/>
      <c r="AX71" s="817"/>
      <c r="AY71" s="817"/>
      <c r="AZ71" s="863" t="s">
        <v>538</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384</v>
      </c>
      <c r="R72" s="817"/>
      <c r="S72" s="817"/>
      <c r="T72" s="817"/>
      <c r="U72" s="817"/>
      <c r="V72" s="817">
        <v>183</v>
      </c>
      <c r="W72" s="817"/>
      <c r="X72" s="817"/>
      <c r="Y72" s="817"/>
      <c r="Z72" s="817"/>
      <c r="AA72" s="817">
        <v>201</v>
      </c>
      <c r="AB72" s="817"/>
      <c r="AC72" s="817"/>
      <c r="AD72" s="817"/>
      <c r="AE72" s="817"/>
      <c r="AF72" s="817">
        <v>201</v>
      </c>
      <c r="AG72" s="817"/>
      <c r="AH72" s="817"/>
      <c r="AI72" s="817"/>
      <c r="AJ72" s="817"/>
      <c r="AK72" s="817" t="s">
        <v>532</v>
      </c>
      <c r="AL72" s="817"/>
      <c r="AM72" s="817"/>
      <c r="AN72" s="817"/>
      <c r="AO72" s="817"/>
      <c r="AP72" s="817" t="s">
        <v>532</v>
      </c>
      <c r="AQ72" s="817"/>
      <c r="AR72" s="817"/>
      <c r="AS72" s="817"/>
      <c r="AT72" s="817"/>
      <c r="AU72" s="817" t="s">
        <v>532</v>
      </c>
      <c r="AV72" s="817"/>
      <c r="AW72" s="817"/>
      <c r="AX72" s="817"/>
      <c r="AY72" s="817"/>
      <c r="AZ72" s="863" t="s">
        <v>541</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386</v>
      </c>
      <c r="R73" s="817"/>
      <c r="S73" s="817"/>
      <c r="T73" s="817"/>
      <c r="U73" s="817"/>
      <c r="V73" s="817">
        <v>376</v>
      </c>
      <c r="W73" s="817"/>
      <c r="X73" s="817"/>
      <c r="Y73" s="817"/>
      <c r="Z73" s="817"/>
      <c r="AA73" s="817">
        <v>10</v>
      </c>
      <c r="AB73" s="817"/>
      <c r="AC73" s="817"/>
      <c r="AD73" s="817"/>
      <c r="AE73" s="817"/>
      <c r="AF73" s="817">
        <v>10</v>
      </c>
      <c r="AG73" s="817"/>
      <c r="AH73" s="817"/>
      <c r="AI73" s="817"/>
      <c r="AJ73" s="817"/>
      <c r="AK73" s="817">
        <v>92</v>
      </c>
      <c r="AL73" s="817"/>
      <c r="AM73" s="817"/>
      <c r="AN73" s="817"/>
      <c r="AO73" s="817"/>
      <c r="AP73" s="817" t="s">
        <v>532</v>
      </c>
      <c r="AQ73" s="817"/>
      <c r="AR73" s="817"/>
      <c r="AS73" s="817"/>
      <c r="AT73" s="817"/>
      <c r="AU73" s="817" t="s">
        <v>532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f>
        <v>20138</v>
      </c>
      <c r="AG88" s="828"/>
      <c r="AH88" s="828"/>
      <c r="AI88" s="828"/>
      <c r="AJ88" s="828"/>
      <c r="AK88" s="825"/>
      <c r="AL88" s="825"/>
      <c r="AM88" s="825"/>
      <c r="AN88" s="825"/>
      <c r="AO88" s="825"/>
      <c r="AP88" s="828">
        <v>92</v>
      </c>
      <c r="AQ88" s="828"/>
      <c r="AR88" s="828"/>
      <c r="AS88" s="828"/>
      <c r="AT88" s="828"/>
      <c r="AU88" s="828">
        <v>92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CR7+CR8+CR9</f>
        <v>108</v>
      </c>
      <c r="CS102" s="836"/>
      <c r="CT102" s="836"/>
      <c r="CU102" s="836"/>
      <c r="CV102" s="879"/>
      <c r="CW102" s="878"/>
      <c r="CX102" s="836"/>
      <c r="CY102" s="836"/>
      <c r="CZ102" s="836"/>
      <c r="DA102" s="879"/>
      <c r="DB102" s="878"/>
      <c r="DC102" s="836"/>
      <c r="DD102" s="836"/>
      <c r="DE102" s="836"/>
      <c r="DF102" s="879"/>
      <c r="DG102" s="878">
        <f>DG9</f>
        <v>334</v>
      </c>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287</v>
      </c>
      <c r="AG109" s="881"/>
      <c r="AH109" s="881"/>
      <c r="AI109" s="881"/>
      <c r="AJ109" s="882"/>
      <c r="AK109" s="880" t="s">
        <v>286</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287</v>
      </c>
      <c r="BW109" s="881"/>
      <c r="BX109" s="881"/>
      <c r="BY109" s="881"/>
      <c r="BZ109" s="882"/>
      <c r="CA109" s="880" t="s">
        <v>286</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287</v>
      </c>
      <c r="DM109" s="881"/>
      <c r="DN109" s="881"/>
      <c r="DO109" s="881"/>
      <c r="DP109" s="882"/>
      <c r="DQ109" s="880" t="s">
        <v>286</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1674606</v>
      </c>
      <c r="AB110" s="888"/>
      <c r="AC110" s="888"/>
      <c r="AD110" s="888"/>
      <c r="AE110" s="889"/>
      <c r="AF110" s="890">
        <v>1676326</v>
      </c>
      <c r="AG110" s="888"/>
      <c r="AH110" s="888"/>
      <c r="AI110" s="888"/>
      <c r="AJ110" s="889"/>
      <c r="AK110" s="890">
        <v>1650457</v>
      </c>
      <c r="AL110" s="888"/>
      <c r="AM110" s="888"/>
      <c r="AN110" s="888"/>
      <c r="AO110" s="889"/>
      <c r="AP110" s="891">
        <v>12.7</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16472476</v>
      </c>
      <c r="BR110" s="925"/>
      <c r="BS110" s="925"/>
      <c r="BT110" s="925"/>
      <c r="BU110" s="925"/>
      <c r="BV110" s="925">
        <v>16530962</v>
      </c>
      <c r="BW110" s="925"/>
      <c r="BX110" s="925"/>
      <c r="BY110" s="925"/>
      <c r="BZ110" s="925"/>
      <c r="CA110" s="925">
        <v>16444355</v>
      </c>
      <c r="CB110" s="925"/>
      <c r="CC110" s="925"/>
      <c r="CD110" s="925"/>
      <c r="CE110" s="925"/>
      <c r="CF110" s="939">
        <v>126.2</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554858</v>
      </c>
      <c r="BR111" s="918"/>
      <c r="BS111" s="918"/>
      <c r="BT111" s="918"/>
      <c r="BU111" s="918"/>
      <c r="BV111" s="918">
        <v>433935</v>
      </c>
      <c r="BW111" s="918"/>
      <c r="BX111" s="918"/>
      <c r="BY111" s="918"/>
      <c r="BZ111" s="918"/>
      <c r="CA111" s="918">
        <v>348572</v>
      </c>
      <c r="CB111" s="918"/>
      <c r="CC111" s="918"/>
      <c r="CD111" s="918"/>
      <c r="CE111" s="918"/>
      <c r="CF111" s="912">
        <v>2.7</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3006985</v>
      </c>
      <c r="BR112" s="918"/>
      <c r="BS112" s="918"/>
      <c r="BT112" s="918"/>
      <c r="BU112" s="918"/>
      <c r="BV112" s="918">
        <v>2779178</v>
      </c>
      <c r="BW112" s="918"/>
      <c r="BX112" s="918"/>
      <c r="BY112" s="918"/>
      <c r="BZ112" s="918"/>
      <c r="CA112" s="918">
        <v>2502615</v>
      </c>
      <c r="CB112" s="918"/>
      <c r="CC112" s="918"/>
      <c r="CD112" s="918"/>
      <c r="CE112" s="918"/>
      <c r="CF112" s="912">
        <v>19.2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277562</v>
      </c>
      <c r="AB113" s="932"/>
      <c r="AC113" s="932"/>
      <c r="AD113" s="932"/>
      <c r="AE113" s="933"/>
      <c r="AF113" s="934">
        <v>317472</v>
      </c>
      <c r="AG113" s="932"/>
      <c r="AH113" s="932"/>
      <c r="AI113" s="932"/>
      <c r="AJ113" s="933"/>
      <c r="AK113" s="934">
        <v>297652</v>
      </c>
      <c r="AL113" s="932"/>
      <c r="AM113" s="932"/>
      <c r="AN113" s="932"/>
      <c r="AO113" s="933"/>
      <c r="AP113" s="935">
        <v>2.2999999999999998</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30795</v>
      </c>
      <c r="BR113" s="918"/>
      <c r="BS113" s="918"/>
      <c r="BT113" s="918"/>
      <c r="BU113" s="918"/>
      <c r="BV113" s="918">
        <v>26804</v>
      </c>
      <c r="BW113" s="918"/>
      <c r="BX113" s="918"/>
      <c r="BY113" s="918"/>
      <c r="BZ113" s="918"/>
      <c r="CA113" s="918">
        <v>91771</v>
      </c>
      <c r="CB113" s="918"/>
      <c r="CC113" s="918"/>
      <c r="CD113" s="918"/>
      <c r="CE113" s="918"/>
      <c r="CF113" s="912">
        <v>0.7</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4184</v>
      </c>
      <c r="AB114" s="957"/>
      <c r="AC114" s="957"/>
      <c r="AD114" s="957"/>
      <c r="AE114" s="958"/>
      <c r="AF114" s="959">
        <v>4147</v>
      </c>
      <c r="AG114" s="957"/>
      <c r="AH114" s="957"/>
      <c r="AI114" s="957"/>
      <c r="AJ114" s="958"/>
      <c r="AK114" s="959">
        <v>4105</v>
      </c>
      <c r="AL114" s="957"/>
      <c r="AM114" s="957"/>
      <c r="AN114" s="957"/>
      <c r="AO114" s="958"/>
      <c r="AP114" s="960">
        <v>0</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3805174</v>
      </c>
      <c r="BR114" s="918"/>
      <c r="BS114" s="918"/>
      <c r="BT114" s="918"/>
      <c r="BU114" s="918"/>
      <c r="BV114" s="918">
        <v>3642549</v>
      </c>
      <c r="BW114" s="918"/>
      <c r="BX114" s="918"/>
      <c r="BY114" s="918"/>
      <c r="BZ114" s="918"/>
      <c r="CA114" s="918">
        <v>3592279</v>
      </c>
      <c r="CB114" s="918"/>
      <c r="CC114" s="918"/>
      <c r="CD114" s="918"/>
      <c r="CE114" s="918"/>
      <c r="CF114" s="912">
        <v>27.6</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76560</v>
      </c>
      <c r="AB115" s="932"/>
      <c r="AC115" s="932"/>
      <c r="AD115" s="932"/>
      <c r="AE115" s="933"/>
      <c r="AF115" s="934">
        <v>33160</v>
      </c>
      <c r="AG115" s="932"/>
      <c r="AH115" s="932"/>
      <c r="AI115" s="932"/>
      <c r="AJ115" s="933"/>
      <c r="AK115" s="934">
        <v>6619</v>
      </c>
      <c r="AL115" s="932"/>
      <c r="AM115" s="932"/>
      <c r="AN115" s="932"/>
      <c r="AO115" s="933"/>
      <c r="AP115" s="935">
        <v>0.1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5539</v>
      </c>
      <c r="BR115" s="918"/>
      <c r="BS115" s="918"/>
      <c r="BT115" s="918"/>
      <c r="BU115" s="918"/>
      <c r="BV115" s="918">
        <v>3544</v>
      </c>
      <c r="BW115" s="918"/>
      <c r="BX115" s="918"/>
      <c r="BY115" s="918"/>
      <c r="BZ115" s="918"/>
      <c r="CA115" s="918">
        <v>4952</v>
      </c>
      <c r="CB115" s="918"/>
      <c r="CC115" s="918"/>
      <c r="CD115" s="918"/>
      <c r="CE115" s="918"/>
      <c r="CF115" s="912">
        <v>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554858</v>
      </c>
      <c r="DH115" s="957"/>
      <c r="DI115" s="957"/>
      <c r="DJ115" s="957"/>
      <c r="DK115" s="958"/>
      <c r="DL115" s="959">
        <v>404120</v>
      </c>
      <c r="DM115" s="957"/>
      <c r="DN115" s="957"/>
      <c r="DO115" s="957"/>
      <c r="DP115" s="958"/>
      <c r="DQ115" s="959">
        <v>324720</v>
      </c>
      <c r="DR115" s="957"/>
      <c r="DS115" s="957"/>
      <c r="DT115" s="957"/>
      <c r="DU115" s="958"/>
      <c r="DV115" s="960">
        <v>2.5</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v>29815</v>
      </c>
      <c r="DM116" s="957"/>
      <c r="DN116" s="957"/>
      <c r="DO116" s="957"/>
      <c r="DP116" s="958"/>
      <c r="DQ116" s="959">
        <v>23852</v>
      </c>
      <c r="DR116" s="957"/>
      <c r="DS116" s="957"/>
      <c r="DT116" s="957"/>
      <c r="DU116" s="958"/>
      <c r="DV116" s="960">
        <v>0.2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2032912</v>
      </c>
      <c r="AB117" s="964"/>
      <c r="AC117" s="964"/>
      <c r="AD117" s="964"/>
      <c r="AE117" s="965"/>
      <c r="AF117" s="963">
        <v>2031105</v>
      </c>
      <c r="AG117" s="964"/>
      <c r="AH117" s="964"/>
      <c r="AI117" s="964"/>
      <c r="AJ117" s="965"/>
      <c r="AK117" s="963">
        <v>1958833</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287</v>
      </c>
      <c r="AG118" s="881"/>
      <c r="AH118" s="881"/>
      <c r="AI118" s="881"/>
      <c r="AJ118" s="882"/>
      <c r="AK118" s="880" t="s">
        <v>286</v>
      </c>
      <c r="AL118" s="881"/>
      <c r="AM118" s="881"/>
      <c r="AN118" s="881"/>
      <c r="AO118" s="882"/>
      <c r="AP118" s="988" t="s">
        <v>402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430</v>
      </c>
      <c r="BP118" s="992"/>
      <c r="BQ118" s="983">
        <v>23875827</v>
      </c>
      <c r="BR118" s="984"/>
      <c r="BS118" s="984"/>
      <c r="BT118" s="984"/>
      <c r="BU118" s="984"/>
      <c r="BV118" s="984">
        <v>23416972</v>
      </c>
      <c r="BW118" s="984"/>
      <c r="BX118" s="984"/>
      <c r="BY118" s="984"/>
      <c r="BZ118" s="984"/>
      <c r="CA118" s="984">
        <v>22984544</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3369044</v>
      </c>
      <c r="BR119" s="925"/>
      <c r="BS119" s="925"/>
      <c r="BT119" s="925"/>
      <c r="BU119" s="925"/>
      <c r="BV119" s="925">
        <v>3192171</v>
      </c>
      <c r="BW119" s="925"/>
      <c r="BX119" s="925"/>
      <c r="BY119" s="925"/>
      <c r="BZ119" s="925"/>
      <c r="CA119" s="925">
        <v>3366370</v>
      </c>
      <c r="CB119" s="925"/>
      <c r="CC119" s="925"/>
      <c r="CD119" s="925"/>
      <c r="CE119" s="925"/>
      <c r="CF119" s="939">
        <v>25.8</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1813342</v>
      </c>
      <c r="BR120" s="918"/>
      <c r="BS120" s="918"/>
      <c r="BT120" s="918"/>
      <c r="BU120" s="918"/>
      <c r="BV120" s="918">
        <v>1996175</v>
      </c>
      <c r="BW120" s="918"/>
      <c r="BX120" s="918"/>
      <c r="BY120" s="918"/>
      <c r="BZ120" s="918"/>
      <c r="CA120" s="918">
        <v>1799971</v>
      </c>
      <c r="CB120" s="918"/>
      <c r="CC120" s="918"/>
      <c r="CD120" s="918"/>
      <c r="CE120" s="918"/>
      <c r="CF120" s="912">
        <v>13.8</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2993289</v>
      </c>
      <c r="DH120" s="925"/>
      <c r="DI120" s="925"/>
      <c r="DJ120" s="925"/>
      <c r="DK120" s="925"/>
      <c r="DL120" s="925">
        <v>2744820</v>
      </c>
      <c r="DM120" s="925"/>
      <c r="DN120" s="925"/>
      <c r="DO120" s="925"/>
      <c r="DP120" s="925"/>
      <c r="DQ120" s="925">
        <v>2471296</v>
      </c>
      <c r="DR120" s="925"/>
      <c r="DS120" s="925"/>
      <c r="DT120" s="925"/>
      <c r="DU120" s="925"/>
      <c r="DV120" s="926">
        <v>19</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13295109</v>
      </c>
      <c r="BR121" s="984"/>
      <c r="BS121" s="984"/>
      <c r="BT121" s="984"/>
      <c r="BU121" s="984"/>
      <c r="BV121" s="984">
        <v>13195588</v>
      </c>
      <c r="BW121" s="984"/>
      <c r="BX121" s="984"/>
      <c r="BY121" s="984"/>
      <c r="BZ121" s="984"/>
      <c r="CA121" s="984">
        <v>12419814</v>
      </c>
      <c r="CB121" s="984"/>
      <c r="CC121" s="984"/>
      <c r="CD121" s="984"/>
      <c r="CE121" s="984"/>
      <c r="CF121" s="1022">
        <v>95.3</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13696</v>
      </c>
      <c r="DH121" s="918"/>
      <c r="DI121" s="918"/>
      <c r="DJ121" s="918"/>
      <c r="DK121" s="918"/>
      <c r="DL121" s="918">
        <v>34358</v>
      </c>
      <c r="DM121" s="918"/>
      <c r="DN121" s="918"/>
      <c r="DO121" s="918"/>
      <c r="DP121" s="918"/>
      <c r="DQ121" s="918">
        <v>31319</v>
      </c>
      <c r="DR121" s="918"/>
      <c r="DS121" s="918"/>
      <c r="DT121" s="918"/>
      <c r="DU121" s="918"/>
      <c r="DV121" s="919">
        <v>0.2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439</v>
      </c>
      <c r="BP122" s="992"/>
      <c r="BQ122" s="1032">
        <v>18477495</v>
      </c>
      <c r="BR122" s="1033"/>
      <c r="BS122" s="1033"/>
      <c r="BT122" s="1033"/>
      <c r="BU122" s="1033"/>
      <c r="BV122" s="1033">
        <v>18383934</v>
      </c>
      <c r="BW122" s="1033"/>
      <c r="BX122" s="1033"/>
      <c r="BY122" s="1033"/>
      <c r="BZ122" s="1033"/>
      <c r="CA122" s="1033">
        <v>17586155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6881</v>
      </c>
      <c r="AB123" s="957"/>
      <c r="AC123" s="957"/>
      <c r="AD123" s="957"/>
      <c r="AE123" s="958"/>
      <c r="AF123" s="959">
        <v>6751</v>
      </c>
      <c r="AG123" s="957"/>
      <c r="AH123" s="957"/>
      <c r="AI123" s="957"/>
      <c r="AJ123" s="958"/>
      <c r="AK123" s="959">
        <v>6619</v>
      </c>
      <c r="AL123" s="957"/>
      <c r="AM123" s="957"/>
      <c r="AN123" s="957"/>
      <c r="AO123" s="958"/>
      <c r="AP123" s="960">
        <v>0.1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41.8</v>
      </c>
      <c r="BR123" s="1025"/>
      <c r="BS123" s="1025"/>
      <c r="BT123" s="1025"/>
      <c r="BU123" s="1025"/>
      <c r="BV123" s="1025">
        <v>39.299999999999997</v>
      </c>
      <c r="BW123" s="1025"/>
      <c r="BX123" s="1025"/>
      <c r="BY123" s="1025"/>
      <c r="BZ123" s="1025"/>
      <c r="CA123" s="1025">
        <v>41.4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69679</v>
      </c>
      <c r="AB126" s="957"/>
      <c r="AC126" s="957"/>
      <c r="AD126" s="957"/>
      <c r="AE126" s="958"/>
      <c r="AF126" s="959">
        <v>26409</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12.84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5539</v>
      </c>
      <c r="DH127" s="1046"/>
      <c r="DI127" s="1046"/>
      <c r="DJ127" s="1046"/>
      <c r="DK127" s="1046"/>
      <c r="DL127" s="1046">
        <v>3544</v>
      </c>
      <c r="DM127" s="1046"/>
      <c r="DN127" s="1046"/>
      <c r="DO127" s="1046"/>
      <c r="DP127" s="1046"/>
      <c r="DQ127" s="1046">
        <v>4952</v>
      </c>
      <c r="DR127" s="1046"/>
      <c r="DS127" s="1046"/>
      <c r="DT127" s="1046"/>
      <c r="DU127" s="1046"/>
      <c r="DV127" s="1047">
        <v>0</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383529</v>
      </c>
      <c r="AB128" s="1088"/>
      <c r="AC128" s="1088"/>
      <c r="AD128" s="1088"/>
      <c r="AE128" s="1089"/>
      <c r="AF128" s="1090">
        <v>380314</v>
      </c>
      <c r="AG128" s="1088"/>
      <c r="AH128" s="1088"/>
      <c r="AI128" s="1088"/>
      <c r="AJ128" s="1089"/>
      <c r="AK128" s="1090">
        <v>437728</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17.84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14071479</v>
      </c>
      <c r="AB129" s="957"/>
      <c r="AC129" s="957"/>
      <c r="AD129" s="957"/>
      <c r="AE129" s="958"/>
      <c r="AF129" s="959">
        <v>13939105</v>
      </c>
      <c r="AG129" s="957"/>
      <c r="AH129" s="957"/>
      <c r="AI129" s="957"/>
      <c r="AJ129" s="958"/>
      <c r="AK129" s="959">
        <v>14250081</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3.2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1165128</v>
      </c>
      <c r="AB130" s="957"/>
      <c r="AC130" s="957"/>
      <c r="AD130" s="957"/>
      <c r="AE130" s="958"/>
      <c r="AF130" s="959">
        <v>1162952</v>
      </c>
      <c r="AG130" s="957"/>
      <c r="AH130" s="957"/>
      <c r="AI130" s="957"/>
      <c r="AJ130" s="958"/>
      <c r="AK130" s="959">
        <v>1221981</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41.4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12906351</v>
      </c>
      <c r="AB131" s="996"/>
      <c r="AC131" s="996"/>
      <c r="AD131" s="996"/>
      <c r="AE131" s="997"/>
      <c r="AF131" s="998">
        <v>12776153</v>
      </c>
      <c r="AG131" s="996"/>
      <c r="AH131" s="996"/>
      <c r="AI131" s="996"/>
      <c r="AJ131" s="997"/>
      <c r="AK131" s="998">
        <v>13028100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3.7520674899999999</v>
      </c>
      <c r="AB132" s="1102"/>
      <c r="AC132" s="1102"/>
      <c r="AD132" s="1102"/>
      <c r="AE132" s="1103"/>
      <c r="AF132" s="1104">
        <v>3.8183559640000002</v>
      </c>
      <c r="AG132" s="1102"/>
      <c r="AH132" s="1102"/>
      <c r="AI132" s="1102"/>
      <c r="AJ132" s="1103"/>
      <c r="AK132" s="1104">
        <v>2.2959909729999999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4.7</v>
      </c>
      <c r="AB133" s="1109"/>
      <c r="AC133" s="1109"/>
      <c r="AD133" s="1109"/>
      <c r="AE133" s="1110"/>
      <c r="AF133" s="1108">
        <v>4.3</v>
      </c>
      <c r="AG133" s="1109"/>
      <c r="AH133" s="1109"/>
      <c r="AI133" s="1109"/>
      <c r="AJ133" s="1110"/>
      <c r="AK133" s="1108">
        <v>3.2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0" zoomScale="75" zoomScaleNormal="85" zoomScaleSheetLayoutView="75" workbookViewId="0">
      <selection activeCell="BG38" sqref="BG38:BU3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9" zoomScaleNormal="40" zoomScaleSheetLayoutView="55" workbookViewId="0">
      <selection activeCell="BG38" sqref="BG38:BU3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G38" sqref="BG38:BU3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3416817</v>
      </c>
      <c r="L9" s="264">
        <v>43054</v>
      </c>
      <c r="M9" s="265">
        <v>64737</v>
      </c>
      <c r="N9" s="266">
        <v>-33.5</v>
      </c>
    </row>
    <row r="10" spans="1:16">
      <c r="A10" s="248"/>
      <c r="B10" s="244"/>
      <c r="C10" s="244"/>
      <c r="D10" s="244"/>
      <c r="E10" s="244"/>
      <c r="F10" s="244"/>
      <c r="G10" s="1117" t="s">
        <v>472</v>
      </c>
      <c r="H10" s="1118"/>
      <c r="I10" s="1118"/>
      <c r="J10" s="1119"/>
      <c r="K10" s="267">
        <v>56375</v>
      </c>
      <c r="L10" s="268">
        <v>710</v>
      </c>
      <c r="M10" s="269">
        <v>4418</v>
      </c>
      <c r="N10" s="270">
        <v>-83.9</v>
      </c>
    </row>
    <row r="11" spans="1:16" ht="13.5" customHeight="1">
      <c r="A11" s="248"/>
      <c r="B11" s="244"/>
      <c r="C11" s="244"/>
      <c r="D11" s="244"/>
      <c r="E11" s="244"/>
      <c r="F11" s="244"/>
      <c r="G11" s="1117" t="s">
        <v>473</v>
      </c>
      <c r="H11" s="1118"/>
      <c r="I11" s="1118"/>
      <c r="J11" s="1119"/>
      <c r="K11" s="267">
        <v>688634</v>
      </c>
      <c r="L11" s="268">
        <v>8677</v>
      </c>
      <c r="M11" s="269">
        <v>5597</v>
      </c>
      <c r="N11" s="270">
        <v>55</v>
      </c>
    </row>
    <row r="12" spans="1:16" ht="13.5" customHeight="1">
      <c r="A12" s="248"/>
      <c r="B12" s="244"/>
      <c r="C12" s="244"/>
      <c r="D12" s="244"/>
      <c r="E12" s="244"/>
      <c r="F12" s="244"/>
      <c r="G12" s="1117" t="s">
        <v>474</v>
      </c>
      <c r="H12" s="1118"/>
      <c r="I12" s="1118"/>
      <c r="J12" s="1119"/>
      <c r="K12" s="267" t="s">
        <v>475</v>
      </c>
      <c r="L12" s="268" t="s">
        <v>475</v>
      </c>
      <c r="M12" s="269">
        <v>967</v>
      </c>
      <c r="N12" s="270" t="s">
        <v>475</v>
      </c>
    </row>
    <row r="13" spans="1:16" ht="13.5" customHeight="1">
      <c r="A13" s="248"/>
      <c r="B13" s="244"/>
      <c r="C13" s="244"/>
      <c r="D13" s="244"/>
      <c r="E13" s="244"/>
      <c r="F13" s="244"/>
      <c r="G13" s="1117" t="s">
        <v>476</v>
      </c>
      <c r="H13" s="1118"/>
      <c r="I13" s="1118"/>
      <c r="J13" s="1119"/>
      <c r="K13" s="267" t="s">
        <v>475</v>
      </c>
      <c r="L13" s="268" t="s">
        <v>475</v>
      </c>
      <c r="M13" s="269">
        <v>2</v>
      </c>
      <c r="N13" s="270" t="s">
        <v>475</v>
      </c>
    </row>
    <row r="14" spans="1:16" ht="13.5" customHeight="1">
      <c r="A14" s="248"/>
      <c r="B14" s="244"/>
      <c r="C14" s="244"/>
      <c r="D14" s="244"/>
      <c r="E14" s="244"/>
      <c r="F14" s="244"/>
      <c r="G14" s="1117" t="s">
        <v>477</v>
      </c>
      <c r="H14" s="1118"/>
      <c r="I14" s="1118"/>
      <c r="J14" s="1119"/>
      <c r="K14" s="267">
        <v>142707</v>
      </c>
      <c r="L14" s="268">
        <v>1798</v>
      </c>
      <c r="M14" s="269">
        <v>2800</v>
      </c>
      <c r="N14" s="270">
        <v>-35.799999999999997</v>
      </c>
    </row>
    <row r="15" spans="1:16" ht="13.5" customHeight="1">
      <c r="A15" s="248"/>
      <c r="B15" s="244"/>
      <c r="C15" s="244"/>
      <c r="D15" s="244"/>
      <c r="E15" s="244"/>
      <c r="F15" s="244"/>
      <c r="G15" s="1117" t="s">
        <v>478</v>
      </c>
      <c r="H15" s="1118"/>
      <c r="I15" s="1118"/>
      <c r="J15" s="1119"/>
      <c r="K15" s="267">
        <v>26806</v>
      </c>
      <c r="L15" s="268">
        <v>338</v>
      </c>
      <c r="M15" s="269">
        <v>1482</v>
      </c>
      <c r="N15" s="270">
        <v>-77.2</v>
      </c>
    </row>
    <row r="16" spans="1:16">
      <c r="A16" s="248"/>
      <c r="B16" s="244"/>
      <c r="C16" s="244"/>
      <c r="D16" s="244"/>
      <c r="E16" s="244"/>
      <c r="F16" s="244"/>
      <c r="G16" s="1120" t="s">
        <v>479</v>
      </c>
      <c r="H16" s="1121"/>
      <c r="I16" s="1121"/>
      <c r="J16" s="1122"/>
      <c r="K16" s="268">
        <v>-312760</v>
      </c>
      <c r="L16" s="268">
        <v>-3941</v>
      </c>
      <c r="M16" s="269">
        <v>-7690</v>
      </c>
      <c r="N16" s="270">
        <v>-48.8</v>
      </c>
    </row>
    <row r="17" spans="1:16">
      <c r="A17" s="248"/>
      <c r="B17" s="244"/>
      <c r="C17" s="244"/>
      <c r="D17" s="244"/>
      <c r="E17" s="244"/>
      <c r="F17" s="244"/>
      <c r="G17" s="1120" t="s">
        <v>171</v>
      </c>
      <c r="H17" s="1121"/>
      <c r="I17" s="1121"/>
      <c r="J17" s="1122"/>
      <c r="K17" s="268">
        <v>4018579</v>
      </c>
      <c r="L17" s="268">
        <v>50637</v>
      </c>
      <c r="M17" s="269">
        <v>72313</v>
      </c>
      <c r="N17" s="270">
        <v>-30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4.5</v>
      </c>
      <c r="L21" s="281">
        <v>7.17</v>
      </c>
      <c r="M21" s="282">
        <v>-2.67</v>
      </c>
      <c r="N21" s="249"/>
      <c r="O21" s="283"/>
      <c r="P21" s="279"/>
    </row>
    <row r="22" spans="1:16" s="284" customFormat="1">
      <c r="A22" s="279"/>
      <c r="B22" s="249"/>
      <c r="C22" s="249"/>
      <c r="D22" s="249"/>
      <c r="E22" s="249"/>
      <c r="F22" s="249"/>
      <c r="G22" s="1112" t="s">
        <v>485</v>
      </c>
      <c r="H22" s="1113"/>
      <c r="I22" s="1113"/>
      <c r="J22" s="1114"/>
      <c r="K22" s="285">
        <v>102.8</v>
      </c>
      <c r="L22" s="286">
        <v>98.1</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1650457</v>
      </c>
      <c r="L32" s="294">
        <v>20797</v>
      </c>
      <c r="M32" s="295">
        <v>43357</v>
      </c>
      <c r="N32" s="296">
        <v>-52</v>
      </c>
    </row>
    <row r="33" spans="1:16" ht="13.5" customHeight="1">
      <c r="A33" s="248"/>
      <c r="B33" s="244"/>
      <c r="C33" s="244"/>
      <c r="D33" s="244"/>
      <c r="E33" s="244"/>
      <c r="F33" s="244"/>
      <c r="G33" s="1128" t="s">
        <v>490</v>
      </c>
      <c r="H33" s="1129"/>
      <c r="I33" s="1129"/>
      <c r="J33" s="1130"/>
      <c r="K33" s="294" t="s">
        <v>475</v>
      </c>
      <c r="L33" s="294" t="s">
        <v>475</v>
      </c>
      <c r="M33" s="295">
        <v>5</v>
      </c>
      <c r="N33" s="296" t="s">
        <v>475</v>
      </c>
    </row>
    <row r="34" spans="1:16" ht="27" customHeight="1">
      <c r="A34" s="248"/>
      <c r="B34" s="244"/>
      <c r="C34" s="244"/>
      <c r="D34" s="244"/>
      <c r="E34" s="244"/>
      <c r="F34" s="244"/>
      <c r="G34" s="1128" t="s">
        <v>491</v>
      </c>
      <c r="H34" s="1129"/>
      <c r="I34" s="1129"/>
      <c r="J34" s="1130"/>
      <c r="K34" s="294" t="s">
        <v>475</v>
      </c>
      <c r="L34" s="294" t="s">
        <v>475</v>
      </c>
      <c r="M34" s="295">
        <v>40</v>
      </c>
      <c r="N34" s="296" t="s">
        <v>475</v>
      </c>
    </row>
    <row r="35" spans="1:16" ht="27" customHeight="1">
      <c r="A35" s="248"/>
      <c r="B35" s="244"/>
      <c r="C35" s="244"/>
      <c r="D35" s="244"/>
      <c r="E35" s="244"/>
      <c r="F35" s="244"/>
      <c r="G35" s="1128" t="s">
        <v>492</v>
      </c>
      <c r="H35" s="1129"/>
      <c r="I35" s="1129"/>
      <c r="J35" s="1130"/>
      <c r="K35" s="294">
        <v>297652</v>
      </c>
      <c r="L35" s="294">
        <v>3751</v>
      </c>
      <c r="M35" s="295">
        <v>11850</v>
      </c>
      <c r="N35" s="296">
        <v>-68.3</v>
      </c>
    </row>
    <row r="36" spans="1:16" ht="27" customHeight="1">
      <c r="A36" s="248"/>
      <c r="B36" s="244"/>
      <c r="C36" s="244"/>
      <c r="D36" s="244"/>
      <c r="E36" s="244"/>
      <c r="F36" s="244"/>
      <c r="G36" s="1128" t="s">
        <v>493</v>
      </c>
      <c r="H36" s="1129"/>
      <c r="I36" s="1129"/>
      <c r="J36" s="1130"/>
      <c r="K36" s="294">
        <v>4105</v>
      </c>
      <c r="L36" s="294">
        <v>52</v>
      </c>
      <c r="M36" s="295">
        <v>2171</v>
      </c>
      <c r="N36" s="296">
        <v>-97.6</v>
      </c>
    </row>
    <row r="37" spans="1:16" ht="13.5" customHeight="1">
      <c r="A37" s="248"/>
      <c r="B37" s="244"/>
      <c r="C37" s="244"/>
      <c r="D37" s="244"/>
      <c r="E37" s="244"/>
      <c r="F37" s="244"/>
      <c r="G37" s="1128" t="s">
        <v>494</v>
      </c>
      <c r="H37" s="1129"/>
      <c r="I37" s="1129"/>
      <c r="J37" s="1130"/>
      <c r="K37" s="294">
        <v>6619</v>
      </c>
      <c r="L37" s="294">
        <v>83</v>
      </c>
      <c r="M37" s="295">
        <v>1425</v>
      </c>
      <c r="N37" s="296">
        <v>-94.2</v>
      </c>
    </row>
    <row r="38" spans="1:16" ht="27" customHeight="1">
      <c r="A38" s="248"/>
      <c r="B38" s="244"/>
      <c r="C38" s="244"/>
      <c r="D38" s="244"/>
      <c r="E38" s="244"/>
      <c r="F38" s="244"/>
      <c r="G38" s="1131" t="s">
        <v>495</v>
      </c>
      <c r="H38" s="1132"/>
      <c r="I38" s="1132"/>
      <c r="J38" s="1133"/>
      <c r="K38" s="297" t="s">
        <v>475</v>
      </c>
      <c r="L38" s="297" t="s">
        <v>475</v>
      </c>
      <c r="M38" s="298">
        <v>6</v>
      </c>
      <c r="N38" s="299" t="s">
        <v>475</v>
      </c>
      <c r="O38" s="293"/>
    </row>
    <row r="39" spans="1:16">
      <c r="A39" s="248"/>
      <c r="B39" s="244"/>
      <c r="C39" s="244"/>
      <c r="D39" s="244"/>
      <c r="E39" s="244"/>
      <c r="F39" s="244"/>
      <c r="G39" s="1131" t="s">
        <v>496</v>
      </c>
      <c r="H39" s="1132"/>
      <c r="I39" s="1132"/>
      <c r="J39" s="1133"/>
      <c r="K39" s="300">
        <v>-437728</v>
      </c>
      <c r="L39" s="300">
        <v>-5516</v>
      </c>
      <c r="M39" s="301">
        <v>-5332</v>
      </c>
      <c r="N39" s="302">
        <v>3.5</v>
      </c>
      <c r="O39" s="293"/>
    </row>
    <row r="40" spans="1:16" ht="27" customHeight="1">
      <c r="A40" s="248"/>
      <c r="B40" s="244"/>
      <c r="C40" s="244"/>
      <c r="D40" s="244"/>
      <c r="E40" s="244"/>
      <c r="F40" s="244"/>
      <c r="G40" s="1128" t="s">
        <v>497</v>
      </c>
      <c r="H40" s="1129"/>
      <c r="I40" s="1129"/>
      <c r="J40" s="1130"/>
      <c r="K40" s="300">
        <v>-1221981</v>
      </c>
      <c r="L40" s="300">
        <v>-15398</v>
      </c>
      <c r="M40" s="301">
        <v>-35626</v>
      </c>
      <c r="N40" s="302">
        <v>-56.8</v>
      </c>
      <c r="O40" s="293"/>
    </row>
    <row r="41" spans="1:16">
      <c r="A41" s="248"/>
      <c r="B41" s="244"/>
      <c r="C41" s="244"/>
      <c r="D41" s="244"/>
      <c r="E41" s="244"/>
      <c r="F41" s="244"/>
      <c r="G41" s="1134" t="s">
        <v>281</v>
      </c>
      <c r="H41" s="1135"/>
      <c r="I41" s="1135"/>
      <c r="J41" s="1136"/>
      <c r="K41" s="294">
        <v>299124</v>
      </c>
      <c r="L41" s="300">
        <v>3769</v>
      </c>
      <c r="M41" s="301">
        <v>17897</v>
      </c>
      <c r="N41" s="302">
        <v>-78.900000000000006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3631390</v>
      </c>
      <c r="J51" s="320">
        <v>48008</v>
      </c>
      <c r="K51" s="321">
        <v>-5.7</v>
      </c>
      <c r="L51" s="322">
        <v>38558</v>
      </c>
      <c r="M51" s="323">
        <v>17.3</v>
      </c>
      <c r="N51" s="324">
        <v>-23</v>
      </c>
    </row>
    <row r="52" spans="1:14">
      <c r="A52" s="248"/>
      <c r="B52" s="244"/>
      <c r="C52" s="244"/>
      <c r="D52" s="244"/>
      <c r="E52" s="244"/>
      <c r="F52" s="244"/>
      <c r="G52" s="325"/>
      <c r="H52" s="326" t="s">
        <v>508</v>
      </c>
      <c r="I52" s="327">
        <v>3001693</v>
      </c>
      <c r="J52" s="328">
        <v>39683</v>
      </c>
      <c r="K52" s="329">
        <v>-0.9</v>
      </c>
      <c r="L52" s="330">
        <v>24217</v>
      </c>
      <c r="M52" s="331">
        <v>9.1999999999999993</v>
      </c>
      <c r="N52" s="332">
        <v>-10.1</v>
      </c>
    </row>
    <row r="53" spans="1:14">
      <c r="A53" s="248"/>
      <c r="B53" s="244"/>
      <c r="C53" s="244"/>
      <c r="D53" s="244"/>
      <c r="E53" s="244"/>
      <c r="F53" s="244"/>
      <c r="G53" s="310" t="s">
        <v>509</v>
      </c>
      <c r="H53" s="311"/>
      <c r="I53" s="319">
        <v>2084094</v>
      </c>
      <c r="J53" s="320">
        <v>27422</v>
      </c>
      <c r="K53" s="321">
        <v>-42.9</v>
      </c>
      <c r="L53" s="322">
        <v>40203</v>
      </c>
      <c r="M53" s="323">
        <v>4.3</v>
      </c>
      <c r="N53" s="324">
        <v>-47.2</v>
      </c>
    </row>
    <row r="54" spans="1:14">
      <c r="A54" s="248"/>
      <c r="B54" s="244"/>
      <c r="C54" s="244"/>
      <c r="D54" s="244"/>
      <c r="E54" s="244"/>
      <c r="F54" s="244"/>
      <c r="G54" s="325"/>
      <c r="H54" s="326" t="s">
        <v>508</v>
      </c>
      <c r="I54" s="327">
        <v>1853259</v>
      </c>
      <c r="J54" s="328">
        <v>24384</v>
      </c>
      <c r="K54" s="329">
        <v>-38.6</v>
      </c>
      <c r="L54" s="330">
        <v>23352</v>
      </c>
      <c r="M54" s="331">
        <v>-3.6</v>
      </c>
      <c r="N54" s="332">
        <v>-35</v>
      </c>
    </row>
    <row r="55" spans="1:14">
      <c r="A55" s="248"/>
      <c r="B55" s="244"/>
      <c r="C55" s="244"/>
      <c r="D55" s="244"/>
      <c r="E55" s="244"/>
      <c r="F55" s="244"/>
      <c r="G55" s="310" t="s">
        <v>510</v>
      </c>
      <c r="H55" s="311"/>
      <c r="I55" s="319">
        <v>2386759</v>
      </c>
      <c r="J55" s="320">
        <v>31207</v>
      </c>
      <c r="K55" s="321">
        <v>13.8</v>
      </c>
      <c r="L55" s="322">
        <v>47569</v>
      </c>
      <c r="M55" s="323">
        <v>18.3</v>
      </c>
      <c r="N55" s="324">
        <v>-4.5</v>
      </c>
    </row>
    <row r="56" spans="1:14">
      <c r="A56" s="248"/>
      <c r="B56" s="244"/>
      <c r="C56" s="244"/>
      <c r="D56" s="244"/>
      <c r="E56" s="244"/>
      <c r="F56" s="244"/>
      <c r="G56" s="325"/>
      <c r="H56" s="326" t="s">
        <v>508</v>
      </c>
      <c r="I56" s="327">
        <v>1520832</v>
      </c>
      <c r="J56" s="328">
        <v>19885</v>
      </c>
      <c r="K56" s="329">
        <v>-18.5</v>
      </c>
      <c r="L56" s="330">
        <v>26255</v>
      </c>
      <c r="M56" s="331">
        <v>12.4</v>
      </c>
      <c r="N56" s="332">
        <v>-30.9</v>
      </c>
    </row>
    <row r="57" spans="1:14">
      <c r="A57" s="248"/>
      <c r="B57" s="244"/>
      <c r="C57" s="244"/>
      <c r="D57" s="244"/>
      <c r="E57" s="244"/>
      <c r="F57" s="244"/>
      <c r="G57" s="310" t="s">
        <v>511</v>
      </c>
      <c r="H57" s="311"/>
      <c r="I57" s="319">
        <v>3076385</v>
      </c>
      <c r="J57" s="320">
        <v>39310</v>
      </c>
      <c r="K57" s="321">
        <v>26</v>
      </c>
      <c r="L57" s="322">
        <v>50880</v>
      </c>
      <c r="M57" s="323">
        <v>7</v>
      </c>
      <c r="N57" s="324">
        <v>19</v>
      </c>
    </row>
    <row r="58" spans="1:14">
      <c r="A58" s="248"/>
      <c r="B58" s="244"/>
      <c r="C58" s="244"/>
      <c r="D58" s="244"/>
      <c r="E58" s="244"/>
      <c r="F58" s="244"/>
      <c r="G58" s="325"/>
      <c r="H58" s="326" t="s">
        <v>508</v>
      </c>
      <c r="I58" s="327">
        <v>2093745</v>
      </c>
      <c r="J58" s="328">
        <v>26754</v>
      </c>
      <c r="K58" s="329">
        <v>34.5</v>
      </c>
      <c r="L58" s="330">
        <v>26879</v>
      </c>
      <c r="M58" s="331">
        <v>2.4</v>
      </c>
      <c r="N58" s="332">
        <v>32.1</v>
      </c>
    </row>
    <row r="59" spans="1:14">
      <c r="A59" s="248"/>
      <c r="B59" s="244"/>
      <c r="C59" s="244"/>
      <c r="D59" s="244"/>
      <c r="E59" s="244"/>
      <c r="F59" s="244"/>
      <c r="G59" s="310" t="s">
        <v>512</v>
      </c>
      <c r="H59" s="311"/>
      <c r="I59" s="319">
        <v>2894462</v>
      </c>
      <c r="J59" s="320">
        <v>36472</v>
      </c>
      <c r="K59" s="321">
        <v>-7.2</v>
      </c>
      <c r="L59" s="322">
        <v>63956</v>
      </c>
      <c r="M59" s="323">
        <v>25.7</v>
      </c>
      <c r="N59" s="324">
        <v>-32.9</v>
      </c>
    </row>
    <row r="60" spans="1:14">
      <c r="A60" s="248"/>
      <c r="B60" s="244"/>
      <c r="C60" s="244"/>
      <c r="D60" s="244"/>
      <c r="E60" s="244"/>
      <c r="F60" s="244"/>
      <c r="G60" s="325"/>
      <c r="H60" s="326" t="s">
        <v>508</v>
      </c>
      <c r="I60" s="333">
        <v>2499422</v>
      </c>
      <c r="J60" s="328">
        <v>31494</v>
      </c>
      <c r="K60" s="329">
        <v>17.7</v>
      </c>
      <c r="L60" s="330">
        <v>29239</v>
      </c>
      <c r="M60" s="331">
        <v>8.8000000000000007</v>
      </c>
      <c r="N60" s="332">
        <v>8.9</v>
      </c>
    </row>
    <row r="61" spans="1:14">
      <c r="A61" s="248"/>
      <c r="B61" s="244"/>
      <c r="C61" s="244"/>
      <c r="D61" s="244"/>
      <c r="E61" s="244"/>
      <c r="F61" s="244"/>
      <c r="G61" s="310" t="s">
        <v>513</v>
      </c>
      <c r="H61" s="334"/>
      <c r="I61" s="335">
        <v>2814618</v>
      </c>
      <c r="J61" s="336">
        <v>36484</v>
      </c>
      <c r="K61" s="337">
        <v>-3.2</v>
      </c>
      <c r="L61" s="338">
        <v>48233</v>
      </c>
      <c r="M61" s="339">
        <v>14.5</v>
      </c>
      <c r="N61" s="324">
        <v>-17.7</v>
      </c>
    </row>
    <row r="62" spans="1:14">
      <c r="A62" s="248"/>
      <c r="B62" s="244"/>
      <c r="C62" s="244"/>
      <c r="D62" s="244"/>
      <c r="E62" s="244"/>
      <c r="F62" s="244"/>
      <c r="G62" s="325"/>
      <c r="H62" s="326" t="s">
        <v>508</v>
      </c>
      <c r="I62" s="327">
        <v>2193790</v>
      </c>
      <c r="J62" s="328">
        <v>28440</v>
      </c>
      <c r="K62" s="329">
        <v>-1.2</v>
      </c>
      <c r="L62" s="330">
        <v>25988</v>
      </c>
      <c r="M62" s="331">
        <v>5.8</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election activeCell="BG38" sqref="BG38:BU3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2.41</v>
      </c>
      <c r="G47" s="12">
        <v>4.5599999999999996</v>
      </c>
      <c r="H47" s="12">
        <v>7.34</v>
      </c>
      <c r="I47" s="12">
        <v>7.83</v>
      </c>
      <c r="J47" s="13">
        <v>7.67</v>
      </c>
    </row>
    <row r="48" spans="2:10" ht="57.75" customHeight="1">
      <c r="B48" s="14"/>
      <c r="C48" s="1139" t="s">
        <v>4</v>
      </c>
      <c r="D48" s="1139"/>
      <c r="E48" s="1140"/>
      <c r="F48" s="15">
        <v>7.81</v>
      </c>
      <c r="G48" s="16">
        <v>11.69</v>
      </c>
      <c r="H48" s="16">
        <v>7.34</v>
      </c>
      <c r="I48" s="16">
        <v>8.75</v>
      </c>
      <c r="J48" s="17">
        <v>7.57</v>
      </c>
    </row>
    <row r="49" spans="2:10" ht="57.75" customHeight="1" thickBot="1">
      <c r="B49" s="18"/>
      <c r="C49" s="1141" t="s">
        <v>5</v>
      </c>
      <c r="D49" s="1141"/>
      <c r="E49" s="1142"/>
      <c r="F49" s="19">
        <v>1.25</v>
      </c>
      <c r="G49" s="20">
        <v>4.83</v>
      </c>
      <c r="H49" s="20" t="s">
        <v>520</v>
      </c>
      <c r="I49" s="20">
        <v>1.76</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BG38" sqref="BG38:BU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9.24</v>
      </c>
      <c r="G34" s="33">
        <v>11.65</v>
      </c>
      <c r="H34" s="33">
        <v>11.89</v>
      </c>
      <c r="I34" s="33">
        <v>13.57</v>
      </c>
      <c r="J34" s="34">
        <v>14.67</v>
      </c>
      <c r="K34" s="22"/>
      <c r="L34" s="22"/>
      <c r="M34" s="22"/>
      <c r="N34" s="22"/>
      <c r="O34" s="22"/>
      <c r="P34" s="22"/>
    </row>
    <row r="35" spans="1:16" ht="39" customHeight="1">
      <c r="A35" s="22"/>
      <c r="B35" s="35"/>
      <c r="C35" s="1143" t="s">
        <v>523</v>
      </c>
      <c r="D35" s="1144"/>
      <c r="E35" s="1145"/>
      <c r="F35" s="36">
        <v>7.81</v>
      </c>
      <c r="G35" s="37">
        <v>11.69</v>
      </c>
      <c r="H35" s="37">
        <v>7.34</v>
      </c>
      <c r="I35" s="37">
        <v>8.75</v>
      </c>
      <c r="J35" s="38">
        <v>7.52</v>
      </c>
      <c r="K35" s="22"/>
      <c r="L35" s="22"/>
      <c r="M35" s="22"/>
      <c r="N35" s="22"/>
      <c r="O35" s="22"/>
      <c r="P35" s="22"/>
    </row>
    <row r="36" spans="1:16" ht="39" customHeight="1">
      <c r="A36" s="22"/>
      <c r="B36" s="35"/>
      <c r="C36" s="1143" t="s">
        <v>524</v>
      </c>
      <c r="D36" s="1144"/>
      <c r="E36" s="1145"/>
      <c r="F36" s="36">
        <v>2.02</v>
      </c>
      <c r="G36" s="37">
        <v>3.22</v>
      </c>
      <c r="H36" s="37">
        <v>3.12</v>
      </c>
      <c r="I36" s="37">
        <v>3.6</v>
      </c>
      <c r="J36" s="38">
        <v>3.08</v>
      </c>
      <c r="K36" s="22"/>
      <c r="L36" s="22"/>
      <c r="M36" s="22"/>
      <c r="N36" s="22"/>
      <c r="O36" s="22"/>
      <c r="P36" s="22"/>
    </row>
    <row r="37" spans="1:16" ht="39" customHeight="1">
      <c r="A37" s="22"/>
      <c r="B37" s="35"/>
      <c r="C37" s="1143" t="s">
        <v>525</v>
      </c>
      <c r="D37" s="1144"/>
      <c r="E37" s="1145"/>
      <c r="F37" s="36">
        <v>0.28999999999999998</v>
      </c>
      <c r="G37" s="37">
        <v>0.38</v>
      </c>
      <c r="H37" s="37">
        <v>0.49</v>
      </c>
      <c r="I37" s="37">
        <v>0.56000000000000005</v>
      </c>
      <c r="J37" s="38">
        <v>0.76</v>
      </c>
      <c r="K37" s="22"/>
      <c r="L37" s="22"/>
      <c r="M37" s="22"/>
      <c r="N37" s="22"/>
      <c r="O37" s="22"/>
      <c r="P37" s="22"/>
    </row>
    <row r="38" spans="1:16" ht="39" customHeight="1">
      <c r="A38" s="22"/>
      <c r="B38" s="35"/>
      <c r="C38" s="1143" t="s">
        <v>526</v>
      </c>
      <c r="D38" s="1144"/>
      <c r="E38" s="1145"/>
      <c r="F38" s="36">
        <v>0.3</v>
      </c>
      <c r="G38" s="37">
        <v>0.31</v>
      </c>
      <c r="H38" s="37" t="s">
        <v>527</v>
      </c>
      <c r="I38" s="37">
        <v>0.26</v>
      </c>
      <c r="J38" s="38">
        <v>0.65</v>
      </c>
      <c r="K38" s="22"/>
      <c r="L38" s="22"/>
      <c r="M38" s="22"/>
      <c r="N38" s="22"/>
      <c r="O38" s="22"/>
      <c r="P38" s="22"/>
    </row>
    <row r="39" spans="1:16" ht="39" customHeight="1">
      <c r="A39" s="22"/>
      <c r="B39" s="35"/>
      <c r="C39" s="1143" t="s">
        <v>528</v>
      </c>
      <c r="D39" s="1144"/>
      <c r="E39" s="1145"/>
      <c r="F39" s="36" t="s">
        <v>475</v>
      </c>
      <c r="G39" s="37" t="s">
        <v>475</v>
      </c>
      <c r="H39" s="37" t="s">
        <v>475</v>
      </c>
      <c r="I39" s="37" t="s">
        <v>475</v>
      </c>
      <c r="J39" s="38">
        <v>0.05</v>
      </c>
      <c r="K39" s="22"/>
      <c r="L39" s="22"/>
      <c r="M39" s="22"/>
      <c r="N39" s="22"/>
      <c r="O39" s="22"/>
      <c r="P39" s="22"/>
    </row>
    <row r="40" spans="1:16" ht="39" customHeight="1">
      <c r="A40" s="22"/>
      <c r="B40" s="35"/>
      <c r="C40" s="1143" t="s">
        <v>529</v>
      </c>
      <c r="D40" s="1144"/>
      <c r="E40" s="1145"/>
      <c r="F40" s="36">
        <v>0.01</v>
      </c>
      <c r="G40" s="37">
        <v>0.01</v>
      </c>
      <c r="H40" s="37">
        <v>0.01</v>
      </c>
      <c r="I40" s="37">
        <v>0.01</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0.06</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election activeCell="BG38" sqref="BG38:BU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1543</v>
      </c>
      <c r="L45" s="60">
        <v>1651</v>
      </c>
      <c r="M45" s="60">
        <v>1675</v>
      </c>
      <c r="N45" s="60">
        <v>1676</v>
      </c>
      <c r="O45" s="61">
        <v>1650</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378</v>
      </c>
      <c r="L48" s="64">
        <v>379</v>
      </c>
      <c r="M48" s="64">
        <v>278</v>
      </c>
      <c r="N48" s="64">
        <v>317</v>
      </c>
      <c r="O48" s="65">
        <v>298</v>
      </c>
      <c r="P48" s="48"/>
      <c r="Q48" s="48"/>
      <c r="R48" s="48"/>
      <c r="S48" s="48"/>
      <c r="T48" s="48"/>
      <c r="U48" s="48"/>
    </row>
    <row r="49" spans="1:21" ht="30.75" customHeight="1">
      <c r="A49" s="48"/>
      <c r="B49" s="1161"/>
      <c r="C49" s="1162"/>
      <c r="D49" s="62"/>
      <c r="E49" s="1153" t="s">
        <v>16</v>
      </c>
      <c r="F49" s="1153"/>
      <c r="G49" s="1153"/>
      <c r="H49" s="1153"/>
      <c r="I49" s="1153"/>
      <c r="J49" s="1154"/>
      <c r="K49" s="63">
        <v>28</v>
      </c>
      <c r="L49" s="64">
        <v>4</v>
      </c>
      <c r="M49" s="64">
        <v>4</v>
      </c>
      <c r="N49" s="64">
        <v>4</v>
      </c>
      <c r="O49" s="65">
        <v>4</v>
      </c>
      <c r="P49" s="48"/>
      <c r="Q49" s="48"/>
      <c r="R49" s="48"/>
      <c r="S49" s="48"/>
      <c r="T49" s="48"/>
      <c r="U49" s="48"/>
    </row>
    <row r="50" spans="1:21" ht="30.75" customHeight="1">
      <c r="A50" s="48"/>
      <c r="B50" s="1161"/>
      <c r="C50" s="1162"/>
      <c r="D50" s="62"/>
      <c r="E50" s="1153" t="s">
        <v>17</v>
      </c>
      <c r="F50" s="1153"/>
      <c r="G50" s="1153"/>
      <c r="H50" s="1153"/>
      <c r="I50" s="1153"/>
      <c r="J50" s="1154"/>
      <c r="K50" s="63">
        <v>224</v>
      </c>
      <c r="L50" s="64">
        <v>219</v>
      </c>
      <c r="M50" s="64">
        <v>77</v>
      </c>
      <c r="N50" s="64">
        <v>33</v>
      </c>
      <c r="O50" s="65">
        <v>7</v>
      </c>
      <c r="P50" s="48"/>
      <c r="Q50" s="48"/>
      <c r="R50" s="48"/>
      <c r="S50" s="48"/>
      <c r="T50" s="48"/>
      <c r="U50" s="48"/>
    </row>
    <row r="51" spans="1:21" ht="30.75" customHeight="1">
      <c r="A51" s="48"/>
      <c r="B51" s="1163"/>
      <c r="C51" s="1164"/>
      <c r="D51" s="66"/>
      <c r="E51" s="1153" t="s">
        <v>18</v>
      </c>
      <c r="F51" s="1153"/>
      <c r="G51" s="1153"/>
      <c r="H51" s="1153"/>
      <c r="I51" s="1153"/>
      <c r="J51" s="1154"/>
      <c r="K51" s="63">
        <v>1</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1382</v>
      </c>
      <c r="L52" s="64">
        <v>1464</v>
      </c>
      <c r="M52" s="64">
        <v>1549</v>
      </c>
      <c r="N52" s="64">
        <v>1543</v>
      </c>
      <c r="O52" s="65">
        <v>1660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792</v>
      </c>
      <c r="L53" s="69">
        <v>789</v>
      </c>
      <c r="M53" s="69">
        <v>485</v>
      </c>
      <c r="N53" s="69">
        <v>487</v>
      </c>
      <c r="O53" s="70">
        <v>299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2015-04-23T07:48:41Z</cp:lastPrinted>
  <dcterms:created xsi:type="dcterms:W3CDTF">2015-02-17T06:24:01Z</dcterms:created>
  <dcterms:modified xsi:type="dcterms:W3CDTF">2015-04-23T08:05:19Z</dcterms:modified>
  <cp:category/>
</cp:coreProperties>
</file>