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75" yWindow="65521" windowWidth="9780" windowHeight="8205" activeTab="0"/>
  </bookViews>
  <sheets>
    <sheet name="資料２－４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<sst xmlns="http://schemas.openxmlformats.org/spreadsheetml/2006/main" count="69" uniqueCount="69">
  <si>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t>３　国土調査法関連事項</t>
  </si>
  <si>
    <t>　２－４　地籍調査事業市町村別実績</t>
  </si>
  <si>
    <t>市町村名</t>
  </si>
  <si>
    <t>着手年度</t>
  </si>
  <si>
    <t>合計</t>
  </si>
  <si>
    <t>越谷市</t>
  </si>
  <si>
    <t>昭27</t>
  </si>
  <si>
    <t>深谷市</t>
  </si>
  <si>
    <t>熊谷市</t>
  </si>
  <si>
    <t>三郷市</t>
  </si>
  <si>
    <t>吉川市</t>
  </si>
  <si>
    <t>加須市</t>
  </si>
  <si>
    <t>幸手市</t>
  </si>
  <si>
    <t>蕨市</t>
  </si>
  <si>
    <t>本庄市</t>
  </si>
  <si>
    <t>上里町</t>
  </si>
  <si>
    <t>神川町</t>
  </si>
  <si>
    <t>日高市</t>
  </si>
  <si>
    <t>狭山市</t>
  </si>
  <si>
    <t>入間市</t>
  </si>
  <si>
    <t>毛呂山町</t>
  </si>
  <si>
    <t>所沢市</t>
  </si>
  <si>
    <t>坂戸市</t>
  </si>
  <si>
    <t>ふじみ野市</t>
  </si>
  <si>
    <t>東松山市</t>
  </si>
  <si>
    <t>蓮田市</t>
  </si>
  <si>
    <t>三芳町</t>
  </si>
  <si>
    <t>志木市</t>
  </si>
  <si>
    <t>上尾市</t>
  </si>
  <si>
    <t>杉戸町</t>
  </si>
  <si>
    <t>滑川町</t>
  </si>
  <si>
    <t>嵐山町</t>
  </si>
  <si>
    <t>川越市</t>
  </si>
  <si>
    <t>美里町</t>
  </si>
  <si>
    <t>鳩山町</t>
  </si>
  <si>
    <t>春日部市</t>
  </si>
  <si>
    <t>鶴ヶ島市</t>
  </si>
  <si>
    <t>越生町</t>
  </si>
  <si>
    <t>鴻巣市</t>
  </si>
  <si>
    <t>飯能市</t>
  </si>
  <si>
    <t>平　3</t>
  </si>
  <si>
    <t>小川町</t>
  </si>
  <si>
    <t>小鹿野町</t>
  </si>
  <si>
    <t>ときがわ町</t>
  </si>
  <si>
    <t>秩父市</t>
  </si>
  <si>
    <t>計</t>
  </si>
  <si>
    <t>国土調査法第19条5項指定面積</t>
  </si>
  <si>
    <t>調査済面積合計</t>
  </si>
  <si>
    <t>累計調査面積</t>
  </si>
  <si>
    <t>進捗率（％）</t>
  </si>
  <si>
    <t>実施市町村数</t>
  </si>
  <si>
    <t>久喜市</t>
  </si>
  <si>
    <t>任意方式　S27-31</t>
  </si>
  <si>
    <t>調査対象面積</t>
  </si>
  <si>
    <t>資料：土地水政策課</t>
  </si>
  <si>
    <t>第1次十箇年計画
S38-44</t>
  </si>
  <si>
    <t>第2次十箇年計画
S45-54</t>
  </si>
  <si>
    <t>第3次十箇年計画
S55-H1</t>
  </si>
  <si>
    <t>第4次十箇年計画
H2-11</t>
  </si>
  <si>
    <t>第5次十箇年計画
H12-21</t>
  </si>
  <si>
    <t>第6次十箇年計画
H22-31</t>
  </si>
  <si>
    <t>国直轄基本調査実施面積</t>
  </si>
  <si>
    <t>特定計画　S32-37</t>
  </si>
  <si>
    <t>　    ２）国直轄基本調査：都市部官民境界基本調査及び山村境界基本調査</t>
  </si>
  <si>
    <r>
      <t>　 注</t>
    </r>
    <r>
      <rPr>
        <sz val="11"/>
        <rFont val="ＭＳ Ｐゴシック"/>
        <family val="3"/>
      </rPr>
      <t>１）埼玉県内の調査対象面積3,521ｋ㎡（3,520.87ｋ㎡）</t>
    </r>
  </si>
  <si>
    <t>東秩父村</t>
  </si>
  <si>
    <t>No.</t>
  </si>
  <si>
    <t>S27-H28</t>
  </si>
  <si>
    <t>平成30年3月31日現在　単位：k㎡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</si>
</sst>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0.000_ "/>
  </numFmts>
  <fonts count="41">
    <font>
      <sz val="11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vertical="center"/>
    </xf>
    <xf numFmtId="176" fontId="0" fillId="0" borderId="12" xfId="0" applyNumberFormat="1" applyFont="1" applyFill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0" fillId="0" borderId="14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0" fillId="33" borderId="11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distributed" vertical="center"/>
    </xf>
    <xf numFmtId="0" fontId="0" fillId="0" borderId="20" xfId="0" applyFont="1" applyBorder="1" applyAlignment="1">
      <alignment horizontal="right"/>
    </xf>
    <xf numFmtId="0" fontId="0" fillId="33" borderId="10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distributed" vertical="center"/>
    </xf>
    <xf numFmtId="0" fontId="0" fillId="0" borderId="21" xfId="0" applyFont="1" applyBorder="1" applyAlignment="1">
      <alignment horizontal="right"/>
    </xf>
    <xf numFmtId="176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49" fontId="3" fillId="34" borderId="22" xfId="0" applyNumberFormat="1" applyFont="1" applyFill="1" applyBorder="1" applyAlignment="1">
      <alignment horizont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distributed" vertical="center"/>
    </xf>
    <xf numFmtId="0" fontId="0" fillId="0" borderId="30" xfId="0" applyFont="1" applyBorder="1" applyAlignment="1">
      <alignment horizontal="distributed" vertical="center"/>
    </xf>
    <xf numFmtId="0" fontId="0" fillId="0" borderId="12" xfId="0" applyFont="1" applyBorder="1" applyAlignment="1">
      <alignment/>
    </xf>
    <xf numFmtId="0" fontId="0" fillId="0" borderId="31" xfId="0" applyFont="1" applyBorder="1" applyAlignment="1">
      <alignment horizontal="distributed" vertical="center"/>
    </xf>
    <xf numFmtId="0" fontId="0" fillId="0" borderId="32" xfId="0" applyFont="1" applyBorder="1" applyAlignment="1">
      <alignment horizontal="distributed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4" xfId="0" applyFont="1" applyBorder="1" applyAlignment="1">
      <alignment horizontal="distributed" vertical="center"/>
    </xf>
    <xf numFmtId="0" fontId="0" fillId="0" borderId="35" xfId="0" applyFont="1" applyBorder="1" applyAlignment="1">
      <alignment horizontal="distributed" vertical="center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 horizontal="distributed" vertical="center"/>
    </xf>
    <xf numFmtId="0" fontId="0" fillId="0" borderId="39" xfId="0" applyFont="1" applyBorder="1" applyAlignment="1">
      <alignment horizontal="distributed" vertical="center"/>
    </xf>
    <xf numFmtId="0" fontId="0" fillId="0" borderId="40" xfId="0" applyFont="1" applyBorder="1" applyAlignment="1">
      <alignment/>
    </xf>
    <xf numFmtId="0" fontId="3" fillId="34" borderId="27" xfId="0" applyFont="1" applyFill="1" applyBorder="1" applyAlignment="1">
      <alignment horizontal="distributed" vertical="center"/>
    </xf>
    <xf numFmtId="0" fontId="3" fillId="34" borderId="41" xfId="0" applyFont="1" applyFill="1" applyBorder="1" applyAlignment="1">
      <alignment horizontal="distributed" vertical="center"/>
    </xf>
    <xf numFmtId="0" fontId="3" fillId="34" borderId="19" xfId="0" applyFont="1" applyFill="1" applyBorder="1" applyAlignment="1">
      <alignment horizontal="distributed" vertical="center" wrapText="1"/>
    </xf>
    <xf numFmtId="0" fontId="3" fillId="34" borderId="15" xfId="0" applyFont="1" applyFill="1" applyBorder="1" applyAlignment="1">
      <alignment horizontal="distributed" vertical="center" wrapText="1"/>
    </xf>
    <xf numFmtId="0" fontId="3" fillId="34" borderId="23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right" vertical="center"/>
    </xf>
    <xf numFmtId="0" fontId="4" fillId="33" borderId="42" xfId="0" applyFont="1" applyFill="1" applyBorder="1" applyAlignment="1">
      <alignment horizontal="distributed" vertical="center"/>
    </xf>
    <xf numFmtId="0" fontId="4" fillId="33" borderId="10" xfId="0" applyFont="1" applyFill="1" applyBorder="1" applyAlignment="1">
      <alignment horizontal="distributed" vertical="center"/>
    </xf>
    <xf numFmtId="0" fontId="4" fillId="33" borderId="43" xfId="0" applyFont="1" applyFill="1" applyBorder="1" applyAlignment="1">
      <alignment horizontal="distributed" vertical="center"/>
    </xf>
    <xf numFmtId="0" fontId="0" fillId="33" borderId="19" xfId="0" applyFont="1" applyFill="1" applyBorder="1" applyAlignment="1">
      <alignment horizontal="distributed" vertical="center"/>
    </xf>
    <xf numFmtId="0" fontId="0" fillId="33" borderId="15" xfId="0" applyFont="1" applyFill="1" applyBorder="1" applyAlignment="1">
      <alignment horizontal="distributed" vertical="center"/>
    </xf>
    <xf numFmtId="0" fontId="0" fillId="33" borderId="23" xfId="0" applyFont="1" applyFill="1" applyBorder="1" applyAlignment="1">
      <alignment horizontal="distributed" vertical="center"/>
    </xf>
    <xf numFmtId="0" fontId="0" fillId="34" borderId="27" xfId="0" applyFont="1" applyFill="1" applyBorder="1" applyAlignment="1">
      <alignment horizontal="distributed" vertical="center"/>
    </xf>
    <xf numFmtId="0" fontId="0" fillId="34" borderId="21" xfId="0" applyFont="1" applyFill="1" applyBorder="1" applyAlignment="1">
      <alignment horizontal="distributed" vertical="center"/>
    </xf>
    <xf numFmtId="0" fontId="0" fillId="34" borderId="28" xfId="0" applyFont="1" applyFill="1" applyBorder="1" applyAlignment="1">
      <alignment horizontal="distributed" vertical="center"/>
    </xf>
    <xf numFmtId="0" fontId="3" fillId="34" borderId="42" xfId="0" applyFont="1" applyFill="1" applyBorder="1" applyAlignment="1">
      <alignment horizontal="distributed" vertical="center" wrapText="1"/>
    </xf>
    <xf numFmtId="0" fontId="3" fillId="34" borderId="10" xfId="0" applyFont="1" applyFill="1" applyBorder="1" applyAlignment="1">
      <alignment horizontal="distributed" vertical="center"/>
    </xf>
    <xf numFmtId="0" fontId="3" fillId="34" borderId="43" xfId="0" applyFont="1" applyFill="1" applyBorder="1" applyAlignment="1">
      <alignment horizontal="distributed" vertical="center"/>
    </xf>
    <xf numFmtId="0" fontId="3" fillId="34" borderId="17" xfId="0" applyFont="1" applyFill="1" applyBorder="1" applyAlignment="1">
      <alignment horizontal="distributed" vertical="center" wrapText="1"/>
    </xf>
    <xf numFmtId="0" fontId="3" fillId="34" borderId="44" xfId="0" applyFont="1" applyFill="1" applyBorder="1" applyAlignment="1">
      <alignment horizontal="distributed" vertical="center" wrapText="1"/>
    </xf>
    <xf numFmtId="0" fontId="3" fillId="34" borderId="45" xfId="0" applyFont="1" applyFill="1" applyBorder="1" applyAlignment="1">
      <alignment horizontal="distributed" vertical="center" wrapText="1"/>
    </xf>
    <xf numFmtId="0" fontId="23" fillId="0" borderId="0" xfId="0" applyFont="1" applyAlignment="1">
      <alignment horizontal="center" vertical="center"/>
    </xf>
    <xf numFmtId="176" fontId="0" fillId="0" borderId="24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46" xfId="0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workbookViewId="0" topLeftCell="A1">
      <selection activeCell="B3" sqref="A3:M58"/>
    </sheetView>
  </sheetViews>
  <sheetFormatPr defaultColWidth="9.00390625" defaultRowHeight="13.5"/>
  <cols>
    <col min="1" max="1" width="4.50390625" style="15" bestFit="1" customWidth="1"/>
    <col min="2" max="2" width="12.00390625" style="15" customWidth="1"/>
    <col min="3" max="3" width="4.50390625" style="15" customWidth="1"/>
    <col min="4" max="13" width="8.125" style="15" customWidth="1"/>
    <col min="14" max="16384" width="9.00390625" style="15" customWidth="1"/>
  </cols>
  <sheetData>
    <row r="1" ht="18" customHeight="1">
      <c r="A1" s="2" t="s">
        <v>0</v>
      </c>
    </row>
    <row r="2" ht="9.75" customHeight="1"/>
    <row r="3" spans="1:9" ht="17.25" customHeight="1">
      <c r="A3" s="16" t="s">
        <v>1</v>
      </c>
      <c r="B3" s="27"/>
      <c r="C3" s="27"/>
      <c r="D3" s="27"/>
      <c r="E3" s="27"/>
      <c r="F3" s="27"/>
      <c r="G3" s="71"/>
      <c r="H3" s="71"/>
      <c r="I3" s="71"/>
    </row>
    <row r="4" spans="9:13" ht="14.25" thickBot="1">
      <c r="I4" s="55" t="s">
        <v>68</v>
      </c>
      <c r="J4" s="55"/>
      <c r="K4" s="55"/>
      <c r="L4" s="55"/>
      <c r="M4" s="55"/>
    </row>
    <row r="5" spans="1:13" ht="12.75" customHeight="1">
      <c r="A5" s="56" t="s">
        <v>66</v>
      </c>
      <c r="B5" s="59" t="s">
        <v>2</v>
      </c>
      <c r="C5" s="62" t="s">
        <v>3</v>
      </c>
      <c r="D5" s="65" t="s">
        <v>53</v>
      </c>
      <c r="E5" s="52" t="s">
        <v>52</v>
      </c>
      <c r="F5" s="52" t="s">
        <v>62</v>
      </c>
      <c r="G5" s="52" t="s">
        <v>55</v>
      </c>
      <c r="H5" s="52" t="s">
        <v>56</v>
      </c>
      <c r="I5" s="52" t="s">
        <v>57</v>
      </c>
      <c r="J5" s="52" t="s">
        <v>58</v>
      </c>
      <c r="K5" s="68" t="s">
        <v>59</v>
      </c>
      <c r="L5" s="68" t="s">
        <v>60</v>
      </c>
      <c r="M5" s="50" t="s">
        <v>4</v>
      </c>
    </row>
    <row r="6" spans="1:13" ht="12.75" customHeight="1">
      <c r="A6" s="57"/>
      <c r="B6" s="60"/>
      <c r="C6" s="63"/>
      <c r="D6" s="66"/>
      <c r="E6" s="53"/>
      <c r="F6" s="53"/>
      <c r="G6" s="53"/>
      <c r="H6" s="53"/>
      <c r="I6" s="53"/>
      <c r="J6" s="53"/>
      <c r="K6" s="69"/>
      <c r="L6" s="69"/>
      <c r="M6" s="51"/>
    </row>
    <row r="7" spans="1:13" ht="12.75" customHeight="1" thickBot="1">
      <c r="A7" s="58"/>
      <c r="B7" s="61"/>
      <c r="C7" s="64"/>
      <c r="D7" s="67"/>
      <c r="E7" s="54"/>
      <c r="F7" s="54"/>
      <c r="G7" s="54"/>
      <c r="H7" s="54"/>
      <c r="I7" s="54"/>
      <c r="J7" s="54"/>
      <c r="K7" s="70"/>
      <c r="L7" s="70"/>
      <c r="M7" s="25" t="s">
        <v>67</v>
      </c>
    </row>
    <row r="8" spans="1:13" ht="16.5" customHeight="1">
      <c r="A8" s="17">
        <v>1</v>
      </c>
      <c r="B8" s="18" t="s">
        <v>5</v>
      </c>
      <c r="C8" s="19" t="s">
        <v>6</v>
      </c>
      <c r="D8" s="4">
        <v>58.54</v>
      </c>
      <c r="E8" s="6">
        <v>8.34</v>
      </c>
      <c r="F8" s="6"/>
      <c r="G8" s="6"/>
      <c r="H8" s="6"/>
      <c r="I8" s="6"/>
      <c r="J8" s="6">
        <v>1.26</v>
      </c>
      <c r="K8" s="7">
        <v>4.11</v>
      </c>
      <c r="L8" s="10">
        <v>0.78</v>
      </c>
      <c r="M8" s="29">
        <f>SUM(E8:L8)</f>
        <v>14.49</v>
      </c>
    </row>
    <row r="9" spans="1:13" ht="16.5" customHeight="1">
      <c r="A9" s="20">
        <v>2</v>
      </c>
      <c r="B9" s="21" t="s">
        <v>7</v>
      </c>
      <c r="C9" s="22">
        <v>27</v>
      </c>
      <c r="D9" s="3">
        <v>132.94</v>
      </c>
      <c r="E9" s="8">
        <v>15.7</v>
      </c>
      <c r="F9" s="8">
        <v>8.98</v>
      </c>
      <c r="G9" s="8"/>
      <c r="H9" s="8">
        <v>14.45</v>
      </c>
      <c r="I9" s="8">
        <v>6.19</v>
      </c>
      <c r="J9" s="8">
        <v>5.84</v>
      </c>
      <c r="K9" s="7">
        <v>3.73</v>
      </c>
      <c r="L9" s="10">
        <v>2</v>
      </c>
      <c r="M9" s="29">
        <f>SUM(E9:L9)</f>
        <v>56.88999999999999</v>
      </c>
    </row>
    <row r="10" spans="1:13" ht="16.5" customHeight="1">
      <c r="A10" s="20">
        <v>3</v>
      </c>
      <c r="B10" s="21" t="s">
        <v>8</v>
      </c>
      <c r="C10" s="22">
        <v>27</v>
      </c>
      <c r="D10" s="3">
        <v>142.13</v>
      </c>
      <c r="E10" s="8">
        <v>14.14</v>
      </c>
      <c r="F10" s="8">
        <v>4.23</v>
      </c>
      <c r="G10" s="8">
        <v>19.91</v>
      </c>
      <c r="H10" s="8">
        <v>34.87</v>
      </c>
      <c r="I10" s="8">
        <v>10.48</v>
      </c>
      <c r="J10" s="8">
        <v>2.17</v>
      </c>
      <c r="K10" s="7">
        <v>1.9</v>
      </c>
      <c r="L10" s="10">
        <v>1.11</v>
      </c>
      <c r="M10" s="29">
        <f aca="true" t="shared" si="0" ref="M10:M45">SUM(E10:L10)</f>
        <v>88.81000000000002</v>
      </c>
    </row>
    <row r="11" spans="1:13" ht="16.5" customHeight="1">
      <c r="A11" s="20">
        <v>4</v>
      </c>
      <c r="B11" s="21" t="s">
        <v>9</v>
      </c>
      <c r="C11" s="22">
        <v>27</v>
      </c>
      <c r="D11" s="3">
        <v>25.16</v>
      </c>
      <c r="E11" s="8">
        <v>9.6</v>
      </c>
      <c r="F11" s="8"/>
      <c r="G11" s="8"/>
      <c r="H11" s="8"/>
      <c r="I11" s="8"/>
      <c r="J11" s="8"/>
      <c r="K11" s="9"/>
      <c r="L11" s="10"/>
      <c r="M11" s="29">
        <f t="shared" si="0"/>
        <v>9.6</v>
      </c>
    </row>
    <row r="12" spans="1:13" ht="16.5" customHeight="1">
      <c r="A12" s="20">
        <v>5</v>
      </c>
      <c r="B12" s="21" t="s">
        <v>10</v>
      </c>
      <c r="C12" s="22">
        <v>28</v>
      </c>
      <c r="D12" s="3">
        <v>28.32</v>
      </c>
      <c r="E12" s="8">
        <v>10.86</v>
      </c>
      <c r="F12" s="8"/>
      <c r="G12" s="8"/>
      <c r="H12" s="8"/>
      <c r="I12" s="8"/>
      <c r="J12" s="8"/>
      <c r="K12" s="9"/>
      <c r="L12" s="10"/>
      <c r="M12" s="29">
        <f t="shared" si="0"/>
        <v>10.86</v>
      </c>
    </row>
    <row r="13" spans="1:13" ht="16.5" customHeight="1">
      <c r="A13" s="20">
        <v>6</v>
      </c>
      <c r="B13" s="21" t="s">
        <v>51</v>
      </c>
      <c r="C13" s="22">
        <v>28</v>
      </c>
      <c r="D13" s="3">
        <v>79.88</v>
      </c>
      <c r="E13" s="8">
        <v>7.56</v>
      </c>
      <c r="F13" s="8">
        <v>6.24</v>
      </c>
      <c r="G13" s="8"/>
      <c r="H13" s="8">
        <v>4.58</v>
      </c>
      <c r="I13" s="8"/>
      <c r="J13" s="8"/>
      <c r="K13" s="9"/>
      <c r="L13" s="10">
        <v>0.13</v>
      </c>
      <c r="M13" s="29">
        <f t="shared" si="0"/>
        <v>18.51</v>
      </c>
    </row>
    <row r="14" spans="1:13" ht="16.5" customHeight="1">
      <c r="A14" s="20">
        <v>7</v>
      </c>
      <c r="B14" s="21" t="s">
        <v>11</v>
      </c>
      <c r="C14" s="22">
        <v>28</v>
      </c>
      <c r="D14" s="3">
        <v>126.59</v>
      </c>
      <c r="E14" s="8">
        <v>6.01</v>
      </c>
      <c r="F14" s="8">
        <v>19.88</v>
      </c>
      <c r="G14" s="8">
        <v>38.61</v>
      </c>
      <c r="H14" s="8">
        <v>23.58</v>
      </c>
      <c r="I14" s="8">
        <v>5.43</v>
      </c>
      <c r="J14" s="8"/>
      <c r="K14" s="9">
        <v>4.24</v>
      </c>
      <c r="L14" s="10">
        <v>1.76</v>
      </c>
      <c r="M14" s="29">
        <f t="shared" si="0"/>
        <v>99.50999999999999</v>
      </c>
    </row>
    <row r="15" spans="1:13" ht="16.5" customHeight="1">
      <c r="A15" s="20">
        <v>8</v>
      </c>
      <c r="B15" s="21" t="s">
        <v>12</v>
      </c>
      <c r="C15" s="22">
        <v>30</v>
      </c>
      <c r="D15" s="3">
        <v>31.54</v>
      </c>
      <c r="E15" s="8">
        <v>2.52</v>
      </c>
      <c r="F15" s="8"/>
      <c r="G15" s="8"/>
      <c r="H15" s="8"/>
      <c r="I15" s="8"/>
      <c r="J15" s="8"/>
      <c r="K15" s="9"/>
      <c r="L15" s="10"/>
      <c r="M15" s="29">
        <f t="shared" si="0"/>
        <v>2.52</v>
      </c>
    </row>
    <row r="16" spans="1:13" ht="16.5" customHeight="1">
      <c r="A16" s="20">
        <v>9</v>
      </c>
      <c r="B16" s="21" t="s">
        <v>13</v>
      </c>
      <c r="C16" s="22">
        <v>32</v>
      </c>
      <c r="D16" s="3">
        <v>5.1</v>
      </c>
      <c r="E16" s="8"/>
      <c r="F16" s="8">
        <v>5.1</v>
      </c>
      <c r="G16" s="8"/>
      <c r="H16" s="8"/>
      <c r="I16" s="8"/>
      <c r="J16" s="8"/>
      <c r="K16" s="9"/>
      <c r="L16" s="10"/>
      <c r="M16" s="29">
        <f t="shared" si="0"/>
        <v>5.1</v>
      </c>
    </row>
    <row r="17" spans="1:13" ht="16.5" customHeight="1">
      <c r="A17" s="20">
        <v>10</v>
      </c>
      <c r="B17" s="21" t="s">
        <v>14</v>
      </c>
      <c r="C17" s="22">
        <v>32</v>
      </c>
      <c r="D17" s="3">
        <v>89.71</v>
      </c>
      <c r="E17" s="8"/>
      <c r="F17" s="8">
        <v>14.22</v>
      </c>
      <c r="G17" s="8">
        <v>13.53</v>
      </c>
      <c r="H17" s="8">
        <v>14.32</v>
      </c>
      <c r="I17" s="8">
        <v>9.26</v>
      </c>
      <c r="J17" s="8">
        <v>13.39</v>
      </c>
      <c r="K17" s="7">
        <v>9.38</v>
      </c>
      <c r="L17" s="10"/>
      <c r="M17" s="29">
        <f t="shared" si="0"/>
        <v>74.1</v>
      </c>
    </row>
    <row r="18" spans="1:13" ht="16.5" customHeight="1">
      <c r="A18" s="20">
        <v>11</v>
      </c>
      <c r="B18" s="21" t="s">
        <v>15</v>
      </c>
      <c r="C18" s="22">
        <v>36</v>
      </c>
      <c r="D18" s="3">
        <v>25.19</v>
      </c>
      <c r="E18" s="8"/>
      <c r="F18" s="8">
        <v>2.78</v>
      </c>
      <c r="G18" s="8">
        <v>22.41</v>
      </c>
      <c r="H18" s="8"/>
      <c r="I18" s="8"/>
      <c r="J18" s="8"/>
      <c r="K18" s="7"/>
      <c r="L18" s="10"/>
      <c r="M18" s="29">
        <f t="shared" si="0"/>
        <v>25.19</v>
      </c>
    </row>
    <row r="19" spans="1:13" ht="16.5" customHeight="1">
      <c r="A19" s="20">
        <v>12</v>
      </c>
      <c r="B19" s="21" t="s">
        <v>16</v>
      </c>
      <c r="C19" s="22">
        <v>39</v>
      </c>
      <c r="D19" s="3">
        <v>44.57</v>
      </c>
      <c r="E19" s="8"/>
      <c r="F19" s="8"/>
      <c r="G19" s="8">
        <v>15.83</v>
      </c>
      <c r="H19" s="8">
        <v>6.07</v>
      </c>
      <c r="I19" s="8"/>
      <c r="J19" s="8"/>
      <c r="K19" s="10">
        <v>2.11</v>
      </c>
      <c r="L19" s="10">
        <v>1.93</v>
      </c>
      <c r="M19" s="29">
        <f t="shared" si="0"/>
        <v>25.939999999999998</v>
      </c>
    </row>
    <row r="20" spans="1:13" ht="16.5" customHeight="1">
      <c r="A20" s="20">
        <v>13</v>
      </c>
      <c r="B20" s="21" t="s">
        <v>17</v>
      </c>
      <c r="C20" s="22">
        <v>39</v>
      </c>
      <c r="D20" s="3">
        <v>47.48</v>
      </c>
      <c r="E20" s="8"/>
      <c r="F20" s="8"/>
      <c r="G20" s="8">
        <v>11.6</v>
      </c>
      <c r="H20" s="8">
        <v>9.01</v>
      </c>
      <c r="I20" s="8">
        <v>8.7</v>
      </c>
      <c r="J20" s="8">
        <v>5.55</v>
      </c>
      <c r="K20" s="7">
        <v>4</v>
      </c>
      <c r="L20" s="10">
        <v>2.44</v>
      </c>
      <c r="M20" s="29">
        <f t="shared" si="0"/>
        <v>41.3</v>
      </c>
    </row>
    <row r="21" spans="1:13" ht="16.5" customHeight="1">
      <c r="A21" s="20">
        <v>14</v>
      </c>
      <c r="B21" s="21" t="s">
        <v>18</v>
      </c>
      <c r="C21" s="22">
        <v>40</v>
      </c>
      <c r="D21" s="3">
        <v>48.76</v>
      </c>
      <c r="E21" s="8"/>
      <c r="F21" s="8"/>
      <c r="G21" s="8">
        <v>9.37</v>
      </c>
      <c r="H21" s="8">
        <v>17.68</v>
      </c>
      <c r="I21" s="8">
        <v>6.86</v>
      </c>
      <c r="J21" s="8">
        <v>0.94</v>
      </c>
      <c r="K21" s="7">
        <v>0.8</v>
      </c>
      <c r="L21" s="10">
        <v>0.46</v>
      </c>
      <c r="M21" s="29">
        <f t="shared" si="0"/>
        <v>36.10999999999999</v>
      </c>
    </row>
    <row r="22" spans="1:13" ht="16.5" customHeight="1">
      <c r="A22" s="20">
        <v>15</v>
      </c>
      <c r="B22" s="21" t="s">
        <v>19</v>
      </c>
      <c r="C22" s="22">
        <v>40</v>
      </c>
      <c r="D22" s="3">
        <v>44.16</v>
      </c>
      <c r="E22" s="8"/>
      <c r="F22" s="8"/>
      <c r="G22" s="8">
        <v>12.57</v>
      </c>
      <c r="H22" s="8">
        <v>16.51</v>
      </c>
      <c r="I22" s="8">
        <v>2.59</v>
      </c>
      <c r="J22" s="8">
        <v>0.96</v>
      </c>
      <c r="K22" s="7">
        <v>0.23</v>
      </c>
      <c r="L22" s="10"/>
      <c r="M22" s="29">
        <f t="shared" si="0"/>
        <v>32.86</v>
      </c>
    </row>
    <row r="23" spans="1:13" ht="16.5" customHeight="1">
      <c r="A23" s="20">
        <v>16</v>
      </c>
      <c r="B23" s="21" t="s">
        <v>20</v>
      </c>
      <c r="C23" s="22">
        <v>41</v>
      </c>
      <c r="D23" s="3">
        <v>33.49</v>
      </c>
      <c r="E23" s="8"/>
      <c r="F23" s="8"/>
      <c r="G23" s="8">
        <v>5.01</v>
      </c>
      <c r="H23" s="8">
        <v>16.25</v>
      </c>
      <c r="I23" s="8">
        <v>12.23</v>
      </c>
      <c r="J23" s="8"/>
      <c r="K23" s="9"/>
      <c r="L23" s="10"/>
      <c r="M23" s="29">
        <f t="shared" si="0"/>
        <v>33.489999999999995</v>
      </c>
    </row>
    <row r="24" spans="1:13" ht="16.5" customHeight="1">
      <c r="A24" s="20">
        <v>17</v>
      </c>
      <c r="B24" s="21" t="s">
        <v>21</v>
      </c>
      <c r="C24" s="22">
        <v>41</v>
      </c>
      <c r="D24" s="3">
        <v>69.57</v>
      </c>
      <c r="E24" s="8"/>
      <c r="F24" s="8"/>
      <c r="G24" s="8">
        <v>11.87</v>
      </c>
      <c r="H24" s="8">
        <v>21.24</v>
      </c>
      <c r="I24" s="8">
        <v>4.42</v>
      </c>
      <c r="J24" s="8"/>
      <c r="K24" s="9"/>
      <c r="L24" s="10"/>
      <c r="M24" s="29">
        <f t="shared" si="0"/>
        <v>37.53</v>
      </c>
    </row>
    <row r="25" spans="1:13" ht="16.5" customHeight="1">
      <c r="A25" s="20">
        <v>18</v>
      </c>
      <c r="B25" s="21" t="s">
        <v>22</v>
      </c>
      <c r="C25" s="22">
        <v>42</v>
      </c>
      <c r="D25" s="3">
        <v>37.8</v>
      </c>
      <c r="E25" s="8"/>
      <c r="F25" s="8"/>
      <c r="G25" s="8">
        <v>4.18</v>
      </c>
      <c r="H25" s="8">
        <v>17.88</v>
      </c>
      <c r="I25" s="8">
        <v>9.3</v>
      </c>
      <c r="J25" s="8">
        <v>0.17</v>
      </c>
      <c r="K25" s="9"/>
      <c r="L25" s="10"/>
      <c r="M25" s="29">
        <f t="shared" si="0"/>
        <v>31.53</v>
      </c>
    </row>
    <row r="26" spans="1:13" ht="16.5" customHeight="1">
      <c r="A26" s="20">
        <v>19</v>
      </c>
      <c r="B26" s="21" t="s">
        <v>23</v>
      </c>
      <c r="C26" s="22">
        <v>42</v>
      </c>
      <c r="D26" s="3">
        <v>14.67</v>
      </c>
      <c r="E26" s="8"/>
      <c r="F26" s="8"/>
      <c r="G26" s="8">
        <v>4.43</v>
      </c>
      <c r="H26" s="8">
        <v>3.61</v>
      </c>
      <c r="I26" s="8"/>
      <c r="J26" s="8"/>
      <c r="K26" s="9"/>
      <c r="L26" s="10"/>
      <c r="M26" s="29">
        <f t="shared" si="0"/>
        <v>8.04</v>
      </c>
    </row>
    <row r="27" spans="1:13" ht="16.5" customHeight="1">
      <c r="A27" s="20">
        <v>20</v>
      </c>
      <c r="B27" s="21" t="s">
        <v>24</v>
      </c>
      <c r="C27" s="22">
        <v>43</v>
      </c>
      <c r="D27" s="3">
        <v>61.25</v>
      </c>
      <c r="E27" s="8"/>
      <c r="F27" s="8"/>
      <c r="G27" s="8">
        <v>3.05</v>
      </c>
      <c r="H27" s="8">
        <v>20.72</v>
      </c>
      <c r="I27" s="8">
        <v>6.61</v>
      </c>
      <c r="J27" s="8"/>
      <c r="K27" s="9">
        <v>0.17</v>
      </c>
      <c r="L27" s="10">
        <v>0.66</v>
      </c>
      <c r="M27" s="29">
        <f t="shared" si="0"/>
        <v>31.21</v>
      </c>
    </row>
    <row r="28" spans="1:13" ht="16.5" customHeight="1">
      <c r="A28" s="20">
        <v>21</v>
      </c>
      <c r="B28" s="21" t="s">
        <v>25</v>
      </c>
      <c r="C28" s="22">
        <v>43</v>
      </c>
      <c r="D28" s="3">
        <v>24.78</v>
      </c>
      <c r="E28" s="8"/>
      <c r="F28" s="8"/>
      <c r="G28" s="8">
        <v>0.35</v>
      </c>
      <c r="H28" s="8"/>
      <c r="I28" s="8"/>
      <c r="J28" s="8"/>
      <c r="K28" s="9"/>
      <c r="L28" s="10"/>
      <c r="M28" s="29">
        <f t="shared" si="0"/>
        <v>0.35</v>
      </c>
    </row>
    <row r="29" spans="1:13" ht="16.5" customHeight="1">
      <c r="A29" s="20">
        <v>22</v>
      </c>
      <c r="B29" s="21" t="s">
        <v>26</v>
      </c>
      <c r="C29" s="22">
        <v>43</v>
      </c>
      <c r="D29" s="3">
        <v>15.11</v>
      </c>
      <c r="E29" s="8"/>
      <c r="F29" s="8"/>
      <c r="G29" s="8">
        <v>2.41</v>
      </c>
      <c r="H29" s="8">
        <v>12.7</v>
      </c>
      <c r="I29" s="8"/>
      <c r="J29" s="8"/>
      <c r="K29" s="9"/>
      <c r="L29" s="10"/>
      <c r="M29" s="29">
        <f t="shared" si="0"/>
        <v>15.11</v>
      </c>
    </row>
    <row r="30" spans="1:13" ht="16.5" customHeight="1">
      <c r="A30" s="20">
        <v>23</v>
      </c>
      <c r="B30" s="21" t="s">
        <v>27</v>
      </c>
      <c r="C30" s="22">
        <v>44</v>
      </c>
      <c r="D30" s="3">
        <v>8.78</v>
      </c>
      <c r="E30" s="8"/>
      <c r="F30" s="8"/>
      <c r="G30" s="8">
        <v>1.07</v>
      </c>
      <c r="H30" s="8">
        <v>1.6</v>
      </c>
      <c r="I30" s="8"/>
      <c r="J30" s="8"/>
      <c r="K30" s="9"/>
      <c r="L30" s="10"/>
      <c r="M30" s="29">
        <f t="shared" si="0"/>
        <v>2.67</v>
      </c>
    </row>
    <row r="31" spans="1:13" ht="16.5" customHeight="1">
      <c r="A31" s="20">
        <v>24</v>
      </c>
      <c r="B31" s="21" t="s">
        <v>28</v>
      </c>
      <c r="C31" s="22">
        <v>45</v>
      </c>
      <c r="D31" s="3">
        <v>45.55</v>
      </c>
      <c r="E31" s="8"/>
      <c r="F31" s="8"/>
      <c r="G31" s="8"/>
      <c r="H31" s="8">
        <v>7</v>
      </c>
      <c r="I31" s="8">
        <v>2.26</v>
      </c>
      <c r="J31" s="8">
        <v>1.16</v>
      </c>
      <c r="K31" s="9"/>
      <c r="L31" s="10"/>
      <c r="M31" s="29">
        <f t="shared" si="0"/>
        <v>10.42</v>
      </c>
    </row>
    <row r="32" spans="1:13" ht="16.5" customHeight="1">
      <c r="A32" s="20">
        <v>25</v>
      </c>
      <c r="B32" s="21" t="s">
        <v>29</v>
      </c>
      <c r="C32" s="22">
        <v>45</v>
      </c>
      <c r="D32" s="3">
        <v>30</v>
      </c>
      <c r="E32" s="8"/>
      <c r="F32" s="8"/>
      <c r="G32" s="8"/>
      <c r="H32" s="8">
        <v>1.71</v>
      </c>
      <c r="I32" s="8"/>
      <c r="J32" s="8"/>
      <c r="K32" s="9"/>
      <c r="L32" s="10"/>
      <c r="M32" s="29">
        <f t="shared" si="0"/>
        <v>1.71</v>
      </c>
    </row>
    <row r="33" spans="1:13" ht="16.5" customHeight="1">
      <c r="A33" s="20">
        <v>26</v>
      </c>
      <c r="B33" s="21" t="s">
        <v>30</v>
      </c>
      <c r="C33" s="22">
        <v>45</v>
      </c>
      <c r="D33" s="3">
        <v>29.71</v>
      </c>
      <c r="E33" s="8"/>
      <c r="F33" s="8"/>
      <c r="G33" s="8"/>
      <c r="H33" s="8">
        <v>10.13</v>
      </c>
      <c r="I33" s="8">
        <v>7.88</v>
      </c>
      <c r="J33" s="8">
        <v>1.83</v>
      </c>
      <c r="K33" s="7">
        <v>1.82</v>
      </c>
      <c r="L33" s="10"/>
      <c r="M33" s="29">
        <f t="shared" si="0"/>
        <v>21.660000000000004</v>
      </c>
    </row>
    <row r="34" spans="1:13" ht="16.5" customHeight="1">
      <c r="A34" s="20">
        <v>27</v>
      </c>
      <c r="B34" s="21" t="s">
        <v>31</v>
      </c>
      <c r="C34" s="22">
        <v>45</v>
      </c>
      <c r="D34" s="3">
        <v>29.85</v>
      </c>
      <c r="E34" s="8"/>
      <c r="F34" s="8"/>
      <c r="G34" s="8"/>
      <c r="H34" s="8">
        <v>2.69</v>
      </c>
      <c r="I34" s="8">
        <v>8.06</v>
      </c>
      <c r="J34" s="8">
        <v>13.35</v>
      </c>
      <c r="K34" s="7">
        <v>0.79</v>
      </c>
      <c r="L34" s="10"/>
      <c r="M34" s="29">
        <f t="shared" si="0"/>
        <v>24.89</v>
      </c>
    </row>
    <row r="35" spans="1:13" ht="16.5" customHeight="1">
      <c r="A35" s="20">
        <v>28</v>
      </c>
      <c r="B35" s="21" t="s">
        <v>32</v>
      </c>
      <c r="C35" s="22">
        <v>45</v>
      </c>
      <c r="D35" s="3">
        <v>100.88</v>
      </c>
      <c r="E35" s="8"/>
      <c r="F35" s="8"/>
      <c r="G35" s="8"/>
      <c r="H35" s="8">
        <v>17.88</v>
      </c>
      <c r="I35" s="8">
        <v>14.06</v>
      </c>
      <c r="J35" s="8">
        <v>2.98</v>
      </c>
      <c r="K35" s="7">
        <v>2.69</v>
      </c>
      <c r="L35" s="10">
        <v>0.94</v>
      </c>
      <c r="M35" s="29">
        <f t="shared" si="0"/>
        <v>38.54999999999999</v>
      </c>
    </row>
    <row r="36" spans="1:13" ht="16.5" customHeight="1">
      <c r="A36" s="20">
        <v>29</v>
      </c>
      <c r="B36" s="21" t="s">
        <v>33</v>
      </c>
      <c r="C36" s="22">
        <v>47</v>
      </c>
      <c r="D36" s="3">
        <v>33.48</v>
      </c>
      <c r="E36" s="8"/>
      <c r="F36" s="8"/>
      <c r="G36" s="8"/>
      <c r="H36" s="8">
        <v>7.93</v>
      </c>
      <c r="I36" s="8">
        <v>5.06</v>
      </c>
      <c r="J36" s="8">
        <v>6.08</v>
      </c>
      <c r="K36" s="7">
        <v>0.12</v>
      </c>
      <c r="L36" s="10"/>
      <c r="M36" s="29">
        <f t="shared" si="0"/>
        <v>19.19</v>
      </c>
    </row>
    <row r="37" spans="1:13" ht="16.5" customHeight="1">
      <c r="A37" s="20">
        <v>30</v>
      </c>
      <c r="B37" s="21" t="s">
        <v>34</v>
      </c>
      <c r="C37" s="22">
        <v>48</v>
      </c>
      <c r="D37" s="3">
        <v>24.87</v>
      </c>
      <c r="E37" s="8"/>
      <c r="F37" s="8"/>
      <c r="G37" s="8"/>
      <c r="H37" s="8">
        <v>14.52</v>
      </c>
      <c r="I37" s="8">
        <v>8.97</v>
      </c>
      <c r="J37" s="8"/>
      <c r="K37" s="9"/>
      <c r="L37" s="10"/>
      <c r="M37" s="29">
        <f t="shared" si="0"/>
        <v>23.490000000000002</v>
      </c>
    </row>
    <row r="38" spans="1:13" ht="16.5" customHeight="1">
      <c r="A38" s="20">
        <v>31</v>
      </c>
      <c r="B38" s="21" t="s">
        <v>35</v>
      </c>
      <c r="C38" s="22">
        <v>48</v>
      </c>
      <c r="D38" s="3">
        <v>64.84</v>
      </c>
      <c r="E38" s="8"/>
      <c r="F38" s="8"/>
      <c r="G38" s="8"/>
      <c r="H38" s="8">
        <v>8.69</v>
      </c>
      <c r="I38" s="8">
        <v>7.63</v>
      </c>
      <c r="J38" s="8">
        <v>1.92</v>
      </c>
      <c r="K38" s="7">
        <v>1.9100000000000001</v>
      </c>
      <c r="L38" s="10">
        <v>0.01</v>
      </c>
      <c r="M38" s="29">
        <f t="shared" si="0"/>
        <v>20.160000000000004</v>
      </c>
    </row>
    <row r="39" spans="1:13" ht="16.5" customHeight="1">
      <c r="A39" s="20">
        <v>32</v>
      </c>
      <c r="B39" s="21" t="s">
        <v>36</v>
      </c>
      <c r="C39" s="22">
        <v>52</v>
      </c>
      <c r="D39" s="3">
        <v>17.73</v>
      </c>
      <c r="E39" s="8"/>
      <c r="F39" s="8"/>
      <c r="G39" s="8"/>
      <c r="H39" s="8">
        <v>4.4</v>
      </c>
      <c r="I39" s="8">
        <v>8.53</v>
      </c>
      <c r="J39" s="8">
        <v>1.26</v>
      </c>
      <c r="K39" s="9"/>
      <c r="L39" s="10"/>
      <c r="M39" s="29">
        <f t="shared" si="0"/>
        <v>14.19</v>
      </c>
    </row>
    <row r="40" spans="1:13" ht="16.5" customHeight="1">
      <c r="A40" s="20">
        <v>33</v>
      </c>
      <c r="B40" s="21" t="s">
        <v>37</v>
      </c>
      <c r="C40" s="22">
        <v>53</v>
      </c>
      <c r="D40" s="3">
        <v>40.44</v>
      </c>
      <c r="E40" s="8"/>
      <c r="F40" s="8"/>
      <c r="G40" s="8"/>
      <c r="H40" s="8">
        <v>2.18</v>
      </c>
      <c r="I40" s="8">
        <v>33.92</v>
      </c>
      <c r="J40" s="8">
        <v>2.16</v>
      </c>
      <c r="K40" s="9"/>
      <c r="L40" s="10"/>
      <c r="M40" s="29">
        <f t="shared" si="0"/>
        <v>38.260000000000005</v>
      </c>
    </row>
    <row r="41" spans="1:13" ht="16.5" customHeight="1">
      <c r="A41" s="20">
        <v>34</v>
      </c>
      <c r="B41" s="21" t="s">
        <v>38</v>
      </c>
      <c r="C41" s="22">
        <v>62</v>
      </c>
      <c r="D41" s="3">
        <v>62.6</v>
      </c>
      <c r="E41" s="8"/>
      <c r="F41" s="8"/>
      <c r="G41" s="8"/>
      <c r="H41" s="8"/>
      <c r="I41" s="8">
        <v>3.2</v>
      </c>
      <c r="J41" s="8">
        <v>7.39</v>
      </c>
      <c r="K41" s="9"/>
      <c r="L41" s="10"/>
      <c r="M41" s="29">
        <f t="shared" si="0"/>
        <v>10.59</v>
      </c>
    </row>
    <row r="42" spans="1:13" ht="16.5" customHeight="1">
      <c r="A42" s="20">
        <v>35</v>
      </c>
      <c r="B42" s="21" t="s">
        <v>39</v>
      </c>
      <c r="C42" s="22" t="s">
        <v>40</v>
      </c>
      <c r="D42" s="3">
        <v>186.03</v>
      </c>
      <c r="E42" s="8"/>
      <c r="F42" s="8"/>
      <c r="G42" s="8"/>
      <c r="H42" s="8"/>
      <c r="I42" s="8"/>
      <c r="J42" s="8">
        <v>12.74</v>
      </c>
      <c r="K42" s="7">
        <v>3.03</v>
      </c>
      <c r="L42" s="10">
        <v>0.77</v>
      </c>
      <c r="M42" s="29">
        <f t="shared" si="0"/>
        <v>16.54</v>
      </c>
    </row>
    <row r="43" spans="1:13" ht="16.5" customHeight="1">
      <c r="A43" s="20">
        <v>36</v>
      </c>
      <c r="B43" s="21" t="s">
        <v>41</v>
      </c>
      <c r="C43" s="22">
        <v>5</v>
      </c>
      <c r="D43" s="3">
        <v>60.45</v>
      </c>
      <c r="E43" s="8"/>
      <c r="F43" s="8"/>
      <c r="G43" s="8"/>
      <c r="H43" s="8"/>
      <c r="I43" s="8"/>
      <c r="J43" s="8">
        <v>13.71</v>
      </c>
      <c r="K43" s="7">
        <v>12.59</v>
      </c>
      <c r="L43" s="10">
        <v>12.88</v>
      </c>
      <c r="M43" s="29">
        <f t="shared" si="0"/>
        <v>39.18</v>
      </c>
    </row>
    <row r="44" spans="1:13" ht="16.5" customHeight="1">
      <c r="A44" s="20">
        <v>37</v>
      </c>
      <c r="B44" s="21" t="s">
        <v>42</v>
      </c>
      <c r="C44" s="22">
        <v>6</v>
      </c>
      <c r="D44" s="3">
        <v>170.67</v>
      </c>
      <c r="E44" s="8"/>
      <c r="F44" s="8"/>
      <c r="G44" s="8"/>
      <c r="H44" s="8"/>
      <c r="I44" s="8"/>
      <c r="J44" s="8">
        <v>3.89</v>
      </c>
      <c r="K44" s="7">
        <v>5.3999999999999995</v>
      </c>
      <c r="L44" s="10">
        <v>4.29</v>
      </c>
      <c r="M44" s="29">
        <f t="shared" si="0"/>
        <v>13.579999999999998</v>
      </c>
    </row>
    <row r="45" spans="1:13" ht="16.5" customHeight="1">
      <c r="A45" s="20">
        <v>38</v>
      </c>
      <c r="B45" s="21" t="s">
        <v>43</v>
      </c>
      <c r="C45" s="22">
        <v>10</v>
      </c>
      <c r="D45" s="3">
        <v>55.09</v>
      </c>
      <c r="E45" s="8"/>
      <c r="F45" s="8"/>
      <c r="G45" s="8"/>
      <c r="H45" s="8"/>
      <c r="I45" s="8"/>
      <c r="J45" s="8">
        <v>1.38</v>
      </c>
      <c r="K45" s="7">
        <v>12.25</v>
      </c>
      <c r="L45" s="10">
        <v>8.52</v>
      </c>
      <c r="M45" s="29">
        <f t="shared" si="0"/>
        <v>22.15</v>
      </c>
    </row>
    <row r="46" spans="1:13" ht="16.5" customHeight="1">
      <c r="A46" s="20">
        <v>39</v>
      </c>
      <c r="B46" s="21" t="s">
        <v>44</v>
      </c>
      <c r="C46" s="22">
        <v>14</v>
      </c>
      <c r="D46" s="5">
        <v>445.08</v>
      </c>
      <c r="E46" s="8"/>
      <c r="F46" s="8"/>
      <c r="G46" s="8"/>
      <c r="H46" s="8"/>
      <c r="I46" s="8"/>
      <c r="J46" s="8"/>
      <c r="K46" s="7">
        <v>3.83</v>
      </c>
      <c r="L46" s="10">
        <v>3.26</v>
      </c>
      <c r="M46" s="29">
        <f>SUM(E46:L46)</f>
        <v>7.09</v>
      </c>
    </row>
    <row r="47" spans="1:13" ht="16.5" customHeight="1" thickBot="1">
      <c r="A47" s="20">
        <v>40</v>
      </c>
      <c r="B47" s="21" t="s">
        <v>65</v>
      </c>
      <c r="C47" s="22">
        <v>28</v>
      </c>
      <c r="D47" s="5">
        <v>37.17</v>
      </c>
      <c r="E47" s="8"/>
      <c r="F47" s="8"/>
      <c r="G47" s="8"/>
      <c r="H47" s="8"/>
      <c r="I47" s="8"/>
      <c r="J47" s="8"/>
      <c r="K47" s="7"/>
      <c r="L47" s="10">
        <v>1.06</v>
      </c>
      <c r="M47" s="29">
        <f>SUM(E47:L47)</f>
        <v>1.06</v>
      </c>
    </row>
    <row r="48" spans="1:13" ht="16.5" customHeight="1" thickBot="1">
      <c r="A48" s="41" t="s">
        <v>45</v>
      </c>
      <c r="B48" s="42"/>
      <c r="C48" s="43"/>
      <c r="D48" s="28">
        <f>SUM(D8:D47)</f>
        <v>2629.9599999999996</v>
      </c>
      <c r="E48" s="28">
        <f aca="true" t="shared" si="1" ref="E48:K48">SUM(E8:E47)</f>
        <v>74.73</v>
      </c>
      <c r="F48" s="28">
        <f t="shared" si="1"/>
        <v>61.43</v>
      </c>
      <c r="G48" s="28">
        <f t="shared" si="1"/>
        <v>176.2</v>
      </c>
      <c r="H48" s="28">
        <f t="shared" si="1"/>
        <v>312.19999999999993</v>
      </c>
      <c r="I48" s="28">
        <f t="shared" si="1"/>
        <v>181.64</v>
      </c>
      <c r="J48" s="28">
        <f t="shared" si="1"/>
        <v>100.12999999999998</v>
      </c>
      <c r="K48" s="28">
        <f t="shared" si="1"/>
        <v>75.10000000000001</v>
      </c>
      <c r="L48" s="72">
        <f>SUM(L8:L47)</f>
        <v>43</v>
      </c>
      <c r="M48" s="30">
        <f>SUM(M8:M47)</f>
        <v>1024.4299999999998</v>
      </c>
    </row>
    <row r="49" spans="1:13" ht="18" customHeight="1" thickBot="1">
      <c r="A49" s="44" t="s">
        <v>46</v>
      </c>
      <c r="B49" s="45"/>
      <c r="C49" s="45"/>
      <c r="D49" s="46"/>
      <c r="E49" s="13"/>
      <c r="F49" s="13"/>
      <c r="G49" s="13"/>
      <c r="H49" s="13"/>
      <c r="I49" s="11">
        <v>17.38</v>
      </c>
      <c r="J49" s="11">
        <v>28.48</v>
      </c>
      <c r="K49" s="12">
        <v>20.86</v>
      </c>
      <c r="L49" s="73">
        <v>18.56</v>
      </c>
      <c r="M49" s="30">
        <f>SUM(I49:L49)</f>
        <v>85.28</v>
      </c>
    </row>
    <row r="50" spans="1:13" ht="18" customHeight="1" thickBot="1">
      <c r="A50" s="44" t="s">
        <v>61</v>
      </c>
      <c r="B50" s="45"/>
      <c r="C50" s="45"/>
      <c r="D50" s="46"/>
      <c r="E50" s="13"/>
      <c r="F50" s="13"/>
      <c r="G50" s="13"/>
      <c r="H50" s="13"/>
      <c r="I50" s="11"/>
      <c r="J50" s="11"/>
      <c r="K50" s="12"/>
      <c r="L50" s="73">
        <v>3.48</v>
      </c>
      <c r="M50" s="30">
        <f>SUM(I50:L50)</f>
        <v>3.48</v>
      </c>
    </row>
    <row r="51" spans="1:13" ht="18" customHeight="1" thickBot="1">
      <c r="A51" s="44" t="s">
        <v>47</v>
      </c>
      <c r="B51" s="45"/>
      <c r="C51" s="45"/>
      <c r="D51" s="46"/>
      <c r="E51" s="13">
        <f aca="true" t="shared" si="2" ref="E51:K51">E48+E49</f>
        <v>74.73</v>
      </c>
      <c r="F51" s="13">
        <f t="shared" si="2"/>
        <v>61.43</v>
      </c>
      <c r="G51" s="13">
        <f t="shared" si="2"/>
        <v>176.2</v>
      </c>
      <c r="H51" s="13">
        <f t="shared" si="2"/>
        <v>312.19999999999993</v>
      </c>
      <c r="I51" s="13">
        <f t="shared" si="2"/>
        <v>199.01999999999998</v>
      </c>
      <c r="J51" s="13">
        <f t="shared" si="2"/>
        <v>128.60999999999999</v>
      </c>
      <c r="K51" s="13">
        <f t="shared" si="2"/>
        <v>95.96000000000001</v>
      </c>
      <c r="L51" s="73">
        <f>L48+L49+L50</f>
        <v>65.04</v>
      </c>
      <c r="M51" s="31">
        <f>M48+M49+M50</f>
        <v>1113.1899999999998</v>
      </c>
    </row>
    <row r="52" spans="1:13" ht="18" customHeight="1">
      <c r="A52" s="47" t="s">
        <v>48</v>
      </c>
      <c r="B52" s="48"/>
      <c r="C52" s="48"/>
      <c r="D52" s="49"/>
      <c r="E52" s="14">
        <f>E51</f>
        <v>74.73</v>
      </c>
      <c r="F52" s="14">
        <f>SUM(E52,F51)</f>
        <v>136.16</v>
      </c>
      <c r="G52" s="14">
        <f>SUM(F52,G51)</f>
        <v>312.36</v>
      </c>
      <c r="H52" s="14">
        <f>SUM(G52,H51)</f>
        <v>624.56</v>
      </c>
      <c r="I52" s="14">
        <f>SUM(H52,I51)</f>
        <v>823.5799999999999</v>
      </c>
      <c r="J52" s="14">
        <f>SUM(I52,J51)</f>
        <v>952.1899999999999</v>
      </c>
      <c r="K52" s="14">
        <f>J52+K51</f>
        <v>1048.1499999999999</v>
      </c>
      <c r="L52" s="74">
        <f>K52+L51</f>
        <v>1113.1899999999998</v>
      </c>
      <c r="M52" s="32">
        <f>M51</f>
        <v>1113.1899999999998</v>
      </c>
    </row>
    <row r="53" spans="1:13" ht="18" customHeight="1">
      <c r="A53" s="35" t="s">
        <v>49</v>
      </c>
      <c r="B53" s="36"/>
      <c r="C53" s="36"/>
      <c r="D53" s="37"/>
      <c r="E53" s="8">
        <f aca="true" t="shared" si="3" ref="E53:K53">E52/3520.04*100</f>
        <v>2.1229872387813775</v>
      </c>
      <c r="F53" s="8">
        <f t="shared" si="3"/>
        <v>3.868137862069749</v>
      </c>
      <c r="G53" s="8">
        <f t="shared" si="3"/>
        <v>8.873762798150022</v>
      </c>
      <c r="H53" s="8">
        <f t="shared" si="3"/>
        <v>17.74298019340689</v>
      </c>
      <c r="I53" s="8">
        <f t="shared" si="3"/>
        <v>23.396893217122532</v>
      </c>
      <c r="J53" s="8">
        <f t="shared" si="3"/>
        <v>27.050544880171817</v>
      </c>
      <c r="K53" s="8">
        <f t="shared" si="3"/>
        <v>29.77665026533789</v>
      </c>
      <c r="L53" s="75">
        <f>L52/(3798.08-277.21)*100</f>
        <v>31.6169015044577</v>
      </c>
      <c r="M53" s="33">
        <f>M52/3520.87*100</f>
        <v>31.6169015044577</v>
      </c>
    </row>
    <row r="54" spans="1:13" ht="18" customHeight="1" thickBot="1">
      <c r="A54" s="38" t="s">
        <v>50</v>
      </c>
      <c r="B54" s="39"/>
      <c r="C54" s="39"/>
      <c r="D54" s="40"/>
      <c r="E54" s="26">
        <f aca="true" t="shared" si="4" ref="E54:K54">COUNTA(E8:E46)</f>
        <v>8</v>
      </c>
      <c r="F54" s="26">
        <f t="shared" si="4"/>
        <v>7</v>
      </c>
      <c r="G54" s="26">
        <f t="shared" si="4"/>
        <v>16</v>
      </c>
      <c r="H54" s="26">
        <f t="shared" si="4"/>
        <v>26</v>
      </c>
      <c r="I54" s="26">
        <f t="shared" si="4"/>
        <v>21</v>
      </c>
      <c r="J54" s="26">
        <f t="shared" si="4"/>
        <v>21</v>
      </c>
      <c r="K54" s="26">
        <f t="shared" si="4"/>
        <v>20</v>
      </c>
      <c r="L54" s="76">
        <v>16</v>
      </c>
      <c r="M54" s="34">
        <v>40</v>
      </c>
    </row>
    <row r="55" spans="1:9" ht="15.75" customHeight="1">
      <c r="A55" s="1" t="s">
        <v>54</v>
      </c>
      <c r="I55" s="1"/>
    </row>
    <row r="56" spans="1:13" ht="12.75" customHeight="1">
      <c r="A56" s="1" t="s">
        <v>64</v>
      </c>
      <c r="C56" s="1"/>
      <c r="I56" s="23"/>
      <c r="J56" s="23"/>
      <c r="K56" s="23"/>
      <c r="L56" s="23"/>
      <c r="M56" s="23"/>
    </row>
    <row r="57" spans="1:2" ht="12.75" customHeight="1">
      <c r="A57" s="1" t="s">
        <v>63</v>
      </c>
      <c r="B57" s="24"/>
    </row>
    <row r="58" ht="13.5">
      <c r="B58" s="24"/>
    </row>
    <row r="59" ht="13.5">
      <c r="B59" s="24"/>
    </row>
    <row r="60" ht="13.5">
      <c r="B60" s="24"/>
    </row>
    <row r="61" ht="13.5">
      <c r="B61" s="24"/>
    </row>
  </sheetData>
  <sheetProtection/>
  <mergeCells count="22">
    <mergeCell ref="E5:E7"/>
    <mergeCell ref="F5:F7"/>
    <mergeCell ref="L5:L7"/>
    <mergeCell ref="G5:G7"/>
    <mergeCell ref="K5:K7"/>
    <mergeCell ref="G3:I3"/>
    <mergeCell ref="M5:M6"/>
    <mergeCell ref="H5:H7"/>
    <mergeCell ref="I5:I7"/>
    <mergeCell ref="J5:J7"/>
    <mergeCell ref="A50:D50"/>
    <mergeCell ref="I4:M4"/>
    <mergeCell ref="A5:A7"/>
    <mergeCell ref="B5:B7"/>
    <mergeCell ref="C5:C7"/>
    <mergeCell ref="D5:D7"/>
    <mergeCell ref="A53:D53"/>
    <mergeCell ref="A54:D54"/>
    <mergeCell ref="A48:C48"/>
    <mergeCell ref="A49:D49"/>
    <mergeCell ref="A51:D51"/>
    <mergeCell ref="A52:D52"/>
  </mergeCells>
  <printOptions/>
  <pageMargins left="0.5905511811023623" right="0.2755905511811024" top="0.5905511811023623" bottom="0.3937007874015748" header="0.5118110236220472" footer="0.31496062992125984"/>
  <pageSetup firstPageNumber="86" useFirstPageNumber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2017-06-09T02:33:13Z</cp:lastPrinted>
  <dcterms:created xsi:type="dcterms:W3CDTF">2009-05-11T02:04:13Z</dcterms:created>
  <dcterms:modified xsi:type="dcterms:W3CDTF">2018-09-18T06:23:24Z</dcterms:modified>
  <cp:category/>
  <cp:version/>
  <cp:contentType/>
  <cp:contentStatus/>
</cp:coreProperties>
</file>