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３－２・３－３・３－４" sheetId="1" r:id="rId1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B16" authorId="0">
      <text>
        <r>
          <rPr>
            <b/>
            <sz val="9"/>
            <rFont val="MS P ゴシック"/>
            <family val="3"/>
          </rPr>
          <t>埼玉県:</t>
        </r>
        <r>
          <rPr>
            <sz val="9"/>
            <rFont val="MS P ゴシック"/>
            <family val="3"/>
          </rPr>
          <t xml:space="preserve">
新５か年における標記に合わせました</t>
        </r>
      </text>
    </comment>
  </commentList>
</comments>
</file>

<file path=xl/sharedStrings.xml><?xml version="1.0" encoding="utf-8"?>
<sst xmlns="http://schemas.openxmlformats.org/spreadsheetml/2006/main" count="68" uniqueCount="50">
  <si>
    <t>県合計</t>
  </si>
  <si>
    <t>工業地域</t>
  </si>
  <si>
    <t>準工業地域</t>
  </si>
  <si>
    <t>商業地域</t>
  </si>
  <si>
    <t>準住居地域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</si>
  <si>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</si>
  <si>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</si>
  <si>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</si>
  <si>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</si>
  <si>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</si>
  <si>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</si>
  <si>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</si>
  <si>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</si>
  <si>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</si>
  <si>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</si>
  <si>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</si>
  <si>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</si>
  <si>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</si>
  <si>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</si>
  <si>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</si>
  <si>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</si>
  <si>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</si>
  <si>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</si>
  <si>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</si>
  <si>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</si>
  <si>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</si>
  <si>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</si>
  <si>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合計</t>
  </si>
  <si>
    <t>３－３　重点供給地域の概要</t>
  </si>
  <si>
    <t>３－２　用途地域の指定状況</t>
  </si>
  <si>
    <t>資料：都市計画課</t>
  </si>
  <si>
    <t>合計</t>
  </si>
  <si>
    <t>３－４　土地区画整理事業の施行状況</t>
  </si>
  <si>
    <t>用途地域</t>
  </si>
  <si>
    <t>第一種
住居地域</t>
  </si>
  <si>
    <t>第二種
住居地域</t>
  </si>
  <si>
    <t>面積（ha）</t>
  </si>
  <si>
    <t>割合（%）</t>
  </si>
  <si>
    <t>近隣商業地域</t>
  </si>
  <si>
    <t>埼玉県住宅
供給公社</t>
  </si>
  <si>
    <t>施　　　　　行　　　　　済</t>
  </si>
  <si>
    <t>施　　　　　行　　　　　中</t>
  </si>
  <si>
    <t>計</t>
  </si>
  <si>
    <t>面積
（ha)</t>
  </si>
  <si>
    <t>県南ゾーン</t>
  </si>
  <si>
    <t>圏央道ゾーン</t>
  </si>
  <si>
    <t>県北ゾーン</t>
  </si>
  <si>
    <t>令和4年3月31日現在　</t>
  </si>
  <si>
    <r>
      <t>資料：住宅課 埼玉県住生活基本計画</t>
    </r>
    <r>
      <rPr>
        <sz val="12"/>
        <rFont val="ＭＳ Ｐゴシック"/>
        <family val="3"/>
      </rPr>
      <t>（R3～R12年度）　令和4年3月策定</t>
    </r>
  </si>
  <si>
    <r>
      <rPr>
        <sz val="11"/>
        <rFont val="ＭＳ Ｐゴシック"/>
        <family val="3"/>
      </rPr>
      <t>令和4年3月31日現在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</si>
</sst>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192" fontId="52" fillId="34" borderId="16" xfId="48" applyNumberFormat="1" applyFont="1" applyFill="1" applyBorder="1" applyAlignment="1">
      <alignment horizontal="distributed" vertical="center" shrinkToFit="1"/>
    </xf>
    <xf numFmtId="192" fontId="52" fillId="34" borderId="16" xfId="48" applyNumberFormat="1" applyFont="1" applyFill="1" applyBorder="1" applyAlignment="1">
      <alignment horizontal="distributed" vertical="center"/>
    </xf>
    <xf numFmtId="192" fontId="52" fillId="34" borderId="17" xfId="48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192" fontId="53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7" fontId="3" fillId="0" borderId="25" xfId="0" applyNumberFormat="1" applyFont="1" applyBorder="1" applyAlignment="1">
      <alignment vertical="center"/>
    </xf>
    <xf numFmtId="187" fontId="3" fillId="0" borderId="26" xfId="0" applyNumberFormat="1" applyFont="1" applyBorder="1" applyAlignment="1">
      <alignment vertical="center"/>
    </xf>
    <xf numFmtId="0" fontId="4" fillId="36" borderId="23" xfId="0" applyFont="1" applyFill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0" fontId="4" fillId="35" borderId="23" xfId="0" applyFont="1" applyFill="1" applyBorder="1" applyAlignment="1">
      <alignment horizontal="distributed" vertical="center" wrapText="1"/>
    </xf>
    <xf numFmtId="0" fontId="4" fillId="36" borderId="24" xfId="0" applyFont="1" applyFill="1" applyBorder="1" applyAlignment="1">
      <alignment horizontal="distributed" vertical="center" wrapText="1"/>
    </xf>
    <xf numFmtId="182" fontId="3" fillId="0" borderId="27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185" fontId="3" fillId="0" borderId="21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35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5" fontId="3" fillId="0" borderId="38" xfId="0" applyNumberFormat="1" applyFont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18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5" borderId="34" xfId="0" applyFont="1" applyFill="1" applyBorder="1" applyAlignment="1">
      <alignment horizontal="center" vertical="center"/>
    </xf>
    <xf numFmtId="38" fontId="50" fillId="0" borderId="14" xfId="48" applyNumberFormat="1" applyFont="1" applyBorder="1" applyAlignment="1">
      <alignment vertical="center"/>
    </xf>
    <xf numFmtId="192" fontId="50" fillId="0" borderId="14" xfId="48" applyNumberFormat="1" applyFont="1" applyBorder="1" applyAlignment="1">
      <alignment vertical="center"/>
    </xf>
    <xf numFmtId="192" fontId="50" fillId="0" borderId="21" xfId="48" applyNumberFormat="1" applyFont="1" applyBorder="1" applyAlignment="1">
      <alignment vertical="center"/>
    </xf>
    <xf numFmtId="38" fontId="50" fillId="0" borderId="16" xfId="48" applyNumberFormat="1" applyFont="1" applyBorder="1" applyAlignment="1">
      <alignment vertical="center"/>
    </xf>
    <xf numFmtId="192" fontId="50" fillId="0" borderId="15" xfId="48" applyNumberFormat="1" applyFont="1" applyBorder="1" applyAlignment="1">
      <alignment vertical="center"/>
    </xf>
    <xf numFmtId="38" fontId="50" fillId="0" borderId="25" xfId="48" applyNumberFormat="1" applyFont="1" applyBorder="1" applyAlignment="1">
      <alignment vertical="center"/>
    </xf>
    <xf numFmtId="192" fontId="50" fillId="0" borderId="25" xfId="48" applyNumberFormat="1" applyFont="1" applyBorder="1" applyAlignment="1">
      <alignment vertical="center"/>
    </xf>
    <xf numFmtId="192" fontId="50" fillId="0" borderId="27" xfId="48" applyNumberFormat="1" applyFont="1" applyBorder="1" applyAlignment="1">
      <alignment vertical="center"/>
    </xf>
    <xf numFmtId="38" fontId="50" fillId="0" borderId="17" xfId="48" applyNumberFormat="1" applyFont="1" applyBorder="1" applyAlignment="1">
      <alignment vertical="center"/>
    </xf>
    <xf numFmtId="192" fontId="50" fillId="0" borderId="26" xfId="48" applyNumberFormat="1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3" fillId="0" borderId="35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35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85" fontId="3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85" fontId="3" fillId="0" borderId="27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zoomScaleSheetLayoutView="80" workbookViewId="0" topLeftCell="A41">
      <selection activeCell="Q34" sqref="Q34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7" ht="21.75" customHeight="1">
      <c r="A1" s="28" t="s">
        <v>29</v>
      </c>
      <c r="D1" s="27"/>
      <c r="E1" s="40"/>
      <c r="F1" s="32"/>
      <c r="G1" s="32"/>
    </row>
    <row r="2" spans="6:13" ht="18" customHeight="1" thickBot="1">
      <c r="F2" s="4"/>
      <c r="G2" s="4"/>
      <c r="I2" s="5"/>
      <c r="J2" s="8"/>
      <c r="K2" s="9"/>
      <c r="L2" s="6"/>
      <c r="M2" s="4" t="s">
        <v>47</v>
      </c>
    </row>
    <row r="3" spans="1:13" ht="36.75" customHeight="1">
      <c r="A3" s="34" t="s">
        <v>33</v>
      </c>
      <c r="B3" s="46" t="s">
        <v>15</v>
      </c>
      <c r="C3" s="46"/>
      <c r="D3" s="46" t="s">
        <v>16</v>
      </c>
      <c r="E3" s="46"/>
      <c r="F3" s="46" t="s">
        <v>17</v>
      </c>
      <c r="G3" s="46"/>
      <c r="H3" s="46" t="s">
        <v>18</v>
      </c>
      <c r="I3" s="46"/>
      <c r="J3" s="46" t="s">
        <v>34</v>
      </c>
      <c r="K3" s="46"/>
      <c r="L3" s="46" t="s">
        <v>35</v>
      </c>
      <c r="M3" s="49"/>
    </row>
    <row r="4" spans="1:13" s="2" customFormat="1" ht="28.5" customHeight="1">
      <c r="A4" s="35" t="s">
        <v>36</v>
      </c>
      <c r="B4" s="59">
        <v>12983</v>
      </c>
      <c r="C4" s="60"/>
      <c r="D4" s="59">
        <v>321.6</v>
      </c>
      <c r="E4" s="60"/>
      <c r="F4" s="59">
        <v>13573.2</v>
      </c>
      <c r="G4" s="60"/>
      <c r="H4" s="47">
        <v>3867.2</v>
      </c>
      <c r="I4" s="47"/>
      <c r="J4" s="47">
        <v>19857.3</v>
      </c>
      <c r="K4" s="47"/>
      <c r="L4" s="47">
        <v>4651.4</v>
      </c>
      <c r="M4" s="77"/>
    </row>
    <row r="5" spans="1:13" s="2" customFormat="1" ht="28.5" customHeight="1" thickBot="1">
      <c r="A5" s="36" t="s">
        <v>37</v>
      </c>
      <c r="B5" s="50">
        <f>B4/N8*100</f>
        <v>17.434404446491563</v>
      </c>
      <c r="C5" s="52"/>
      <c r="D5" s="50">
        <f>D4/N8*100</f>
        <v>0.43186509050232513</v>
      </c>
      <c r="E5" s="52"/>
      <c r="F5" s="50">
        <f>F4/N8*100</f>
        <v>18.226962830864924</v>
      </c>
      <c r="G5" s="52"/>
      <c r="H5" s="50">
        <f>H4/N8*100</f>
        <v>5.193123998726964</v>
      </c>
      <c r="I5" s="52"/>
      <c r="J5" s="50">
        <f>J4/N8*100</f>
        <v>26.6656550423875</v>
      </c>
      <c r="K5" s="52"/>
      <c r="L5" s="50">
        <f>L4/N8*100</f>
        <v>6.246198016052596</v>
      </c>
      <c r="M5" s="51"/>
    </row>
    <row r="6" ht="15.75" customHeight="1" thickBot="1"/>
    <row r="7" spans="1:15" ht="21" customHeight="1">
      <c r="A7" s="34" t="s">
        <v>33</v>
      </c>
      <c r="B7" s="46" t="s">
        <v>4</v>
      </c>
      <c r="C7" s="46"/>
      <c r="D7" s="46" t="s">
        <v>38</v>
      </c>
      <c r="E7" s="46"/>
      <c r="F7" s="46" t="s">
        <v>3</v>
      </c>
      <c r="G7" s="46"/>
      <c r="H7" s="46" t="s">
        <v>2</v>
      </c>
      <c r="I7" s="46"/>
      <c r="J7" s="48" t="s">
        <v>1</v>
      </c>
      <c r="K7" s="48"/>
      <c r="L7" s="46" t="s">
        <v>5</v>
      </c>
      <c r="M7" s="46"/>
      <c r="N7" s="42" t="s">
        <v>0</v>
      </c>
      <c r="O7" s="43"/>
    </row>
    <row r="8" spans="1:15" s="2" customFormat="1" ht="28.5" customHeight="1">
      <c r="A8" s="35" t="s">
        <v>36</v>
      </c>
      <c r="B8" s="47">
        <v>1441.8</v>
      </c>
      <c r="C8" s="47"/>
      <c r="D8" s="47">
        <v>1870.9</v>
      </c>
      <c r="E8" s="47"/>
      <c r="F8" s="47">
        <v>2303.1</v>
      </c>
      <c r="G8" s="47"/>
      <c r="H8" s="47">
        <v>6762.3</v>
      </c>
      <c r="I8" s="47"/>
      <c r="J8" s="47">
        <v>3224.3</v>
      </c>
      <c r="K8" s="47"/>
      <c r="L8" s="47">
        <v>3611.6</v>
      </c>
      <c r="M8" s="47"/>
      <c r="N8" s="47">
        <f>B4+D4+F4+H4+J4+L4+B8+D8+F8+H8+J8+L8</f>
        <v>74467.70000000001</v>
      </c>
      <c r="O8" s="78"/>
    </row>
    <row r="9" spans="1:15" s="2" customFormat="1" ht="28.5" customHeight="1" thickBot="1">
      <c r="A9" s="36" t="s">
        <v>37</v>
      </c>
      <c r="B9" s="44">
        <f>B8/N8*100</f>
        <v>1.9361414411885955</v>
      </c>
      <c r="C9" s="44"/>
      <c r="D9" s="44">
        <f>D8/N8*100</f>
        <v>2.5123644210845772</v>
      </c>
      <c r="E9" s="44"/>
      <c r="F9" s="44">
        <f>F8/N8*100</f>
        <v>3.0927502796514457</v>
      </c>
      <c r="G9" s="44"/>
      <c r="H9" s="44">
        <f>H8/N8*100</f>
        <v>9.080849818109058</v>
      </c>
      <c r="I9" s="44"/>
      <c r="J9" s="44">
        <f>J8/N8*100</f>
        <v>4.329796676948529</v>
      </c>
      <c r="K9" s="44"/>
      <c r="L9" s="44">
        <f>L8/N8*100</f>
        <v>4.849887937991907</v>
      </c>
      <c r="M9" s="44"/>
      <c r="N9" s="44">
        <f>B5+D5+F5+H5+J5+L5+B9+D9+F9+H9+J9+L9</f>
        <v>100</v>
      </c>
      <c r="O9" s="45"/>
    </row>
    <row r="10" ht="6" customHeight="1"/>
    <row r="11" ht="17.25" customHeight="1">
      <c r="A11" s="10" t="s">
        <v>30</v>
      </c>
    </row>
    <row r="12" ht="41.25" customHeight="1">
      <c r="A12" s="10"/>
    </row>
    <row r="13" ht="41.25" customHeight="1"/>
    <row r="14" spans="1:9" ht="21.75" customHeight="1">
      <c r="A14" s="29" t="s">
        <v>28</v>
      </c>
      <c r="B14" s="2"/>
      <c r="C14" s="2"/>
      <c r="D14" s="27"/>
      <c r="E14" s="40"/>
      <c r="F14" s="32"/>
      <c r="G14" s="3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1"/>
      <c r="H15" s="11"/>
      <c r="I15" s="12"/>
    </row>
    <row r="16" spans="1:9" ht="28.5" customHeight="1">
      <c r="A16" s="13"/>
      <c r="B16" s="42" t="s">
        <v>44</v>
      </c>
      <c r="C16" s="42"/>
      <c r="D16" s="42" t="s">
        <v>45</v>
      </c>
      <c r="E16" s="42"/>
      <c r="F16" s="42" t="s">
        <v>46</v>
      </c>
      <c r="G16" s="79"/>
      <c r="H16" s="74" t="s">
        <v>31</v>
      </c>
      <c r="I16" s="75"/>
    </row>
    <row r="17" spans="1:9" ht="28.5" customHeight="1">
      <c r="A17" s="14"/>
      <c r="B17" s="15" t="s">
        <v>21</v>
      </c>
      <c r="C17" s="16" t="s">
        <v>43</v>
      </c>
      <c r="D17" s="15" t="s">
        <v>21</v>
      </c>
      <c r="E17" s="16" t="s">
        <v>43</v>
      </c>
      <c r="F17" s="15" t="s">
        <v>21</v>
      </c>
      <c r="G17" s="30" t="s">
        <v>43</v>
      </c>
      <c r="H17" s="31" t="s">
        <v>21</v>
      </c>
      <c r="I17" s="17" t="s">
        <v>43</v>
      </c>
    </row>
    <row r="18" spans="1:9" ht="28.5" customHeight="1">
      <c r="A18" s="18" t="s">
        <v>22</v>
      </c>
      <c r="B18" s="80">
        <v>5</v>
      </c>
      <c r="C18" s="81">
        <v>139.7</v>
      </c>
      <c r="D18" s="80">
        <v>1</v>
      </c>
      <c r="E18" s="81">
        <v>9.6</v>
      </c>
      <c r="F18" s="80">
        <v>0</v>
      </c>
      <c r="G18" s="82">
        <v>0</v>
      </c>
      <c r="H18" s="83">
        <f aca="true" t="shared" si="0" ref="H18:I22">B18+D18+F18</f>
        <v>6</v>
      </c>
      <c r="I18" s="84">
        <f t="shared" si="0"/>
        <v>149.29999999999998</v>
      </c>
    </row>
    <row r="19" spans="1:9" ht="28.5" customHeight="1">
      <c r="A19" s="19" t="s">
        <v>23</v>
      </c>
      <c r="B19" s="80">
        <v>41</v>
      </c>
      <c r="C19" s="81">
        <v>1708.1000000000001</v>
      </c>
      <c r="D19" s="80">
        <v>54</v>
      </c>
      <c r="E19" s="81">
        <v>2401.1000000000004</v>
      </c>
      <c r="F19" s="80">
        <v>10</v>
      </c>
      <c r="G19" s="82">
        <v>345.6</v>
      </c>
      <c r="H19" s="83">
        <f t="shared" si="0"/>
        <v>105</v>
      </c>
      <c r="I19" s="84">
        <f t="shared" si="0"/>
        <v>4454.800000000001</v>
      </c>
    </row>
    <row r="20" spans="1:9" ht="28.5" customHeight="1">
      <c r="A20" s="18" t="s">
        <v>24</v>
      </c>
      <c r="B20" s="80">
        <v>15</v>
      </c>
      <c r="C20" s="81">
        <v>555.1000000000001</v>
      </c>
      <c r="D20" s="80">
        <v>3</v>
      </c>
      <c r="E20" s="81">
        <v>100.3</v>
      </c>
      <c r="F20" s="80">
        <v>2</v>
      </c>
      <c r="G20" s="82">
        <v>59.3</v>
      </c>
      <c r="H20" s="83">
        <f t="shared" si="0"/>
        <v>20</v>
      </c>
      <c r="I20" s="84">
        <f t="shared" si="0"/>
        <v>714.7</v>
      </c>
    </row>
    <row r="21" spans="1:12" ht="28.5" customHeight="1">
      <c r="A21" s="18" t="s">
        <v>25</v>
      </c>
      <c r="B21" s="80">
        <v>3</v>
      </c>
      <c r="C21" s="81">
        <v>30.200000000000003</v>
      </c>
      <c r="D21" s="80">
        <v>3</v>
      </c>
      <c r="E21" s="81">
        <v>41.7</v>
      </c>
      <c r="F21" s="80">
        <v>0</v>
      </c>
      <c r="G21" s="82">
        <v>0</v>
      </c>
      <c r="H21" s="83">
        <f t="shared" si="0"/>
        <v>6</v>
      </c>
      <c r="I21" s="84">
        <f t="shared" si="0"/>
        <v>71.9</v>
      </c>
      <c r="J21" s="2"/>
      <c r="K21" s="2"/>
      <c r="L21" s="2"/>
    </row>
    <row r="22" spans="1:12" ht="28.5" customHeight="1">
      <c r="A22" s="18" t="s">
        <v>26</v>
      </c>
      <c r="B22" s="80">
        <v>13</v>
      </c>
      <c r="C22" s="81">
        <v>1088.1999999999998</v>
      </c>
      <c r="D22" s="80">
        <v>24</v>
      </c>
      <c r="E22" s="81">
        <v>1385.1</v>
      </c>
      <c r="F22" s="80">
        <v>3</v>
      </c>
      <c r="G22" s="82">
        <v>153.70000000000002</v>
      </c>
      <c r="H22" s="83">
        <f t="shared" si="0"/>
        <v>40</v>
      </c>
      <c r="I22" s="84">
        <f t="shared" si="0"/>
        <v>2626.9999999999995</v>
      </c>
      <c r="J22" s="2"/>
      <c r="K22" s="2"/>
      <c r="L22" s="2"/>
    </row>
    <row r="23" spans="1:12" ht="28.5" customHeight="1" thickBot="1">
      <c r="A23" s="20" t="s">
        <v>27</v>
      </c>
      <c r="B23" s="85">
        <v>77</v>
      </c>
      <c r="C23" s="86">
        <v>3521.3</v>
      </c>
      <c r="D23" s="85">
        <f aca="true" t="shared" si="1" ref="D23:I23">SUM(D18:D22)</f>
        <v>85</v>
      </c>
      <c r="E23" s="86">
        <f t="shared" si="1"/>
        <v>3937.8</v>
      </c>
      <c r="F23" s="85">
        <f t="shared" si="1"/>
        <v>15</v>
      </c>
      <c r="G23" s="87">
        <f t="shared" si="1"/>
        <v>558.6</v>
      </c>
      <c r="H23" s="88">
        <f>SUM(H18:H22)</f>
        <v>177</v>
      </c>
      <c r="I23" s="89">
        <f t="shared" si="1"/>
        <v>8017.700000000001</v>
      </c>
      <c r="J23" s="21"/>
      <c r="K23" s="21"/>
      <c r="L23" s="21"/>
    </row>
    <row r="24" spans="1:9" ht="21.75" customHeight="1">
      <c r="A24" s="22" t="s">
        <v>48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8" t="s">
        <v>32</v>
      </c>
      <c r="B27" s="2"/>
      <c r="C27" s="2"/>
      <c r="D27" s="2"/>
      <c r="E27" s="2"/>
      <c r="F27" s="39"/>
      <c r="G27" s="41"/>
      <c r="H27" s="37"/>
      <c r="I27" s="33"/>
    </row>
    <row r="28" spans="1:13" ht="18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"/>
      <c r="L28" s="7"/>
      <c r="M28" s="38" t="s">
        <v>49</v>
      </c>
    </row>
    <row r="29" spans="1:13" ht="18" customHeight="1">
      <c r="A29" s="53" t="s">
        <v>7</v>
      </c>
      <c r="B29" s="55" t="s">
        <v>40</v>
      </c>
      <c r="C29" s="56"/>
      <c r="D29" s="56"/>
      <c r="E29" s="57"/>
      <c r="F29" s="58" t="s">
        <v>41</v>
      </c>
      <c r="G29" s="56"/>
      <c r="H29" s="56"/>
      <c r="I29" s="57"/>
      <c r="J29" s="58" t="s">
        <v>42</v>
      </c>
      <c r="K29" s="56"/>
      <c r="L29" s="56"/>
      <c r="M29" s="61"/>
    </row>
    <row r="30" spans="1:13" ht="18" customHeight="1">
      <c r="A30" s="54"/>
      <c r="B30" s="62" t="s">
        <v>8</v>
      </c>
      <c r="C30" s="63"/>
      <c r="D30" s="64" t="s">
        <v>9</v>
      </c>
      <c r="E30" s="63"/>
      <c r="F30" s="64" t="s">
        <v>8</v>
      </c>
      <c r="G30" s="63"/>
      <c r="H30" s="64" t="s">
        <v>9</v>
      </c>
      <c r="I30" s="63"/>
      <c r="J30" s="64" t="s">
        <v>8</v>
      </c>
      <c r="K30" s="63"/>
      <c r="L30" s="64" t="s">
        <v>9</v>
      </c>
      <c r="M30" s="65"/>
    </row>
    <row r="31" spans="1:15" s="2" customFormat="1" ht="28.5" customHeight="1">
      <c r="A31" s="24" t="s">
        <v>10</v>
      </c>
      <c r="B31" s="90">
        <v>29</v>
      </c>
      <c r="C31" s="91"/>
      <c r="D31" s="92">
        <v>361.7</v>
      </c>
      <c r="E31" s="93"/>
      <c r="F31" s="94">
        <v>6</v>
      </c>
      <c r="G31" s="95"/>
      <c r="H31" s="96">
        <v>31.9</v>
      </c>
      <c r="I31" s="97"/>
      <c r="J31" s="98">
        <f>F31+B31</f>
        <v>35</v>
      </c>
      <c r="K31" s="91"/>
      <c r="L31" s="92">
        <f>H31+D31</f>
        <v>393.59999999999997</v>
      </c>
      <c r="M31" s="99"/>
      <c r="N31" s="3"/>
      <c r="O31" s="3"/>
    </row>
    <row r="32" spans="1:15" s="2" customFormat="1" ht="28.5" customHeight="1">
      <c r="A32" s="1" t="s">
        <v>11</v>
      </c>
      <c r="B32" s="90">
        <v>219</v>
      </c>
      <c r="C32" s="91"/>
      <c r="D32" s="92">
        <v>5540.4</v>
      </c>
      <c r="E32" s="93"/>
      <c r="F32" s="98">
        <v>24</v>
      </c>
      <c r="G32" s="91"/>
      <c r="H32" s="92">
        <v>805.2</v>
      </c>
      <c r="I32" s="93"/>
      <c r="J32" s="98">
        <f>F32+B32</f>
        <v>243</v>
      </c>
      <c r="K32" s="91"/>
      <c r="L32" s="92">
        <f>H32+D32</f>
        <v>6345.599999999999</v>
      </c>
      <c r="M32" s="99"/>
      <c r="N32" s="3"/>
      <c r="O32" s="3"/>
    </row>
    <row r="33" spans="1:15" s="2" customFormat="1" ht="28.5" customHeight="1">
      <c r="A33" s="1" t="s">
        <v>19</v>
      </c>
      <c r="B33" s="90">
        <v>213</v>
      </c>
      <c r="C33" s="91"/>
      <c r="D33" s="92">
        <v>11637.1</v>
      </c>
      <c r="E33" s="93"/>
      <c r="F33" s="98">
        <v>64</v>
      </c>
      <c r="G33" s="91"/>
      <c r="H33" s="92">
        <v>2928</v>
      </c>
      <c r="I33" s="93"/>
      <c r="J33" s="98">
        <f>F33+B33</f>
        <v>277</v>
      </c>
      <c r="K33" s="91"/>
      <c r="L33" s="92">
        <f>H33+D33</f>
        <v>14565.1</v>
      </c>
      <c r="M33" s="99"/>
      <c r="N33" s="3"/>
      <c r="O33" s="3"/>
    </row>
    <row r="34" spans="1:15" s="2" customFormat="1" ht="28.5" customHeight="1">
      <c r="A34" s="1" t="s">
        <v>12</v>
      </c>
      <c r="B34" s="70">
        <v>7</v>
      </c>
      <c r="C34" s="71"/>
      <c r="D34" s="59">
        <v>674.5</v>
      </c>
      <c r="E34" s="60"/>
      <c r="F34" s="66" t="s">
        <v>13</v>
      </c>
      <c r="G34" s="67"/>
      <c r="H34" s="68" t="s">
        <v>13</v>
      </c>
      <c r="I34" s="69"/>
      <c r="J34" s="72">
        <f>B34</f>
        <v>7</v>
      </c>
      <c r="K34" s="71"/>
      <c r="L34" s="59">
        <f>D34</f>
        <v>674.5</v>
      </c>
      <c r="M34" s="73"/>
      <c r="N34" s="3"/>
      <c r="O34" s="3"/>
    </row>
    <row r="35" spans="1:15" s="2" customFormat="1" ht="28.5" customHeight="1">
      <c r="A35" s="1" t="s">
        <v>14</v>
      </c>
      <c r="B35" s="70">
        <v>28</v>
      </c>
      <c r="C35" s="71"/>
      <c r="D35" s="59">
        <v>2669.2</v>
      </c>
      <c r="E35" s="60"/>
      <c r="F35" s="66" t="s">
        <v>13</v>
      </c>
      <c r="G35" s="67"/>
      <c r="H35" s="68" t="s">
        <v>13</v>
      </c>
      <c r="I35" s="69"/>
      <c r="J35" s="72">
        <f>B35</f>
        <v>28</v>
      </c>
      <c r="K35" s="71"/>
      <c r="L35" s="59">
        <f>D35</f>
        <v>2669.2</v>
      </c>
      <c r="M35" s="73"/>
      <c r="N35" s="3"/>
      <c r="O35" s="3"/>
    </row>
    <row r="36" spans="1:15" s="2" customFormat="1" ht="28.5" customHeight="1">
      <c r="A36" s="25" t="s">
        <v>39</v>
      </c>
      <c r="B36" s="76">
        <v>1</v>
      </c>
      <c r="C36" s="67"/>
      <c r="D36" s="68">
        <v>13.9</v>
      </c>
      <c r="E36" s="69"/>
      <c r="F36" s="66" t="s">
        <v>13</v>
      </c>
      <c r="G36" s="67"/>
      <c r="H36" s="66" t="s">
        <v>13</v>
      </c>
      <c r="I36" s="67"/>
      <c r="J36" s="72">
        <f>B36</f>
        <v>1</v>
      </c>
      <c r="K36" s="71"/>
      <c r="L36" s="59">
        <f>D36</f>
        <v>13.9</v>
      </c>
      <c r="M36" s="73"/>
      <c r="N36" s="3"/>
      <c r="O36" s="3"/>
    </row>
    <row r="37" spans="1:15" s="2" customFormat="1" ht="34.5" customHeight="1" thickBot="1">
      <c r="A37" s="26" t="s">
        <v>6</v>
      </c>
      <c r="B37" s="100">
        <f>SUM(B31:C36)</f>
        <v>497</v>
      </c>
      <c r="C37" s="101"/>
      <c r="D37" s="102">
        <f>SUM(D31:E36)</f>
        <v>20896.800000000003</v>
      </c>
      <c r="E37" s="103"/>
      <c r="F37" s="104">
        <f>SUM(F31:G36)</f>
        <v>94</v>
      </c>
      <c r="G37" s="101"/>
      <c r="H37" s="102">
        <f>SUM(H31:I36)</f>
        <v>3765.1</v>
      </c>
      <c r="I37" s="103"/>
      <c r="J37" s="104">
        <f>F37+B37</f>
        <v>591</v>
      </c>
      <c r="K37" s="101"/>
      <c r="L37" s="102">
        <f>H37+D37</f>
        <v>24661.9</v>
      </c>
      <c r="M37" s="105"/>
      <c r="N37" s="3"/>
      <c r="O37" s="3"/>
    </row>
    <row r="38" spans="1:15" s="2" customFormat="1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  <c r="O38" s="3"/>
    </row>
    <row r="39" spans="1:13" ht="17.25" customHeight="1">
      <c r="A39" s="10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95">
    <mergeCell ref="B34:C34"/>
    <mergeCell ref="D34:E34"/>
    <mergeCell ref="B37:C37"/>
    <mergeCell ref="D37:E37"/>
    <mergeCell ref="J37:K37"/>
    <mergeCell ref="L37:M37"/>
    <mergeCell ref="F36:G36"/>
    <mergeCell ref="H36:I36"/>
    <mergeCell ref="F37:G37"/>
    <mergeCell ref="H37:I37"/>
    <mergeCell ref="J36:K36"/>
    <mergeCell ref="L36:M36"/>
    <mergeCell ref="B16:C16"/>
    <mergeCell ref="D16:E16"/>
    <mergeCell ref="F16:G16"/>
    <mergeCell ref="H16:I16"/>
    <mergeCell ref="B36:C36"/>
    <mergeCell ref="D36:E36"/>
    <mergeCell ref="F35:G35"/>
    <mergeCell ref="H35:I35"/>
    <mergeCell ref="F34:G34"/>
    <mergeCell ref="H34:I34"/>
    <mergeCell ref="B35:C35"/>
    <mergeCell ref="D35:E35"/>
    <mergeCell ref="J33:K33"/>
    <mergeCell ref="L33:M33"/>
    <mergeCell ref="J34:K34"/>
    <mergeCell ref="L34:M34"/>
    <mergeCell ref="J35:K35"/>
    <mergeCell ref="L35:M35"/>
    <mergeCell ref="B33:C33"/>
    <mergeCell ref="D33:E33"/>
    <mergeCell ref="F33:G33"/>
    <mergeCell ref="H33:I33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2:C32"/>
    <mergeCell ref="D32:E32"/>
    <mergeCell ref="J29:M29"/>
    <mergeCell ref="B30:C30"/>
    <mergeCell ref="D30:E30"/>
    <mergeCell ref="F30:G30"/>
    <mergeCell ref="H30:I30"/>
    <mergeCell ref="J30:K30"/>
    <mergeCell ref="L30:M30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H3:I3"/>
    <mergeCell ref="H4:I4"/>
    <mergeCell ref="H5:I5"/>
    <mergeCell ref="J3:K3"/>
    <mergeCell ref="J4:K4"/>
    <mergeCell ref="J5:K5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9:G9"/>
    <mergeCell ref="H9:I9"/>
    <mergeCell ref="J7:K7"/>
    <mergeCell ref="J8:K8"/>
    <mergeCell ref="J9:K9"/>
    <mergeCell ref="H7:I7"/>
    <mergeCell ref="H8:I8"/>
    <mergeCell ref="F8:G8"/>
    <mergeCell ref="N7:O7"/>
    <mergeCell ref="N8:O8"/>
    <mergeCell ref="N9:O9"/>
    <mergeCell ref="L7:M7"/>
    <mergeCell ref="L8:M8"/>
    <mergeCell ref="L9:M9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2022-11-30T01:24:12Z</cp:lastPrinted>
  <dcterms:created xsi:type="dcterms:W3CDTF">1999-02-18T11:39:16Z</dcterms:created>
  <dcterms:modified xsi:type="dcterms:W3CDTF">2022-11-30T01:30:19Z</dcterms:modified>
  <cp:category/>
  <cp:version/>
  <cp:contentType/>
  <cp:contentStatus/>
</cp:coreProperties>
</file>