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G102" i="11" l="1"/>
  <c r="CW102" i="11"/>
  <c r="CR102" i="11"/>
  <c r="AU88" i="11" l="1"/>
  <c r="AP88" i="11"/>
  <c r="AF88" i="11"/>
  <c r="AU63" i="11"/>
  <c r="AP63" i="11"/>
  <c r="AP23" i="11" l="1"/>
  <c r="AA23"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AM37" i="9"/>
  <c r="C37" i="9"/>
  <c r="BW36" i="9"/>
  <c r="BE36" i="9"/>
  <c r="AM36" i="9"/>
  <c r="CO35" i="9"/>
  <c r="CO36" i="9" s="1"/>
  <c r="CO37" i="9" s="1"/>
  <c r="CO38" i="9" s="1"/>
  <c r="CO39" i="9" s="1"/>
  <c r="CO40" i="9" s="1"/>
  <c r="CO41" i="9" s="1"/>
  <c r="CO42" i="9" s="1"/>
  <c r="CO43" i="9" s="1"/>
  <c r="BW35" i="9"/>
  <c r="BE35" i="9"/>
  <c r="CO34" i="9"/>
  <c r="BW34" i="9"/>
  <c r="C34" i="9"/>
  <c r="C35" i="9" l="1"/>
  <c r="C36" i="9" s="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<sst xmlns="http://schemas.openxmlformats.org/spreadsheetml/2006/main" count="940" uniqueCount="560">
  <si>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</si>
  <si>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</si>
  <si>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</si>
  <si>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</si>
  <si>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</si>
  <si>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</si>
  <si>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</si>
  <si>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</si>
  <si>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</si>
  <si>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</si>
  <si>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</si>
  <si>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</si>
  <si>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</si>
  <si>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</si>
  <si>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</si>
  <si>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</si>
  <si>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</si>
  <si>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</si>
  <si>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</si>
  <si>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</si>
  <si>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</si>
  <si>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</si>
  <si>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</si>
  <si>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</si>
  <si>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</si>
  <si>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</si>
  <si>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</si>
  <si>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</si>
  <si>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</si>
  <si>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</si>
  <si>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</si>
  <si>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</si>
  <si>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</si>
  <si>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</si>
  <si>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</si>
  <si>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</si>
  <si>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</si>
  <si>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</si>
  <si>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</si>
  <si>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</si>
  <si>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</si>
  <si>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</si>
  <si>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</si>
  <si>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</si>
  <si>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</si>
  <si>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</si>
  <si>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</si>
  <si>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</si>
  <si>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</si>
  <si>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</si>
  <si>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</si>
  <si>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</si>
  <si>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</si>
  <si>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</si>
  <si>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</si>
  <si>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</si>
  <si>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</si>
  <si>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</si>
  <si>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</si>
  <si>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</si>
  <si>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</si>
  <si>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</si>
  <si>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</si>
  <si>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</si>
  <si>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</si>
  <si>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</si>
  <si>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</si>
  <si>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</si>
  <si>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</si>
  <si>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</si>
  <si>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</si>
  <si>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</si>
  <si>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</si>
  <si>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</si>
  <si>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</si>
  <si>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</si>
  <si>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</si>
  <si>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</si>
  <si>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</si>
  <si>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</si>
  <si>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</si>
  <si>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</si>
  <si>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</si>
  <si>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</si>
  <si>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</si>
  <si>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</si>
  <si>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</si>
  <si>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</si>
  <si>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</si>
  <si>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</si>
  <si>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</si>
  <si>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</si>
  <si>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</si>
  <si>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</si>
  <si>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</si>
  <si>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</si>
  <si>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</si>
  <si>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</si>
  <si>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</si>
  <si>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</si>
  <si>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</si>
  <si>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</si>
  <si>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</si>
  <si>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</si>
  <si>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</si>
  <si>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</si>
  <si>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</si>
  <si>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</si>
  <si>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</si>
  <si>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</si>
  <si>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</si>
  <si>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</si>
  <si>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</si>
  <si>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</si>
  <si>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</si>
  <si>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</si>
  <si>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</si>
  <si>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</si>
  <si>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</si>
  <si>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</si>
  <si>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</si>
  <si>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</si>
  <si>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</si>
  <si>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</si>
  <si>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</si>
  <si>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</si>
  <si>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</si>
  <si>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</si>
  <si>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</si>
  <si>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</si>
  <si>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</si>
  <si>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</si>
  <si>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</si>
  <si>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</si>
  <si>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</si>
  <si>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</si>
  <si>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</si>
  <si>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</si>
  <si>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</si>
  <si>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</si>
  <si>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</si>
  <si>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</si>
  <si>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</si>
  <si>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</si>
  <si>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</si>
  <si>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</si>
  <si>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</si>
  <si>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</si>
  <si>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</si>
  <si>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</si>
  <si>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</si>
  <si>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</si>
  <si>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</si>
  <si>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</si>
  <si>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</si>
  <si>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</si>
  <si>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</si>
  <si>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</si>
  <si>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</si>
  <si>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</si>
  <si>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</si>
  <si>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</si>
  <si>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</si>
  <si>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</si>
  <si>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</si>
  <si>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</si>
  <si>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</si>
  <si>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</si>
  <si>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</si>
  <si>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</si>
  <si>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</si>
  <si>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</si>
  <si>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</si>
  <si>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</si>
  <si>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</si>
  <si>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</si>
  <si>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</si>
  <si>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</si>
  <si>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</si>
  <si>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</si>
  <si>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</si>
  <si>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</si>
  <si>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</si>
  <si>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</si>
  <si>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</si>
  <si>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</si>
  <si>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</si>
  <si>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</si>
  <si>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</si>
  <si>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</si>
  <si>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</si>
  <si>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</si>
  <si>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</si>
  <si>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</si>
  <si>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</si>
  <si>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埼玉県川越市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</si>
  <si>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</si>
  <si>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</si>
  <si>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</si>
  <si>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</si>
  <si>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</si>
  <si>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</si>
  <si>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</si>
  <si>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</si>
  <si>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</si>
  <si>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</si>
  <si>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</si>
  <si>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</si>
  <si>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</si>
  <si>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</si>
  <si>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</si>
  <si>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</si>
  <si>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</si>
  <si>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</si>
  <si>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</si>
  <si>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</si>
  <si>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</si>
  <si>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</si>
  <si>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</si>
  <si>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</si>
  <si>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</si>
  <si>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</si>
  <si>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</si>
  <si>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</si>
  <si>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</si>
  <si>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</si>
  <si>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</si>
  <si>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</si>
  <si>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</si>
  <si>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</si>
  <si>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</si>
  <si>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</si>
  <si>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</si>
  <si>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</si>
  <si>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</si>
  <si>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</si>
  <si>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</si>
  <si>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</si>
  <si>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</si>
  <si>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</si>
  <si>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</si>
  <si>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</si>
  <si>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</si>
  <si>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</si>
  <si>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</si>
  <si>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</si>
  <si>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</si>
  <si>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</si>
  <si>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</si>
  <si>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</si>
  <si>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</si>
  <si>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</si>
  <si>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</si>
  <si>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</si>
  <si>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</si>
  <si>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</si>
  <si>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</si>
  <si>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</si>
  <si>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</si>
  <si>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</si>
  <si>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</si>
  <si>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</si>
  <si>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</si>
  <si>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</si>
  <si>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</si>
  <si>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</si>
  <si>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</si>
  <si>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</si>
  <si>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</si>
  <si>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</si>
  <si>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</si>
  <si>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</si>
  <si>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</si>
  <si>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</si>
  <si>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</si>
  <si>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</si>
  <si>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</si>
  <si>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</si>
  <si>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</si>
  <si>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</si>
  <si>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</si>
  <si>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</si>
  <si>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</si>
  <si>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</si>
  <si>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</si>
  <si>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</si>
  <si>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</si>
  <si>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</si>
  <si>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</si>
  <si>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</si>
  <si>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</si>
  <si>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</si>
  <si>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</si>
  <si>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</si>
  <si>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</si>
  <si>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</si>
  <si>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</si>
  <si>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</si>
  <si>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</si>
  <si>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</si>
  <si>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</si>
  <si>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</si>
  <si>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</si>
  <si>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</si>
  <si>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</si>
  <si>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</si>
  <si>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</si>
  <si>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</si>
  <si>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</si>
  <si>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</si>
  <si>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</si>
  <si>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</si>
  <si>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</si>
  <si>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</si>
  <si>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</si>
  <si>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</si>
  <si>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</si>
  <si>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</si>
  <si>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</si>
  <si>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</si>
  <si>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</si>
  <si>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</si>
  <si>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</si>
  <si>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</si>
  <si>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</si>
  <si>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</si>
  <si>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</si>
  <si>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</si>
  <si>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</si>
  <si>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</si>
  <si>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</si>
  <si>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</si>
  <si>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</si>
  <si>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</si>
  <si>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</si>
  <si>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</si>
  <si>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</si>
  <si>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</si>
  <si>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</si>
  <si>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</si>
  <si>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</si>
  <si>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</si>
  <si>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</si>
  <si>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</si>
  <si>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埼玉県川越市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</si>
  <si>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</si>
  <si>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</si>
  <si>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</si>
  <si>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</si>
  <si>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</si>
  <si>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</si>
  <si>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</si>
  <si>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</si>
  <si>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</si>
  <si>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</si>
  <si>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</si>
  <si>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</si>
  <si>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</si>
  <si>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</si>
  <si>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</si>
  <si>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</si>
  <si>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</si>
  <si>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</si>
  <si>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</si>
  <si>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</si>
  <si>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</si>
  <si>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</si>
  <si>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</si>
  <si>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</si>
  <si>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</si>
  <si>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</si>
  <si>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</si>
  <si>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</si>
  <si>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</si>
  <si>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</si>
  <si>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</si>
  <si>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</si>
  <si>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</si>
  <si>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</si>
  <si>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</si>
  <si>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</si>
  <si>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</si>
  <si>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</si>
  <si>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</si>
  <si>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</si>
  <si>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</si>
  <si>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</si>
  <si>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</si>
  <si>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</si>
  <si>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</si>
  <si>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</si>
  <si>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</si>
  <si>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</si>
  <si>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</si>
  <si>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</si>
  <si>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</si>
  <si>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</si>
  <si>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</si>
  <si>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</si>
  <si>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</si>
  <si>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</si>
  <si>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</si>
  <si>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</si>
  <si>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</si>
  <si>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</si>
  <si>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</si>
  <si>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</si>
  <si>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</si>
  <si>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</si>
  <si>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</si>
  <si>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</si>
  <si>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</si>
  <si>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</si>
  <si>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</si>
  <si>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</si>
  <si>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</si>
  <si>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</si>
  <si>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</si>
  <si>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</si>
  <si>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</si>
  <si>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</si>
  <si>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</si>
  <si>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</si>
  <si>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</si>
  <si>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</si>
  <si>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</si>
  <si>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</si>
  <si>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</si>
  <si>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</si>
  <si>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</si>
  <si>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</si>
  <si>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</si>
  <si>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</si>
  <si>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</si>
  <si>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</si>
  <si>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</si>
  <si>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</si>
  <si>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</si>
  <si>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</si>
  <si>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</si>
  <si>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</si>
  <si>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</si>
  <si>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</si>
  <si>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</si>
  <si>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</si>
  <si>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</si>
  <si>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</si>
  <si>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</si>
  <si>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</si>
  <si>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</si>
  <si>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</si>
  <si>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</si>
  <si>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</si>
  <si>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</si>
  <si>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</si>
  <si>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</si>
  <si>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</si>
  <si>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</si>
  <si>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</si>
  <si>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</si>
  <si>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</si>
  <si>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</si>
  <si>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</si>
  <si>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</si>
  <si>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</si>
  <si>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</si>
  <si>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</si>
  <si>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</si>
  <si>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</si>
  <si>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</si>
  <si>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</si>
  <si>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</si>
  <si>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</si>
  <si>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</si>
  <si>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</si>
  <si>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</si>
  <si>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</si>
  <si>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</si>
  <si>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</si>
  <si>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</si>
  <si>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</si>
  <si>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</si>
  <si>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</si>
  <si>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</si>
  <si>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</si>
  <si>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</si>
  <si>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</si>
  <si>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</si>
  <si>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</si>
  <si>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</si>
  <si>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</si>
  <si>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</si>
  <si>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</si>
  <si>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</si>
  <si>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</si>
  <si>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</si>
  <si>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</si>
  <si>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</si>
  <si>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</si>
  <si>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</si>
  <si>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</si>
  <si>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</si>
  <si>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</si>
  <si>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</si>
  <si>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</si>
  <si>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</si>
  <si>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</si>
  <si>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</si>
  <si>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</si>
  <si>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</si>
  <si>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</si>
  <si>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</si>
  <si>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</si>
  <si>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</si>
  <si>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</si>
  <si>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</si>
  <si>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</si>
  <si>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</si>
  <si>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</si>
  <si>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</si>
  <si>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</si>
  <si>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</si>
  <si>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</si>
  <si>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</si>
  <si>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</si>
  <si>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</si>
  <si>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</si>
  <si>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</si>
  <si>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</si>
  <si>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</si>
  <si>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</si>
  <si>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</si>
  <si>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</si>
  <si>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公共下水道事業会計</t>
  </si>
  <si>
    <t>国民健康保険事業特別会計</t>
  </si>
  <si>
    <t>介護保険事業特別会計</t>
  </si>
  <si>
    <t>歯科診療事業特別会計</t>
  </si>
  <si>
    <t>農業集落排水事業特別会計</t>
  </si>
  <si>
    <t>後期高齢者医療事業特別会計</t>
  </si>
  <si>
    <t>その他会計（赤字）</t>
  </si>
  <si>
    <t>その他会計（黒字）</t>
  </si>
  <si>
    <t>母子父子寡婦福祉資金貸付事業特別会計</t>
    <rPh sb="2" eb="4">
      <t>フシ</t>
    </rPh>
    <phoneticPr fontId="5"/>
  </si>
  <si>
    <t>川越地区消防組合</t>
    <rPh sb="0" eb="2">
      <t>カワゴエ</t>
    </rPh>
    <rPh sb="2" eb="4">
      <t>チク</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</si>
  <si>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</si>
  <si>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</si>
  <si>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</si>
  <si>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彩の国さいたま人づくり広域連合</t>
    <rPh sb="0" eb="1">
      <t>サイ</t>
    </rPh>
    <rPh sb="2" eb="3">
      <t>クニ</t>
    </rPh>
    <rPh sb="7" eb="8">
      <t>ヒト</t>
    </rPh>
    <rPh sb="11" eb="13">
      <t>コウイキ</t>
    </rPh>
    <rPh sb="13" eb="15">
      <t>レンゴウ</t>
    </rPh>
    <phoneticPr fontId="2"/>
  </si>
  <si>
    <t>川越市勤労者福祉サービスセンター</t>
    <rPh sb="0" eb="3">
      <t>カワゴエシ</t>
    </rPh>
    <rPh sb="3" eb="6">
      <t>キンロウシャ</t>
    </rPh>
    <rPh sb="6" eb="8">
      <t>フクシ</t>
    </rPh>
    <phoneticPr fontId="2"/>
  </si>
  <si>
    <t>川越市施設管理公社</t>
    <rPh sb="0" eb="3">
      <t>カワゴエシ</t>
    </rPh>
    <rPh sb="3" eb="5">
      <t>シセツ</t>
    </rPh>
    <rPh sb="5" eb="7">
      <t>カンリ</t>
    </rPh>
    <rPh sb="7" eb="9">
      <t>コウシャ</t>
    </rPh>
    <phoneticPr fontId="2"/>
  </si>
  <si>
    <t>川越総合卸売市場</t>
    <rPh sb="0" eb="2">
      <t>カワゴエ</t>
    </rPh>
    <rPh sb="2" eb="4">
      <t>ソウゴウ</t>
    </rPh>
    <rPh sb="4" eb="6">
      <t>オロシウリ</t>
    </rPh>
    <rPh sb="6" eb="8">
      <t>イチバ</t>
    </rPh>
    <phoneticPr fontId="2"/>
  </si>
  <si>
    <t>川越市都市開発</t>
    <rPh sb="0" eb="3">
      <t>カワゴエシ</t>
    </rPh>
    <rPh sb="3" eb="5">
      <t>トシ</t>
    </rPh>
    <rPh sb="5" eb="7">
      <t>カイハツ</t>
    </rPh>
    <phoneticPr fontId="2"/>
  </si>
  <si>
    <t>川越市土地開発公社</t>
    <rPh sb="0" eb="3">
      <t>カワゴエシ</t>
    </rPh>
    <rPh sb="3" eb="5">
      <t>トチ</t>
    </rPh>
    <rPh sb="5" eb="7">
      <t>カイハツ</t>
    </rPh>
    <rPh sb="7" eb="9">
      <t>コウシャ</t>
    </rPh>
    <phoneticPr fontId="2"/>
  </si>
  <si>
    <t>けやきの郷</t>
    <rPh sb="4" eb="5">
      <t>サト</t>
    </rPh>
    <phoneticPr fontId="2"/>
  </si>
  <si>
    <t>川越福祉会</t>
    <rPh sb="0" eb="2">
      <t>カワゴエ</t>
    </rPh>
    <rPh sb="2" eb="4">
      <t>フクシ</t>
    </rPh>
    <rPh sb="4" eb="5">
      <t>カイ</t>
    </rPh>
    <phoneticPr fontId="2"/>
  </si>
  <si>
    <t>慈悦会</t>
    <rPh sb="0" eb="1">
      <t>ジ</t>
    </rPh>
    <rPh sb="1" eb="2">
      <t>エツ</t>
    </rPh>
    <rPh sb="2" eb="3">
      <t>カイ</t>
    </rPh>
    <phoneticPr fontId="2"/>
  </si>
  <si>
    <t>杏樹会</t>
    <rPh sb="0" eb="2">
      <t>アンジュ</t>
    </rPh>
    <rPh sb="2" eb="3">
      <t>カイ</t>
    </rPh>
    <phoneticPr fontId="2"/>
  </si>
  <si>
    <t>高栄会</t>
    <rPh sb="0" eb="2">
      <t>タカエイ</t>
    </rPh>
    <rPh sb="2" eb="3">
      <t>カイ</t>
    </rPh>
    <phoneticPr fontId="2"/>
  </si>
  <si>
    <t>あゆみの会</t>
    <rPh sb="4" eb="5">
      <t>カイ</t>
    </rPh>
    <phoneticPr fontId="2"/>
  </si>
  <si>
    <t>川越市医師会</t>
    <rPh sb="0" eb="3">
      <t>カワゴエシ</t>
    </rPh>
    <rPh sb="3" eb="6">
      <t>イシカイ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</si>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</sst>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26493</c:v>
                </c:pt>
                <c:pt idx="1">
                  <c:v>26783</c:v>
                </c:pt>
                <c:pt idx="2">
                  <c:v>27843</c:v>
                </c:pt>
                <c:pt idx="3">
                  <c:v>40472</c:v>
                </c:pt>
                <c:pt idx="4">
                  <c:v>47977</c:v>
                </c:pt>
              </c:numCache>
            </c:numRef>
          </c:val>
          <c:smooth val="0"/>
        </c:ser>
        <c:dLbls>
          <c:showLegendKey val="0"/>
          <c:showVal val="0"/>
          <c:showCatName val="0"/>
          <c:showSerName val="0"/>
          <c:showPercent val="0"/>
          <c:showBubbleSize val="0"/>
        </c:dLbls>
        <c:marker val="1"/>
        <c:smooth val="0"/>
        <c:axId val="98279424"/>
        <c:axId val="98281344"/>
      </c:lineChart>
      <c:catAx>
        <c:axId val="98279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81344"/>
        <c:crosses val="autoZero"/>
        <c:auto val="1"/>
        <c:lblAlgn val="ctr"/>
        <c:lblOffset val="100"/>
        <c:tickLblSkip val="1"/>
        <c:tickMarkSkip val="1"/>
        <c:noMultiLvlLbl val="0"/>
      </c:catAx>
      <c:valAx>
        <c:axId val="982813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79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5.14</c:v>
                </c:pt>
                <c:pt idx="1">
                  <c:v>5.4</c:v>
                </c:pt>
                <c:pt idx="2">
                  <c:v>6.24</c:v>
                </c:pt>
                <c:pt idx="3">
                  <c:v>7.91</c:v>
                </c:pt>
                <c:pt idx="4">
                  <c:v>8.35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3.88</c:v>
                </c:pt>
                <c:pt idx="1">
                  <c:v>6.02</c:v>
                </c:pt>
                <c:pt idx="2">
                  <c:v>5.67</c:v>
                </c:pt>
                <c:pt idx="3">
                  <c:v>8.07</c:v>
                </c:pt>
                <c:pt idx="4">
                  <c:v>9.2200000000000006</c:v>
                </c:pt>
              </c:numCache>
            </c:numRef>
          </c:val>
        </c:ser>
        <c:dLbls>
          <c:showLegendKey val="0"/>
          <c:showVal val="0"/>
          <c:showCatName val="0"/>
          <c:showSerName val="0"/>
          <c:showPercent val="0"/>
          <c:showBubbleSize val="0"/>
        </c:dLbls>
        <c:gapWidth val="250"/>
        <c:overlap val="100"/>
        <c:axId val="99006720"/>
        <c:axId val="99021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2.86</c:v>
                </c:pt>
                <c:pt idx="1">
                  <c:v>2.68</c:v>
                </c:pt>
                <c:pt idx="2">
                  <c:v>0.71</c:v>
                </c:pt>
                <c:pt idx="3">
                  <c:v>4.2300000000000004</c:v>
                </c:pt>
                <c:pt idx="4">
                  <c:v>1.56</c:v>
                </c:pt>
              </c:numCache>
            </c:numRef>
          </c:val>
          <c:smooth val="0"/>
        </c:ser>
        <c:dLbls>
          <c:showLegendKey val="0"/>
          <c:showVal val="0"/>
          <c:showCatName val="0"/>
          <c:showSerName val="0"/>
          <c:showPercent val="0"/>
          <c:showBubbleSize val="0"/>
        </c:dLbls>
        <c:marker val="1"/>
        <c:smooth val="0"/>
        <c:axId val="99006720"/>
        <c:axId val="99021184"/>
      </c:lineChart>
      <c:catAx>
        <c:axId val="990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021184"/>
        <c:crosses val="autoZero"/>
        <c:auto val="1"/>
        <c:lblAlgn val="ctr"/>
        <c:lblOffset val="100"/>
        <c:tickLblSkip val="1"/>
        <c:tickMarkSkip val="1"/>
        <c:noMultiLvlLbl val="0"/>
      </c:catAx>
      <c:valAx>
        <c:axId val="9902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0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0.18</c:v>
                </c:pt>
                <c:pt idx="2">
                  <c:v>#N/A</c:v>
                </c:pt>
                <c:pt idx="3">
                  <c:v>0.17</c:v>
                </c:pt>
                <c:pt idx="4">
                  <c:v>#N/A</c:v>
                </c:pt>
                <c:pt idx="5">
                  <c:v>0.12</c:v>
                </c:pt>
                <c:pt idx="6">
                  <c:v>#N/A</c:v>
                </c:pt>
                <c:pt idx="7">
                  <c:v>0.09</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0.06</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0.08</c:v>
                </c:pt>
                <c:pt idx="4">
                  <c:v>#N/A</c:v>
                </c:pt>
                <c:pt idx="5">
                  <c:v>0.06</c:v>
                </c:pt>
                <c:pt idx="6">
                  <c:v>#N/A</c:v>
                </c:pt>
                <c:pt idx="7">
                  <c:v>7.0000000000000007E-2</c:v>
                </c:pt>
                <c:pt idx="8">
                  <c:v>#N/A</c:v>
                </c:pt>
                <c:pt idx="9">
                  <c:v>0.06</c:v>
                </c:pt>
              </c:numCache>
            </c:numRef>
          </c:val>
        </c:ser>
        <c:ser>
          <c:idx val="4"/>
          <c:order val="4"/>
          <c:tx>
            <c:strRef>
              <c:f>データシート!$A$31</c:f>
              <c:strCache>
                <c:ptCount val="1"/>
                <c:pt idx="0">
                  <c:v>歯科診療事業特別会計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#N/A</c:v>
                </c:pt>
                <c:pt idx="5">
                  <c:v>0.14000000000000001</c:v>
                </c:pt>
                <c:pt idx="6">
                  <c:v>#N/A</c:v>
                </c:pt>
                <c:pt idx="7">
                  <c:v>0.13</c:v>
                </c:pt>
                <c:pt idx="8">
                  <c:v>#N/A</c:v>
                </c:pt>
                <c:pt idx="9">
                  <c:v>0.09</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0.63</c:v>
                </c:pt>
                <c:pt idx="2">
                  <c:v>#N/A</c:v>
                </c:pt>
                <c:pt idx="3">
                  <c:v>0.68</c:v>
                </c:pt>
                <c:pt idx="4">
                  <c:v>#N/A</c:v>
                </c:pt>
                <c:pt idx="5">
                  <c:v>1.56</c:v>
                </c:pt>
                <c:pt idx="6">
                  <c:v>#N/A</c:v>
                </c:pt>
                <c:pt idx="7">
                  <c:v>1.44</c:v>
                </c:pt>
                <c:pt idx="8">
                  <c:v>#N/A</c:v>
                </c:pt>
                <c:pt idx="9">
                  <c:v>1.98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3.17</c:v>
                </c:pt>
                <c:pt idx="2">
                  <c:v>#N/A</c:v>
                </c:pt>
                <c:pt idx="3">
                  <c:v>2.85</c:v>
                </c:pt>
                <c:pt idx="4">
                  <c:v>#N/A</c:v>
                </c:pt>
                <c:pt idx="5">
                  <c:v>3.08</c:v>
                </c:pt>
                <c:pt idx="6">
                  <c:v>#N/A</c:v>
                </c:pt>
                <c:pt idx="7">
                  <c:v>3.31</c:v>
                </c:pt>
                <c:pt idx="8">
                  <c:v>#N/A</c:v>
                </c:pt>
                <c:pt idx="9">
                  <c:v>2.99</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2.89</c:v>
                </c:pt>
                <c:pt idx="2">
                  <c:v>#N/A</c:v>
                </c:pt>
                <c:pt idx="3">
                  <c:v>3</c:v>
                </c:pt>
                <c:pt idx="4">
                  <c:v>#N/A</c:v>
                </c:pt>
                <c:pt idx="5">
                  <c:v>2.7</c:v>
                </c:pt>
                <c:pt idx="6">
                  <c:v>#N/A</c:v>
                </c:pt>
                <c:pt idx="7">
                  <c:v>3.14</c:v>
                </c:pt>
                <c:pt idx="8">
                  <c:v>#N/A</c:v>
                </c:pt>
                <c:pt idx="9">
                  <c:v>3.9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10.66</c:v>
                </c:pt>
                <c:pt idx="2">
                  <c:v>#N/A</c:v>
                </c:pt>
                <c:pt idx="3">
                  <c:v>9.66</c:v>
                </c:pt>
                <c:pt idx="4">
                  <c:v>#N/A</c:v>
                </c:pt>
                <c:pt idx="5">
                  <c:v>8.0399999999999991</c:v>
                </c:pt>
                <c:pt idx="6">
                  <c:v>#N/A</c:v>
                </c:pt>
                <c:pt idx="7">
                  <c:v>6.68</c:v>
                </c:pt>
                <c:pt idx="8">
                  <c:v>#N/A</c:v>
                </c:pt>
                <c:pt idx="9">
                  <c:v>6.67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5.04</c:v>
                </c:pt>
                <c:pt idx="2">
                  <c:v>#N/A</c:v>
                </c:pt>
                <c:pt idx="3">
                  <c:v>5.27</c:v>
                </c:pt>
                <c:pt idx="4">
                  <c:v>#N/A</c:v>
                </c:pt>
                <c:pt idx="5">
                  <c:v>6.03</c:v>
                </c:pt>
                <c:pt idx="6">
                  <c:v>#N/A</c:v>
                </c:pt>
                <c:pt idx="7">
                  <c:v>7.74</c:v>
                </c:pt>
                <c:pt idx="8">
                  <c:v>#N/A</c:v>
                </c:pt>
                <c:pt idx="9">
                  <c:v>8.1999999999999993</c:v>
                </c:pt>
              </c:numCache>
            </c:numRef>
          </c:val>
        </c:ser>
        <c:dLbls>
          <c:showLegendKey val="0"/>
          <c:showVal val="0"/>
          <c:showCatName val="0"/>
          <c:showSerName val="0"/>
          <c:showPercent val="0"/>
          <c:showBubbleSize val="0"/>
        </c:dLbls>
        <c:gapWidth val="150"/>
        <c:overlap val="100"/>
        <c:axId val="99504512"/>
        <c:axId val="99506048"/>
      </c:barChart>
      <c:catAx>
        <c:axId val="9950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506048"/>
        <c:crosses val="autoZero"/>
        <c:auto val="1"/>
        <c:lblAlgn val="ctr"/>
        <c:lblOffset val="100"/>
        <c:tickLblSkip val="1"/>
        <c:tickMarkSkip val="1"/>
        <c:noMultiLvlLbl val="0"/>
      </c:catAx>
      <c:valAx>
        <c:axId val="9950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0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7121</c:v>
                </c:pt>
                <c:pt idx="5">
                  <c:v>7201</c:v>
                </c:pt>
                <c:pt idx="8">
                  <c:v>8222</c:v>
                </c:pt>
                <c:pt idx="11">
                  <c:v>8455</c:v>
                </c:pt>
                <c:pt idx="14">
                  <c:v>8464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327</c:v>
                </c:pt>
                <c:pt idx="3">
                  <c:v>691</c:v>
                </c:pt>
                <c:pt idx="6">
                  <c:v>1031</c:v>
                </c:pt>
                <c:pt idx="9">
                  <c:v>739</c:v>
                </c:pt>
                <c:pt idx="12">
                  <c:v>515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242</c:v>
                </c:pt>
                <c:pt idx="3">
                  <c:v>251</c:v>
                </c:pt>
                <c:pt idx="6">
                  <c:v>256</c:v>
                </c:pt>
                <c:pt idx="9">
                  <c:v>175</c:v>
                </c:pt>
                <c:pt idx="12">
                  <c:v>182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1534</c:v>
                </c:pt>
                <c:pt idx="3">
                  <c:v>1205</c:v>
                </c:pt>
                <c:pt idx="6">
                  <c:v>1301</c:v>
                </c:pt>
                <c:pt idx="9">
                  <c:v>1223</c:v>
                </c:pt>
                <c:pt idx="12">
                  <c:v>1123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8766</c:v>
                </c:pt>
                <c:pt idx="3">
                  <c:v>9372</c:v>
                </c:pt>
                <c:pt idx="6">
                  <c:v>10049</c:v>
                </c:pt>
                <c:pt idx="9">
                  <c:v>10127</c:v>
                </c:pt>
                <c:pt idx="12">
                  <c:v>9581</c:v>
                </c:pt>
              </c:numCache>
            </c:numRef>
          </c:val>
        </c:ser>
        <c:dLbls>
          <c:showLegendKey val="0"/>
          <c:showVal val="0"/>
          <c:showCatName val="0"/>
          <c:showSerName val="0"/>
          <c:showPercent val="0"/>
          <c:showBubbleSize val="0"/>
        </c:dLbls>
        <c:gapWidth val="100"/>
        <c:overlap val="100"/>
        <c:axId val="97676672"/>
        <c:axId val="9770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3748</c:v>
                </c:pt>
                <c:pt idx="2">
                  <c:v>#N/A</c:v>
                </c:pt>
                <c:pt idx="3">
                  <c:v>#N/A</c:v>
                </c:pt>
                <c:pt idx="4">
                  <c:v>4318</c:v>
                </c:pt>
                <c:pt idx="5">
                  <c:v>#N/A</c:v>
                </c:pt>
                <c:pt idx="6">
                  <c:v>#N/A</c:v>
                </c:pt>
                <c:pt idx="7">
                  <c:v>4415</c:v>
                </c:pt>
                <c:pt idx="8">
                  <c:v>#N/A</c:v>
                </c:pt>
                <c:pt idx="9">
                  <c:v>#N/A</c:v>
                </c:pt>
                <c:pt idx="10">
                  <c:v>3809</c:v>
                </c:pt>
                <c:pt idx="11">
                  <c:v>#N/A</c:v>
                </c:pt>
                <c:pt idx="12">
                  <c:v>#N/A</c:v>
                </c:pt>
                <c:pt idx="13">
                  <c:v>2937</c:v>
                </c:pt>
                <c:pt idx="14">
                  <c:v>#N/A</c:v>
                </c:pt>
              </c:numCache>
            </c:numRef>
          </c:val>
          <c:smooth val="0"/>
        </c:ser>
        <c:dLbls>
          <c:showLegendKey val="0"/>
          <c:showVal val="0"/>
          <c:showCatName val="0"/>
          <c:showSerName val="0"/>
          <c:showPercent val="0"/>
          <c:showBubbleSize val="0"/>
        </c:dLbls>
        <c:marker val="1"/>
        <c:smooth val="0"/>
        <c:axId val="97676672"/>
        <c:axId val="97703424"/>
      </c:lineChart>
      <c:catAx>
        <c:axId val="976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703424"/>
        <c:crosses val="autoZero"/>
        <c:auto val="1"/>
        <c:lblAlgn val="ctr"/>
        <c:lblOffset val="100"/>
        <c:tickLblSkip val="1"/>
        <c:tickMarkSkip val="1"/>
        <c:noMultiLvlLbl val="0"/>
      </c:catAx>
      <c:valAx>
        <c:axId val="9770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7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62623</c:v>
                </c:pt>
                <c:pt idx="5">
                  <c:v>63768</c:v>
                </c:pt>
                <c:pt idx="8">
                  <c:v>64461</c:v>
                </c:pt>
                <c:pt idx="11">
                  <c:v>64827</c:v>
                </c:pt>
                <c:pt idx="14">
                  <c:v>64924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22741</c:v>
                </c:pt>
                <c:pt idx="5">
                  <c:v>23861</c:v>
                </c:pt>
                <c:pt idx="8">
                  <c:v>26147</c:v>
                </c:pt>
                <c:pt idx="11">
                  <c:v>26397</c:v>
                </c:pt>
                <c:pt idx="14">
                  <c:v>26818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6498</c:v>
                </c:pt>
                <c:pt idx="5">
                  <c:v>7750</c:v>
                </c:pt>
                <c:pt idx="8">
                  <c:v>7717</c:v>
                </c:pt>
                <c:pt idx="11">
                  <c:v>9673</c:v>
                </c:pt>
                <c:pt idx="14">
                  <c:v>10226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192</c:v>
                </c:pt>
                <c:pt idx="3">
                  <c:v>258</c:v>
                </c:pt>
                <c:pt idx="6">
                  <c:v>183</c:v>
                </c:pt>
                <c:pt idx="9">
                  <c:v>152</c:v>
                </c:pt>
                <c:pt idx="12">
                  <c:v>72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16753</c:v>
                </c:pt>
                <c:pt idx="3">
                  <c:v>16306</c:v>
                </c:pt>
                <c:pt idx="6">
                  <c:v>16061</c:v>
                </c:pt>
                <c:pt idx="9">
                  <c:v>15578</c:v>
                </c:pt>
                <c:pt idx="12">
                  <c:v>14430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1128</c:v>
                </c:pt>
                <c:pt idx="3">
                  <c:v>1018</c:v>
                </c:pt>
                <c:pt idx="6">
                  <c:v>937</c:v>
                </c:pt>
                <c:pt idx="9">
                  <c:v>928</c:v>
                </c:pt>
                <c:pt idx="12">
                  <c:v>1463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16876</c:v>
                </c:pt>
                <c:pt idx="3">
                  <c:v>16352</c:v>
                </c:pt>
                <c:pt idx="6">
                  <c:v>16131</c:v>
                </c:pt>
                <c:pt idx="9">
                  <c:v>16245</c:v>
                </c:pt>
                <c:pt idx="12">
                  <c:v>15550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14713</c:v>
                </c:pt>
                <c:pt idx="3">
                  <c:v>15133</c:v>
                </c:pt>
                <c:pt idx="6">
                  <c:v>14457</c:v>
                </c:pt>
                <c:pt idx="9">
                  <c:v>12191</c:v>
                </c:pt>
                <c:pt idx="12">
                  <c:v>10585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89660</c:v>
                </c:pt>
                <c:pt idx="3">
                  <c:v>89303</c:v>
                </c:pt>
                <c:pt idx="6">
                  <c:v>89160</c:v>
                </c:pt>
                <c:pt idx="9">
                  <c:v>91474</c:v>
                </c:pt>
                <c:pt idx="12">
                  <c:v>97992</c:v>
                </c:pt>
              </c:numCache>
            </c:numRef>
          </c:val>
        </c:ser>
        <c:dLbls>
          <c:showLegendKey val="0"/>
          <c:showVal val="0"/>
          <c:showCatName val="0"/>
          <c:showSerName val="0"/>
          <c:showPercent val="0"/>
          <c:showBubbleSize val="0"/>
        </c:dLbls>
        <c:gapWidth val="100"/>
        <c:overlap val="100"/>
        <c:axId val="99329536"/>
        <c:axId val="9933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47460</c:v>
                </c:pt>
                <c:pt idx="2">
                  <c:v>#N/A</c:v>
                </c:pt>
                <c:pt idx="3">
                  <c:v>#N/A</c:v>
                </c:pt>
                <c:pt idx="4">
                  <c:v>42991</c:v>
                </c:pt>
                <c:pt idx="5">
                  <c:v>#N/A</c:v>
                </c:pt>
                <c:pt idx="6">
                  <c:v>#N/A</c:v>
                </c:pt>
                <c:pt idx="7">
                  <c:v>38605</c:v>
                </c:pt>
                <c:pt idx="8">
                  <c:v>#N/A</c:v>
                </c:pt>
                <c:pt idx="9">
                  <c:v>#N/A</c:v>
                </c:pt>
                <c:pt idx="10">
                  <c:v>35670</c:v>
                </c:pt>
                <c:pt idx="11">
                  <c:v>#N/A</c:v>
                </c:pt>
                <c:pt idx="12">
                  <c:v>#N/A</c:v>
                </c:pt>
                <c:pt idx="13">
                  <c:v>38124</c:v>
                </c:pt>
                <c:pt idx="14">
                  <c:v>#N/A</c:v>
                </c:pt>
              </c:numCache>
            </c:numRef>
          </c:val>
          <c:smooth val="0"/>
        </c:ser>
        <c:dLbls>
          <c:showLegendKey val="0"/>
          <c:showVal val="0"/>
          <c:showCatName val="0"/>
          <c:showSerName val="0"/>
          <c:showPercent val="0"/>
          <c:showBubbleSize val="0"/>
        </c:dLbls>
        <c:marker val="1"/>
        <c:smooth val="0"/>
        <c:axId val="99329536"/>
        <c:axId val="99331456"/>
      </c:lineChart>
      <c:catAx>
        <c:axId val="9932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331456"/>
        <c:crosses val="autoZero"/>
        <c:auto val="1"/>
        <c:lblAlgn val="ctr"/>
        <c:lblOffset val="100"/>
        <c:tickLblSkip val="1"/>
        <c:tickMarkSkip val="1"/>
        <c:noMultiLvlLbl val="0"/>
      </c:catAx>
      <c:valAx>
        <c:axId val="9933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2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349,378
344,016
109.13
114,331,507
108,546,093
5,115,557
61,243,692
97,578,906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財政力指数については前年度と同数値となった。</a:t>
          </a:r>
          <a:endParaRPr lang="ja-JP" altLang="ja-JP" sz="1400">
            <a:effectLst/>
          </a:endParaRPr>
        </a:p>
        <a:p>
          <a:r>
            <a:rPr kumimoji="1" lang="ja-JP" altLang="ja-JP" sz="1100">
              <a:solidFill>
                <a:schemeClr val="dk1"/>
              </a:solidFill>
              <a:effectLst/>
              <a:latin typeface="+mn-lt"/>
              <a:ea typeface="+mn-ea"/>
              <a:cs typeface="+mn-cs"/>
            </a:rPr>
            <a:t>　今後についても、市税収入の大幅な伸びは見込めないことから、収納対策の徹底や行政運営の合理化・効率化により財政基盤の強化に努める。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37</xdr:row>
      <xdr:rowOff>38100</xdr:rowOff>
    </xdr:to>
    <xdr:cxnSp macro="">
      <xdr:nvCxnSpPr>
        <xdr:cNvPr id="65" name="直線コネクタ 64"/>
        <xdr:cNvCxnSpPr/>
      </xdr:nvCxnSpPr>
      <xdr:spPr>
        <a:xfrm>
          <a:off x="41148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37</xdr:row>
      <xdr:rowOff>38100</xdr:rowOff>
    </xdr:to>
    <xdr:cxnSp macro="">
      <xdr:nvCxnSpPr>
        <xdr:cNvPr id="68" name="直線コネクタ 67"/>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137160</xdr:rowOff>
    </xdr:from>
    <xdr:to>
      <xdr:col>4</xdr:col>
      <xdr:colOff>482600</xdr:colOff>
      <xdr:row>37</xdr:row>
      <xdr:rowOff>38100</xdr:rowOff>
    </xdr:to>
    <xdr:cxnSp macro="">
      <xdr:nvCxnSpPr>
        <xdr:cNvPr id="71" name="直線コネクタ 70"/>
        <xdr:cNvCxnSpPr/>
      </xdr:nvCxnSpPr>
      <xdr:spPr>
        <a:xfrm>
          <a:off x="2336800" y="63093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40640</xdr:rowOff>
    </xdr:from>
    <xdr:to>
      <xdr:col>3</xdr:col>
      <xdr:colOff>279400</xdr:colOff>
      <xdr:row>36</xdr:row>
      <xdr:rowOff>137160</xdr:rowOff>
    </xdr:to>
    <xdr:cxnSp macro="">
      <xdr:nvCxnSpPr>
        <xdr:cNvPr id="74" name="直線コネクタ 73"/>
        <xdr:cNvCxnSpPr/>
      </xdr:nvCxnSpPr>
      <xdr:spPr>
        <a:xfrm>
          <a:off x="1447800" y="62128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36</xdr:row>
      <xdr:rowOff>158750</xdr:rowOff>
    </xdr:from>
    <xdr:to>
      <xdr:col>7</xdr:col>
      <xdr:colOff>203200</xdr:colOff>
      <xdr:row>37</xdr:row>
      <xdr:rowOff>88900</xdr:rowOff>
    </xdr:to>
    <xdr:sp macro="" textlink="">
      <xdr:nvSpPr>
        <xdr:cNvPr id="84" name="円/楕円 83"/>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3827</xdr:rowOff>
    </xdr:from>
    <xdr:ext cx="762000" cy="259045"/>
    <xdr:sp macro="" textlink="">
      <xdr:nvSpPr>
        <xdr:cNvPr id="85" name="財政力該当値テキスト"/>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158750</xdr:rowOff>
    </xdr:from>
    <xdr:to>
      <xdr:col>6</xdr:col>
      <xdr:colOff>50800</xdr:colOff>
      <xdr:row>37</xdr:row>
      <xdr:rowOff>88900</xdr:rowOff>
    </xdr:to>
    <xdr:sp macro="" textlink="">
      <xdr:nvSpPr>
        <xdr:cNvPr id="86" name="円/楕円 85"/>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99077</xdr:rowOff>
    </xdr:from>
    <xdr:ext cx="736600" cy="259045"/>
    <xdr:sp macro="" textlink="">
      <xdr:nvSpPr>
        <xdr:cNvPr id="87" name="テキスト ボックス 86"/>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88" name="円/楕円 87"/>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89" name="テキスト ボックス 88"/>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86360</xdr:rowOff>
    </xdr:from>
    <xdr:to>
      <xdr:col>3</xdr:col>
      <xdr:colOff>330200</xdr:colOff>
      <xdr:row>37</xdr:row>
      <xdr:rowOff>16510</xdr:rowOff>
    </xdr:to>
    <xdr:sp macro="" textlink="">
      <xdr:nvSpPr>
        <xdr:cNvPr id="90" name="円/楕円 89"/>
        <xdr:cNvSpPr/>
      </xdr:nvSpPr>
      <xdr:spPr>
        <a:xfrm>
          <a:off x="2286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26687</xdr:rowOff>
    </xdr:from>
    <xdr:ext cx="762000" cy="259045"/>
    <xdr:sp macro="" textlink="">
      <xdr:nvSpPr>
        <xdr:cNvPr id="91" name="テキスト ボックス 90"/>
        <xdr:cNvSpPr txBox="1"/>
      </xdr:nvSpPr>
      <xdr:spPr>
        <a:xfrm>
          <a:off x="1955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161290</xdr:rowOff>
    </xdr:from>
    <xdr:to>
      <xdr:col>2</xdr:col>
      <xdr:colOff>127000</xdr:colOff>
      <xdr:row>36</xdr:row>
      <xdr:rowOff>91440</xdr:rowOff>
    </xdr:to>
    <xdr:sp macro="" textlink="">
      <xdr:nvSpPr>
        <xdr:cNvPr id="92" name="円/楕円 91"/>
        <xdr:cNvSpPr/>
      </xdr:nvSpPr>
      <xdr:spPr>
        <a:xfrm>
          <a:off x="1397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101617</xdr:rowOff>
    </xdr:from>
    <xdr:ext cx="762000" cy="259045"/>
    <xdr:sp macro="" textlink="">
      <xdr:nvSpPr>
        <xdr:cNvPr id="93" name="テキスト ボックス 92"/>
        <xdr:cNvSpPr txBox="1"/>
      </xdr:nvSpPr>
      <xdr:spPr>
        <a:xfrm>
          <a:off x="1066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経常収支比率については前年度</a:t>
          </a:r>
          <a:r>
            <a:rPr kumimoji="1" lang="ja-JP" altLang="en-US" sz="1100">
              <a:solidFill>
                <a:schemeClr val="dk1"/>
              </a:solidFill>
              <a:effectLst/>
              <a:latin typeface="+mn-lt"/>
              <a:ea typeface="+mn-ea"/>
              <a:cs typeface="+mn-cs"/>
            </a:rPr>
            <a:t>に比べて</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依然として</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％代が続いており、財政構造の硬直化が懸念される状況であるため、行財政改革を推進していくことで、早期に</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％台に改善するよう努める。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46482</xdr:rowOff>
    </xdr:from>
    <xdr:to>
      <xdr:col>7</xdr:col>
      <xdr:colOff>152400</xdr:colOff>
      <xdr:row>65</xdr:row>
      <xdr:rowOff>94742</xdr:rowOff>
    </xdr:to>
    <xdr:cxnSp macro="">
      <xdr:nvCxnSpPr>
        <xdr:cNvPr id="126" name="直線コネクタ 125"/>
        <xdr:cNvCxnSpPr/>
      </xdr:nvCxnSpPr>
      <xdr:spPr>
        <a:xfrm>
          <a:off x="4114800" y="111907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46482</xdr:rowOff>
    </xdr:from>
    <xdr:to>
      <xdr:col>6</xdr:col>
      <xdr:colOff>0</xdr:colOff>
      <xdr:row>65</xdr:row>
      <xdr:rowOff>46482</xdr:rowOff>
    </xdr:to>
    <xdr:cxnSp macro="">
      <xdr:nvCxnSpPr>
        <xdr:cNvPr id="129" name="直線コネクタ 128"/>
        <xdr:cNvCxnSpPr/>
      </xdr:nvCxnSpPr>
      <xdr:spPr>
        <a:xfrm>
          <a:off x="3225800" y="11190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1" name="テキスト ボックス 130"/>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150368</xdr:rowOff>
    </xdr:from>
    <xdr:to>
      <xdr:col>4</xdr:col>
      <xdr:colOff>482600</xdr:colOff>
      <xdr:row>65</xdr:row>
      <xdr:rowOff>46482</xdr:rowOff>
    </xdr:to>
    <xdr:cxnSp macro="">
      <xdr:nvCxnSpPr>
        <xdr:cNvPr id="132" name="直線コネクタ 131"/>
        <xdr:cNvCxnSpPr/>
      </xdr:nvCxnSpPr>
      <xdr:spPr>
        <a:xfrm>
          <a:off x="2336800" y="111231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150368</xdr:rowOff>
    </xdr:from>
    <xdr:to>
      <xdr:col>3</xdr:col>
      <xdr:colOff>279400</xdr:colOff>
      <xdr:row>64</xdr:row>
      <xdr:rowOff>169672</xdr:rowOff>
    </xdr:to>
    <xdr:cxnSp macro="">
      <xdr:nvCxnSpPr>
        <xdr:cNvPr id="135" name="直線コネクタ 134"/>
        <xdr:cNvCxnSpPr/>
      </xdr:nvCxnSpPr>
      <xdr:spPr>
        <a:xfrm flipV="1">
          <a:off x="1447800" y="111231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45" name="円/楕円 144"/>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16019</xdr:rowOff>
    </xdr:from>
    <xdr:ext cx="762000" cy="259045"/>
    <xdr:sp macro="" textlink="">
      <xdr:nvSpPr>
        <xdr:cNvPr id="146"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167132</xdr:rowOff>
    </xdr:from>
    <xdr:to>
      <xdr:col>6</xdr:col>
      <xdr:colOff>50800</xdr:colOff>
      <xdr:row>65</xdr:row>
      <xdr:rowOff>97282</xdr:rowOff>
    </xdr:to>
    <xdr:sp macro="" textlink="">
      <xdr:nvSpPr>
        <xdr:cNvPr id="147" name="円/楕円 146"/>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82059</xdr:rowOff>
    </xdr:from>
    <xdr:ext cx="736600" cy="259045"/>
    <xdr:sp macro="" textlink="">
      <xdr:nvSpPr>
        <xdr:cNvPr id="148" name="テキスト ボックス 147"/>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167132</xdr:rowOff>
    </xdr:from>
    <xdr:to>
      <xdr:col>4</xdr:col>
      <xdr:colOff>533400</xdr:colOff>
      <xdr:row>65</xdr:row>
      <xdr:rowOff>97282</xdr:rowOff>
    </xdr:to>
    <xdr:sp macro="" textlink="">
      <xdr:nvSpPr>
        <xdr:cNvPr id="149" name="円/楕円 148"/>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82059</xdr:rowOff>
    </xdr:from>
    <xdr:ext cx="762000" cy="259045"/>
    <xdr:sp macro="" textlink="">
      <xdr:nvSpPr>
        <xdr:cNvPr id="150" name="テキスト ボックス 149"/>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99568</xdr:rowOff>
    </xdr:from>
    <xdr:to>
      <xdr:col>3</xdr:col>
      <xdr:colOff>330200</xdr:colOff>
      <xdr:row>65</xdr:row>
      <xdr:rowOff>29718</xdr:rowOff>
    </xdr:to>
    <xdr:sp macro="" textlink="">
      <xdr:nvSpPr>
        <xdr:cNvPr id="151" name="円/楕円 150"/>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14495</xdr:rowOff>
    </xdr:from>
    <xdr:ext cx="762000" cy="259045"/>
    <xdr:sp macro="" textlink="">
      <xdr:nvSpPr>
        <xdr:cNvPr id="152" name="テキスト ボックス 151"/>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118872</xdr:rowOff>
    </xdr:from>
    <xdr:to>
      <xdr:col>2</xdr:col>
      <xdr:colOff>127000</xdr:colOff>
      <xdr:row>65</xdr:row>
      <xdr:rowOff>49022</xdr:rowOff>
    </xdr:to>
    <xdr:sp macro="" textlink="">
      <xdr:nvSpPr>
        <xdr:cNvPr id="153" name="円/楕円 152"/>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33799</xdr:rowOff>
    </xdr:from>
    <xdr:ext cx="762000" cy="259045"/>
    <xdr:sp macro="" textlink="">
      <xdr:nvSpPr>
        <xdr:cNvPr id="154" name="テキスト ボックス 153"/>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人口一人当たり人件費・物件費等決算額は前年度に比べ</a:t>
          </a:r>
          <a:r>
            <a:rPr kumimoji="1" lang="en-US" altLang="ja-JP" sz="1100">
              <a:solidFill>
                <a:schemeClr val="dk1"/>
              </a:solidFill>
              <a:effectLst/>
              <a:latin typeface="+mn-lt"/>
              <a:ea typeface="+mn-ea"/>
              <a:cs typeface="+mn-cs"/>
            </a:rPr>
            <a:t>5,335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　その主な要因は、人件費については一般職員給の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等、物件費については</a:t>
          </a:r>
          <a:r>
            <a:rPr kumimoji="1" lang="ja-JP" altLang="en-US" sz="1100">
              <a:solidFill>
                <a:schemeClr val="dk1"/>
              </a:solidFill>
              <a:effectLst/>
              <a:latin typeface="+mn-lt"/>
              <a:ea typeface="+mn-ea"/>
              <a:cs typeface="+mn-cs"/>
            </a:rPr>
            <a:t>臨時福祉給付金事業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等によるものである。</a:t>
          </a:r>
          <a:endParaRPr lang="ja-JP" altLang="ja-JP" sz="1400">
            <a:effectLst/>
          </a:endParaRPr>
        </a:p>
        <a:p>
          <a:r>
            <a:rPr kumimoji="1" lang="ja-JP" altLang="ja-JP" sz="1100">
              <a:solidFill>
                <a:schemeClr val="dk1"/>
              </a:solidFill>
              <a:effectLst/>
              <a:latin typeface="+mn-lt"/>
              <a:ea typeface="+mn-ea"/>
              <a:cs typeface="+mn-cs"/>
            </a:rPr>
            <a:t>　全国平均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下回る</a:t>
          </a:r>
          <a:r>
            <a:rPr kumimoji="1" lang="ja-JP" altLang="en-US" sz="1100">
              <a:solidFill>
                <a:schemeClr val="dk1"/>
              </a:solidFill>
              <a:effectLst/>
              <a:latin typeface="+mn-lt"/>
              <a:ea typeface="+mn-ea"/>
              <a:cs typeface="+mn-cs"/>
            </a:rPr>
            <a:t>状況ではあるが、</a:t>
          </a:r>
          <a:r>
            <a:rPr kumimoji="1" lang="ja-JP" altLang="ja-JP" sz="1100">
              <a:solidFill>
                <a:schemeClr val="dk1"/>
              </a:solidFill>
              <a:effectLst/>
              <a:latin typeface="+mn-lt"/>
              <a:ea typeface="+mn-ea"/>
              <a:cs typeface="+mn-cs"/>
            </a:rPr>
            <a:t>経常経費の見直しを図り、物件費の抑制に努める。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63835</xdr:rowOff>
    </xdr:from>
    <xdr:to>
      <xdr:col>7</xdr:col>
      <xdr:colOff>152400</xdr:colOff>
      <xdr:row>80</xdr:row>
      <xdr:rowOff>125137</xdr:rowOff>
    </xdr:to>
    <xdr:cxnSp macro="">
      <xdr:nvCxnSpPr>
        <xdr:cNvPr id="191" name="直線コネクタ 190"/>
        <xdr:cNvCxnSpPr/>
      </xdr:nvCxnSpPr>
      <xdr:spPr>
        <a:xfrm>
          <a:off x="4114800" y="13779835"/>
          <a:ext cx="8382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63835</xdr:rowOff>
    </xdr:from>
    <xdr:to>
      <xdr:col>6</xdr:col>
      <xdr:colOff>0</xdr:colOff>
      <xdr:row>80</xdr:row>
      <xdr:rowOff>70476</xdr:rowOff>
    </xdr:to>
    <xdr:cxnSp macro="">
      <xdr:nvCxnSpPr>
        <xdr:cNvPr id="194" name="直線コネクタ 193"/>
        <xdr:cNvCxnSpPr/>
      </xdr:nvCxnSpPr>
      <xdr:spPr>
        <a:xfrm flipV="1">
          <a:off x="3225800" y="13779835"/>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70476</xdr:rowOff>
    </xdr:from>
    <xdr:to>
      <xdr:col>4</xdr:col>
      <xdr:colOff>482600</xdr:colOff>
      <xdr:row>80</xdr:row>
      <xdr:rowOff>108062</xdr:rowOff>
    </xdr:to>
    <xdr:cxnSp macro="">
      <xdr:nvCxnSpPr>
        <xdr:cNvPr id="197" name="直線コネクタ 196"/>
        <xdr:cNvCxnSpPr/>
      </xdr:nvCxnSpPr>
      <xdr:spPr>
        <a:xfrm flipV="1">
          <a:off x="2336800" y="13786476"/>
          <a:ext cx="8890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106533</xdr:rowOff>
    </xdr:from>
    <xdr:to>
      <xdr:col>3</xdr:col>
      <xdr:colOff>279400</xdr:colOff>
      <xdr:row>80</xdr:row>
      <xdr:rowOff>108062</xdr:rowOff>
    </xdr:to>
    <xdr:cxnSp macro="">
      <xdr:nvCxnSpPr>
        <xdr:cNvPr id="200" name="直線コネクタ 199"/>
        <xdr:cNvCxnSpPr/>
      </xdr:nvCxnSpPr>
      <xdr:spPr>
        <a:xfrm>
          <a:off x="1447800" y="13822533"/>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74337</xdr:rowOff>
    </xdr:from>
    <xdr:to>
      <xdr:col>7</xdr:col>
      <xdr:colOff>203200</xdr:colOff>
      <xdr:row>81</xdr:row>
      <xdr:rowOff>4487</xdr:rowOff>
    </xdr:to>
    <xdr:sp macro="" textlink="">
      <xdr:nvSpPr>
        <xdr:cNvPr id="210" name="円/楕円 209"/>
        <xdr:cNvSpPr/>
      </xdr:nvSpPr>
      <xdr:spPr>
        <a:xfrm>
          <a:off x="4902200" y="137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90864</xdr:rowOff>
    </xdr:from>
    <xdr:ext cx="762000" cy="259045"/>
    <xdr:sp macro="" textlink="">
      <xdr:nvSpPr>
        <xdr:cNvPr id="211" name="人件費・物件費等の状況該当値テキスト"/>
        <xdr:cNvSpPr txBox="1"/>
      </xdr:nvSpPr>
      <xdr:spPr>
        <a:xfrm>
          <a:off x="5041900" y="1363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13035</xdr:rowOff>
    </xdr:from>
    <xdr:to>
      <xdr:col>6</xdr:col>
      <xdr:colOff>50800</xdr:colOff>
      <xdr:row>80</xdr:row>
      <xdr:rowOff>114635</xdr:rowOff>
    </xdr:to>
    <xdr:sp macro="" textlink="">
      <xdr:nvSpPr>
        <xdr:cNvPr id="212" name="円/楕円 211"/>
        <xdr:cNvSpPr/>
      </xdr:nvSpPr>
      <xdr:spPr>
        <a:xfrm>
          <a:off x="4064000" y="1372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124812</xdr:rowOff>
    </xdr:from>
    <xdr:ext cx="736600" cy="259045"/>
    <xdr:sp macro="" textlink="">
      <xdr:nvSpPr>
        <xdr:cNvPr id="213" name="テキスト ボックス 212"/>
        <xdr:cNvSpPr txBox="1"/>
      </xdr:nvSpPr>
      <xdr:spPr>
        <a:xfrm>
          <a:off x="3733800" y="13497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19676</xdr:rowOff>
    </xdr:from>
    <xdr:to>
      <xdr:col>4</xdr:col>
      <xdr:colOff>533400</xdr:colOff>
      <xdr:row>80</xdr:row>
      <xdr:rowOff>121276</xdr:rowOff>
    </xdr:to>
    <xdr:sp macro="" textlink="">
      <xdr:nvSpPr>
        <xdr:cNvPr id="214" name="円/楕円 213"/>
        <xdr:cNvSpPr/>
      </xdr:nvSpPr>
      <xdr:spPr>
        <a:xfrm>
          <a:off x="3175000" y="137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131453</xdr:rowOff>
    </xdr:from>
    <xdr:ext cx="762000" cy="259045"/>
    <xdr:sp macro="" textlink="">
      <xdr:nvSpPr>
        <xdr:cNvPr id="215" name="テキスト ボックス 214"/>
        <xdr:cNvSpPr txBox="1"/>
      </xdr:nvSpPr>
      <xdr:spPr>
        <a:xfrm>
          <a:off x="2844800" y="1350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93,765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57262</xdr:rowOff>
    </xdr:from>
    <xdr:to>
      <xdr:col>3</xdr:col>
      <xdr:colOff>330200</xdr:colOff>
      <xdr:row>80</xdr:row>
      <xdr:rowOff>158862</xdr:rowOff>
    </xdr:to>
    <xdr:sp macro="" textlink="">
      <xdr:nvSpPr>
        <xdr:cNvPr id="216" name="円/楕円 215"/>
        <xdr:cNvSpPr/>
      </xdr:nvSpPr>
      <xdr:spPr>
        <a:xfrm>
          <a:off x="2286000" y="1377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169039</xdr:rowOff>
    </xdr:from>
    <xdr:ext cx="762000" cy="259045"/>
    <xdr:sp macro="" textlink="">
      <xdr:nvSpPr>
        <xdr:cNvPr id="217" name="テキスト ボックス 216"/>
        <xdr:cNvSpPr txBox="1"/>
      </xdr:nvSpPr>
      <xdr:spPr>
        <a:xfrm>
          <a:off x="1955800" y="1354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97,036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55733</xdr:rowOff>
    </xdr:from>
    <xdr:to>
      <xdr:col>2</xdr:col>
      <xdr:colOff>127000</xdr:colOff>
      <xdr:row>80</xdr:row>
      <xdr:rowOff>157333</xdr:rowOff>
    </xdr:to>
    <xdr:sp macro="" textlink="">
      <xdr:nvSpPr>
        <xdr:cNvPr id="218" name="円/楕円 217"/>
        <xdr:cNvSpPr/>
      </xdr:nvSpPr>
      <xdr:spPr>
        <a:xfrm>
          <a:off x="1397000" y="1377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167510</xdr:rowOff>
    </xdr:from>
    <xdr:ext cx="762000" cy="259045"/>
    <xdr:sp macro="" textlink="">
      <xdr:nvSpPr>
        <xdr:cNvPr id="219" name="テキスト ボックス 218"/>
        <xdr:cNvSpPr txBox="1"/>
      </xdr:nvSpPr>
      <xdr:spPr>
        <a:xfrm>
          <a:off x="1066800" y="135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前年に比較して</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ポイント上昇しているが、短大卒及び高校卒３５年以上、高校卒２０年以上３０年未満の範囲等において、給料月額の高い職員の階層間異動があったことが、主な変動要因で、ラスパレイス指数が</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ポイント上昇することとなった。</a:t>
          </a:r>
        </a:p>
        <a:p>
          <a:r>
            <a:rPr lang="ja-JP" altLang="ja-JP" sz="1100">
              <a:solidFill>
                <a:schemeClr val="dk1"/>
              </a:solidFill>
              <a:effectLst/>
              <a:latin typeface="+mn-lt"/>
              <a:ea typeface="+mn-ea"/>
              <a:cs typeface="+mn-cs"/>
            </a:rPr>
            <a:t>　また、給料の高い職員の退職が比較的少なく、新規採用職員が少なかったため、</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ポイント上昇した。</a:t>
          </a:r>
        </a:p>
        <a:p>
          <a:r>
            <a:rPr lang="ja-JP" altLang="ja-JP" sz="1100">
              <a:solidFill>
                <a:schemeClr val="dk1"/>
              </a:solidFill>
              <a:effectLst/>
              <a:latin typeface="+mn-lt"/>
              <a:ea typeface="+mn-ea"/>
              <a:cs typeface="+mn-cs"/>
            </a:rPr>
            <a:t>　さらに、給与制度の総合的見直しが遅れたことも</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ポイント上昇する要因となった。</a:t>
          </a:r>
        </a:p>
        <a:p>
          <a:r>
            <a:rPr lang="ja-JP" altLang="ja-JP" sz="1100">
              <a:solidFill>
                <a:schemeClr val="dk1"/>
              </a:solidFill>
              <a:effectLst/>
              <a:latin typeface="+mn-lt"/>
              <a:ea typeface="+mn-ea"/>
              <a:cs typeface="+mn-cs"/>
            </a:rPr>
            <a:t>　給与制度の総合的見直し等を実施し、給与の適正化に努める。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42334</xdr:rowOff>
    </xdr:to>
    <xdr:cxnSp macro="">
      <xdr:nvCxnSpPr>
        <xdr:cNvPr id="255" name="直線コネクタ 254"/>
        <xdr:cNvCxnSpPr/>
      </xdr:nvCxnSpPr>
      <xdr:spPr>
        <a:xfrm>
          <a:off x="16179800" y="1437519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6"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88</xdr:row>
      <xdr:rowOff>160866</xdr:rowOff>
    </xdr:to>
    <xdr:cxnSp macro="">
      <xdr:nvCxnSpPr>
        <xdr:cNvPr id="258" name="直線コネクタ 257"/>
        <xdr:cNvCxnSpPr/>
      </xdr:nvCxnSpPr>
      <xdr:spPr>
        <a:xfrm flipV="1">
          <a:off x="15290800" y="14375191"/>
          <a:ext cx="8890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0" name="テキスト ボックス 25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907</xdr:rowOff>
    </xdr:to>
    <xdr:cxnSp macro="">
      <xdr:nvCxnSpPr>
        <xdr:cNvPr id="261" name="直線コネクタ 260"/>
        <xdr:cNvCxnSpPr/>
      </xdr:nvCxnSpPr>
      <xdr:spPr>
        <a:xfrm flipV="1">
          <a:off x="14401800" y="152484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89</xdr:row>
      <xdr:rowOff>907</xdr:rowOff>
    </xdr:to>
    <xdr:cxnSp macro="">
      <xdr:nvCxnSpPr>
        <xdr:cNvPr id="264" name="直線コネクタ 263"/>
        <xdr:cNvCxnSpPr/>
      </xdr:nvCxnSpPr>
      <xdr:spPr>
        <a:xfrm>
          <a:off x="13512800" y="14329229"/>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4" name="円/楕円 273"/>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5"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6" name="円/楕円 275"/>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77" name="テキスト ボックス 276"/>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8" name="円/楕円 277"/>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9" name="テキスト ボックス 278"/>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121557</xdr:rowOff>
    </xdr:from>
    <xdr:to>
      <xdr:col>21</xdr:col>
      <xdr:colOff>50800</xdr:colOff>
      <xdr:row>89</xdr:row>
      <xdr:rowOff>51707</xdr:rowOff>
    </xdr:to>
    <xdr:sp macro="" textlink="">
      <xdr:nvSpPr>
        <xdr:cNvPr id="280" name="円/楕円 279"/>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36484</xdr:rowOff>
    </xdr:from>
    <xdr:ext cx="762000" cy="259045"/>
    <xdr:sp macro="" textlink="">
      <xdr:nvSpPr>
        <xdr:cNvPr id="281" name="テキスト ボックス 280"/>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48079</xdr:rowOff>
    </xdr:from>
    <xdr:to>
      <xdr:col>19</xdr:col>
      <xdr:colOff>533400</xdr:colOff>
      <xdr:row>83</xdr:row>
      <xdr:rowOff>149679</xdr:rowOff>
    </xdr:to>
    <xdr:sp macro="" textlink="">
      <xdr:nvSpPr>
        <xdr:cNvPr id="282" name="円/楕円 281"/>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134456</xdr:rowOff>
    </xdr:from>
    <xdr:ext cx="762000" cy="259045"/>
    <xdr:sp macro="" textlink="">
      <xdr:nvSpPr>
        <xdr:cNvPr id="283" name="テキスト ボックス 282"/>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人口千人当たり職員数は前年度</a:t>
          </a:r>
          <a:r>
            <a:rPr kumimoji="1" lang="ja-JP" altLang="en-US" sz="1100">
              <a:solidFill>
                <a:schemeClr val="dk1"/>
              </a:solidFill>
              <a:effectLst/>
              <a:latin typeface="+mn-lt"/>
              <a:ea typeface="+mn-ea"/>
              <a:cs typeface="+mn-cs"/>
            </a:rPr>
            <a:t>と同値となった</a:t>
          </a:r>
          <a:r>
            <a:rPr kumimoji="1" lang="ja-JP" altLang="ja-JP" sz="1100">
              <a:solidFill>
                <a:schemeClr val="dk1"/>
              </a:solidFill>
              <a:effectLst/>
              <a:latin typeface="+mn-lt"/>
              <a:ea typeface="+mn-ea"/>
              <a:cs typeface="+mn-cs"/>
            </a:rPr>
            <a:t>。事務事業の廃止や外部委託化など、これまでの行政改革の取組により、全国平均を下回る状況にある。</a:t>
          </a:r>
          <a:endParaRPr lang="ja-JP" altLang="ja-JP" sz="1400">
            <a:effectLst/>
          </a:endParaRPr>
        </a:p>
        <a:p>
          <a:r>
            <a:rPr kumimoji="1" lang="ja-JP" altLang="ja-JP" sz="1100">
              <a:solidFill>
                <a:schemeClr val="dk1"/>
              </a:solidFill>
              <a:effectLst/>
              <a:latin typeface="+mn-lt"/>
              <a:ea typeface="+mn-ea"/>
              <a:cs typeface="+mn-cs"/>
            </a:rPr>
            <a:t>　今後も業務量に応じた適正な定員管理に努める。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69638</xdr:rowOff>
    </xdr:from>
    <xdr:to>
      <xdr:col>24</xdr:col>
      <xdr:colOff>558800</xdr:colOff>
      <xdr:row>60</xdr:row>
      <xdr:rowOff>69638</xdr:rowOff>
    </xdr:to>
    <xdr:cxnSp macro="">
      <xdr:nvCxnSpPr>
        <xdr:cNvPr id="318" name="直線コネクタ 317"/>
        <xdr:cNvCxnSpPr/>
      </xdr:nvCxnSpPr>
      <xdr:spPr>
        <a:xfrm>
          <a:off x="16179800" y="10356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9"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65617</xdr:rowOff>
    </xdr:from>
    <xdr:to>
      <xdr:col>23</xdr:col>
      <xdr:colOff>406400</xdr:colOff>
      <xdr:row>60</xdr:row>
      <xdr:rowOff>69638</xdr:rowOff>
    </xdr:to>
    <xdr:cxnSp macro="">
      <xdr:nvCxnSpPr>
        <xdr:cNvPr id="321" name="直線コネクタ 320"/>
        <xdr:cNvCxnSpPr/>
      </xdr:nvCxnSpPr>
      <xdr:spPr>
        <a:xfrm>
          <a:off x="15290800" y="103526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3" name="テキスト ボックス 322"/>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61595</xdr:rowOff>
    </xdr:from>
    <xdr:to>
      <xdr:col>22</xdr:col>
      <xdr:colOff>203200</xdr:colOff>
      <xdr:row>60</xdr:row>
      <xdr:rowOff>65617</xdr:rowOff>
    </xdr:to>
    <xdr:cxnSp macro="">
      <xdr:nvCxnSpPr>
        <xdr:cNvPr id="324" name="直線コネクタ 323"/>
        <xdr:cNvCxnSpPr/>
      </xdr:nvCxnSpPr>
      <xdr:spPr>
        <a:xfrm>
          <a:off x="14401800" y="103485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6" name="テキスト ボックス 325"/>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61595</xdr:rowOff>
    </xdr:from>
    <xdr:to>
      <xdr:col>21</xdr:col>
      <xdr:colOff>0</xdr:colOff>
      <xdr:row>60</xdr:row>
      <xdr:rowOff>101812</xdr:rowOff>
    </xdr:to>
    <xdr:cxnSp macro="">
      <xdr:nvCxnSpPr>
        <xdr:cNvPr id="327" name="直線コネクタ 326"/>
        <xdr:cNvCxnSpPr/>
      </xdr:nvCxnSpPr>
      <xdr:spPr>
        <a:xfrm flipV="1">
          <a:off x="13512800" y="1034859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9" name="テキスト ボックス 328"/>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31" name="テキスト ボックス 330"/>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18838</xdr:rowOff>
    </xdr:from>
    <xdr:to>
      <xdr:col>24</xdr:col>
      <xdr:colOff>609600</xdr:colOff>
      <xdr:row>60</xdr:row>
      <xdr:rowOff>120438</xdr:rowOff>
    </xdr:to>
    <xdr:sp macro="" textlink="">
      <xdr:nvSpPr>
        <xdr:cNvPr id="337" name="円/楕円 336"/>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35365</xdr:rowOff>
    </xdr:from>
    <xdr:ext cx="762000" cy="259045"/>
    <xdr:sp macro="" textlink="">
      <xdr:nvSpPr>
        <xdr:cNvPr id="338"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18838</xdr:rowOff>
    </xdr:from>
    <xdr:to>
      <xdr:col>23</xdr:col>
      <xdr:colOff>457200</xdr:colOff>
      <xdr:row>60</xdr:row>
      <xdr:rowOff>120438</xdr:rowOff>
    </xdr:to>
    <xdr:sp macro="" textlink="">
      <xdr:nvSpPr>
        <xdr:cNvPr id="339" name="円/楕円 338"/>
        <xdr:cNvSpPr/>
      </xdr:nvSpPr>
      <xdr:spPr>
        <a:xfrm>
          <a:off x="16129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130615</xdr:rowOff>
    </xdr:from>
    <xdr:ext cx="736600" cy="259045"/>
    <xdr:sp macro="" textlink="">
      <xdr:nvSpPr>
        <xdr:cNvPr id="340" name="テキスト ボックス 339"/>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14817</xdr:rowOff>
    </xdr:from>
    <xdr:to>
      <xdr:col>22</xdr:col>
      <xdr:colOff>254000</xdr:colOff>
      <xdr:row>60</xdr:row>
      <xdr:rowOff>116417</xdr:rowOff>
    </xdr:to>
    <xdr:sp macro="" textlink="">
      <xdr:nvSpPr>
        <xdr:cNvPr id="341" name="円/楕円 340"/>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126594</xdr:rowOff>
    </xdr:from>
    <xdr:ext cx="762000" cy="259045"/>
    <xdr:sp macro="" textlink="">
      <xdr:nvSpPr>
        <xdr:cNvPr id="342" name="テキスト ボックス 341"/>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10795</xdr:rowOff>
    </xdr:from>
    <xdr:to>
      <xdr:col>21</xdr:col>
      <xdr:colOff>50800</xdr:colOff>
      <xdr:row>60</xdr:row>
      <xdr:rowOff>112395</xdr:rowOff>
    </xdr:to>
    <xdr:sp macro="" textlink="">
      <xdr:nvSpPr>
        <xdr:cNvPr id="343" name="円/楕円 342"/>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122572</xdr:rowOff>
    </xdr:from>
    <xdr:ext cx="762000" cy="259045"/>
    <xdr:sp macro="" textlink="">
      <xdr:nvSpPr>
        <xdr:cNvPr id="344" name="テキスト ボックス 343"/>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51012</xdr:rowOff>
    </xdr:from>
    <xdr:to>
      <xdr:col>19</xdr:col>
      <xdr:colOff>533400</xdr:colOff>
      <xdr:row>60</xdr:row>
      <xdr:rowOff>152612</xdr:rowOff>
    </xdr:to>
    <xdr:sp macro="" textlink="">
      <xdr:nvSpPr>
        <xdr:cNvPr id="345" name="円/楕円 344"/>
        <xdr:cNvSpPr/>
      </xdr:nvSpPr>
      <xdr:spPr>
        <a:xfrm>
          <a:off x="13462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162789</xdr:rowOff>
    </xdr:from>
    <xdr:ext cx="762000" cy="259045"/>
    <xdr:sp macro="" textlink="">
      <xdr:nvSpPr>
        <xdr:cNvPr id="346" name="テキスト ボックス 345"/>
        <xdr:cNvSpPr txBox="1"/>
      </xdr:nvSpPr>
      <xdr:spPr>
        <a:xfrm>
          <a:off x="13131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実質公債費比率は前年度に比べて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ポイント低下し、早期健全化基準を下回る状況となっている。</a:t>
          </a:r>
          <a:endParaRPr lang="ja-JP" altLang="ja-JP" sz="1400">
            <a:effectLst/>
          </a:endParaRPr>
        </a:p>
        <a:p>
          <a:r>
            <a:rPr kumimoji="1" lang="ja-JP" altLang="ja-JP" sz="1100">
              <a:solidFill>
                <a:schemeClr val="dk1"/>
              </a:solidFill>
              <a:effectLst/>
              <a:latin typeface="+mn-lt"/>
              <a:ea typeface="+mn-ea"/>
              <a:cs typeface="+mn-cs"/>
            </a:rPr>
            <a:t>　今後は市債を活用した大規模事業の進展等、比率の上昇要因があるため急激な上昇とならないよう適切な財政運営に努める。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127000</xdr:rowOff>
    </xdr:to>
    <xdr:cxnSp macro="">
      <xdr:nvCxnSpPr>
        <xdr:cNvPr id="378" name="直線コネクタ 377"/>
        <xdr:cNvCxnSpPr/>
      </xdr:nvCxnSpPr>
      <xdr:spPr>
        <a:xfrm flipV="1">
          <a:off x="16179800" y="690778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9"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40</xdr:row>
      <xdr:rowOff>136652</xdr:rowOff>
    </xdr:to>
    <xdr:cxnSp macro="">
      <xdr:nvCxnSpPr>
        <xdr:cNvPr id="381" name="直線コネクタ 380"/>
        <xdr:cNvCxnSpPr/>
      </xdr:nvCxnSpPr>
      <xdr:spPr>
        <a:xfrm flipV="1">
          <a:off x="15290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3" name="テキスト ボックス 382"/>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136652</xdr:rowOff>
    </xdr:from>
    <xdr:to>
      <xdr:col>22</xdr:col>
      <xdr:colOff>203200</xdr:colOff>
      <xdr:row>41</xdr:row>
      <xdr:rowOff>32766</xdr:rowOff>
    </xdr:to>
    <xdr:cxnSp macro="">
      <xdr:nvCxnSpPr>
        <xdr:cNvPr id="384" name="直線コネクタ 383"/>
        <xdr:cNvCxnSpPr/>
      </xdr:nvCxnSpPr>
      <xdr:spPr>
        <a:xfrm flipV="1">
          <a:off x="14401800" y="69946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386" name="テキスト ボックス 385"/>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32766</xdr:rowOff>
    </xdr:from>
    <xdr:to>
      <xdr:col>21</xdr:col>
      <xdr:colOff>0</xdr:colOff>
      <xdr:row>41</xdr:row>
      <xdr:rowOff>32766</xdr:rowOff>
    </xdr:to>
    <xdr:cxnSp macro="">
      <xdr:nvCxnSpPr>
        <xdr:cNvPr id="387" name="直線コネクタ 386"/>
        <xdr:cNvCxnSpPr/>
      </xdr:nvCxnSpPr>
      <xdr:spPr>
        <a:xfrm>
          <a:off x="135128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389" name="テキスト ボックス 388"/>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391" name="テキスト ボックス 390"/>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7" name="円/楕円 396"/>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398"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9" name="円/楕円 398"/>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0" name="テキスト ボックス 399"/>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85852</xdr:rowOff>
    </xdr:from>
    <xdr:to>
      <xdr:col>22</xdr:col>
      <xdr:colOff>254000</xdr:colOff>
      <xdr:row>41</xdr:row>
      <xdr:rowOff>16002</xdr:rowOff>
    </xdr:to>
    <xdr:sp macro="" textlink="">
      <xdr:nvSpPr>
        <xdr:cNvPr id="401" name="円/楕円 400"/>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26179</xdr:rowOff>
    </xdr:from>
    <xdr:ext cx="762000" cy="259045"/>
    <xdr:sp macro="" textlink="">
      <xdr:nvSpPr>
        <xdr:cNvPr id="402" name="テキスト ボックス 401"/>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153416</xdr:rowOff>
    </xdr:from>
    <xdr:to>
      <xdr:col>21</xdr:col>
      <xdr:colOff>50800</xdr:colOff>
      <xdr:row>41</xdr:row>
      <xdr:rowOff>83566</xdr:rowOff>
    </xdr:to>
    <xdr:sp macro="" textlink="">
      <xdr:nvSpPr>
        <xdr:cNvPr id="403" name="円/楕円 402"/>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93743</xdr:rowOff>
    </xdr:from>
    <xdr:ext cx="762000" cy="259045"/>
    <xdr:sp macro="" textlink="">
      <xdr:nvSpPr>
        <xdr:cNvPr id="404" name="テキスト ボックス 403"/>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5" name="円/楕円 404"/>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6" name="テキスト ボックス 405"/>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将来負担比率は前年度に比べ</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地方債の現在高の増等</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今後とも、</a:t>
          </a:r>
          <a:r>
            <a:rPr kumimoji="1" lang="ja-JP" altLang="ja-JP" sz="1100">
              <a:solidFill>
                <a:schemeClr val="dk1"/>
              </a:solidFill>
              <a:effectLst/>
              <a:latin typeface="+mn-lt"/>
              <a:ea typeface="+mn-ea"/>
              <a:cs typeface="+mn-cs"/>
            </a:rPr>
            <a:t>大規模事業等の実施により、将来負担額が増加することが考えられるため、地方債発行額の総額抑制や、土地開発公社からの計画的な土地の引き取りに努める。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142240</xdr:rowOff>
    </xdr:from>
    <xdr:to>
      <xdr:col>24</xdr:col>
      <xdr:colOff>558800</xdr:colOff>
      <xdr:row>17</xdr:row>
      <xdr:rowOff>10202</xdr:rowOff>
    </xdr:to>
    <xdr:cxnSp macro="">
      <xdr:nvCxnSpPr>
        <xdr:cNvPr id="440" name="直線コネクタ 439"/>
        <xdr:cNvCxnSpPr/>
      </xdr:nvCxnSpPr>
      <xdr:spPr>
        <a:xfrm>
          <a:off x="16179800" y="2885440"/>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41"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142240</xdr:rowOff>
    </xdr:from>
    <xdr:to>
      <xdr:col>23</xdr:col>
      <xdr:colOff>406400</xdr:colOff>
      <xdr:row>17</xdr:row>
      <xdr:rowOff>19050</xdr:rowOff>
    </xdr:to>
    <xdr:cxnSp macro="">
      <xdr:nvCxnSpPr>
        <xdr:cNvPr id="443" name="直線コネクタ 442"/>
        <xdr:cNvCxnSpPr/>
      </xdr:nvCxnSpPr>
      <xdr:spPr>
        <a:xfrm flipV="1">
          <a:off x="15290800" y="288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5" name="テキスト ボックス 444"/>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19050</xdr:rowOff>
    </xdr:from>
    <xdr:to>
      <xdr:col>22</xdr:col>
      <xdr:colOff>203200</xdr:colOff>
      <xdr:row>17</xdr:row>
      <xdr:rowOff>87418</xdr:rowOff>
    </xdr:to>
    <xdr:cxnSp macro="">
      <xdr:nvCxnSpPr>
        <xdr:cNvPr id="446" name="直線コネクタ 445"/>
        <xdr:cNvCxnSpPr/>
      </xdr:nvCxnSpPr>
      <xdr:spPr>
        <a:xfrm flipV="1">
          <a:off x="14401800" y="293370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8" name="テキスト ボックス 447"/>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87418</xdr:rowOff>
    </xdr:from>
    <xdr:to>
      <xdr:col>21</xdr:col>
      <xdr:colOff>0</xdr:colOff>
      <xdr:row>18</xdr:row>
      <xdr:rowOff>2032</xdr:rowOff>
    </xdr:to>
    <xdr:cxnSp macro="">
      <xdr:nvCxnSpPr>
        <xdr:cNvPr id="449" name="直線コネクタ 448"/>
        <xdr:cNvCxnSpPr/>
      </xdr:nvCxnSpPr>
      <xdr:spPr>
        <a:xfrm flipV="1">
          <a:off x="13512800" y="3002068"/>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51" name="テキスト ボックス 450"/>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53" name="テキスト ボックス 452"/>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130852</xdr:rowOff>
    </xdr:from>
    <xdr:to>
      <xdr:col>24</xdr:col>
      <xdr:colOff>609600</xdr:colOff>
      <xdr:row>17</xdr:row>
      <xdr:rowOff>61002</xdr:rowOff>
    </xdr:to>
    <xdr:sp macro="" textlink="">
      <xdr:nvSpPr>
        <xdr:cNvPr id="459" name="円/楕円 458"/>
        <xdr:cNvSpPr/>
      </xdr:nvSpPr>
      <xdr:spPr>
        <a:xfrm>
          <a:off x="169672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102929</xdr:rowOff>
    </xdr:from>
    <xdr:ext cx="762000" cy="259045"/>
    <xdr:sp macro="" textlink="">
      <xdr:nvSpPr>
        <xdr:cNvPr id="460" name="将来負担の状況該当値テキスト"/>
        <xdr:cNvSpPr txBox="1"/>
      </xdr:nvSpPr>
      <xdr:spPr>
        <a:xfrm>
          <a:off x="17106900" y="284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91440</xdr:rowOff>
    </xdr:from>
    <xdr:to>
      <xdr:col>23</xdr:col>
      <xdr:colOff>457200</xdr:colOff>
      <xdr:row>17</xdr:row>
      <xdr:rowOff>21590</xdr:rowOff>
    </xdr:to>
    <xdr:sp macro="" textlink="">
      <xdr:nvSpPr>
        <xdr:cNvPr id="461" name="円/楕円 460"/>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6367</xdr:rowOff>
    </xdr:from>
    <xdr:ext cx="736600" cy="259045"/>
    <xdr:sp macro="" textlink="">
      <xdr:nvSpPr>
        <xdr:cNvPr id="462" name="テキスト ボックス 461"/>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139700</xdr:rowOff>
    </xdr:from>
    <xdr:to>
      <xdr:col>22</xdr:col>
      <xdr:colOff>254000</xdr:colOff>
      <xdr:row>17</xdr:row>
      <xdr:rowOff>69850</xdr:rowOff>
    </xdr:to>
    <xdr:sp macro="" textlink="">
      <xdr:nvSpPr>
        <xdr:cNvPr id="463" name="円/楕円 462"/>
        <xdr:cNvSpPr/>
      </xdr:nvSpPr>
      <xdr:spPr>
        <a:xfrm>
          <a:off x="15240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54627</xdr:rowOff>
    </xdr:from>
    <xdr:ext cx="762000" cy="259045"/>
    <xdr:sp macro="" textlink="">
      <xdr:nvSpPr>
        <xdr:cNvPr id="464" name="テキスト ボックス 463"/>
        <xdr:cNvSpPr txBox="1"/>
      </xdr:nvSpPr>
      <xdr:spPr>
        <a:xfrm>
          <a:off x="14909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36618</xdr:rowOff>
    </xdr:from>
    <xdr:to>
      <xdr:col>21</xdr:col>
      <xdr:colOff>50800</xdr:colOff>
      <xdr:row>17</xdr:row>
      <xdr:rowOff>138218</xdr:rowOff>
    </xdr:to>
    <xdr:sp macro="" textlink="">
      <xdr:nvSpPr>
        <xdr:cNvPr id="465" name="円/楕円 464"/>
        <xdr:cNvSpPr/>
      </xdr:nvSpPr>
      <xdr:spPr>
        <a:xfrm>
          <a:off x="14351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122995</xdr:rowOff>
    </xdr:from>
    <xdr:ext cx="762000" cy="259045"/>
    <xdr:sp macro="" textlink="">
      <xdr:nvSpPr>
        <xdr:cNvPr id="466" name="テキスト ボックス 465"/>
        <xdr:cNvSpPr txBox="1"/>
      </xdr:nvSpPr>
      <xdr:spPr>
        <a:xfrm>
          <a:off x="14020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67" name="円/楕円 466"/>
        <xdr:cNvSpPr/>
      </xdr:nvSpPr>
      <xdr:spPr>
        <a:xfrm>
          <a:off x="13462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68" name="テキスト ボックス 467"/>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349,378
344,016
109.13
114,331,507
108,546,093
5,115,557
61,243,692
97,578,906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68.9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している。その主な要因としては、一般職員給や</a:t>
          </a:r>
          <a:r>
            <a:rPr kumimoji="1" lang="ja-JP" altLang="en-US" sz="1100">
              <a:solidFill>
                <a:schemeClr val="dk1"/>
              </a:solidFill>
              <a:effectLst/>
              <a:latin typeface="+mn-lt"/>
              <a:ea typeface="+mn-ea"/>
              <a:cs typeface="+mn-cs"/>
            </a:rPr>
            <a:t>職員諸</a:t>
          </a:r>
          <a:r>
            <a:rPr kumimoji="1" lang="ja-JP" altLang="ja-JP" sz="1100">
              <a:solidFill>
                <a:schemeClr val="dk1"/>
              </a:solidFill>
              <a:effectLst/>
              <a:latin typeface="+mn-lt"/>
              <a:ea typeface="+mn-ea"/>
              <a:cs typeface="+mn-cs"/>
            </a:rPr>
            <a:t>手当の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依然として全国平均を上回っている状況であるため、定員適正化等の効率的な行政運営を行うなかで、人件費の適正化に努める。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148772</xdr:rowOff>
    </xdr:from>
    <xdr:to>
      <xdr:col>7</xdr:col>
      <xdr:colOff>15875</xdr:colOff>
      <xdr:row>39</xdr:row>
      <xdr:rowOff>31750</xdr:rowOff>
    </xdr:to>
    <xdr:cxnSp macro="">
      <xdr:nvCxnSpPr>
        <xdr:cNvPr id="66" name="直線コネクタ 65"/>
        <xdr:cNvCxnSpPr/>
      </xdr:nvCxnSpPr>
      <xdr:spPr>
        <a:xfrm>
          <a:off x="3987800" y="66638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148772</xdr:rowOff>
    </xdr:from>
    <xdr:to>
      <xdr:col>5</xdr:col>
      <xdr:colOff>549275</xdr:colOff>
      <xdr:row>39</xdr:row>
      <xdr:rowOff>75293</xdr:rowOff>
    </xdr:to>
    <xdr:cxnSp macro="">
      <xdr:nvCxnSpPr>
        <xdr:cNvPr id="69" name="直線コネクタ 68"/>
        <xdr:cNvCxnSpPr/>
      </xdr:nvCxnSpPr>
      <xdr:spPr>
        <a:xfrm flipV="1">
          <a:off x="3098800" y="6663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75293</xdr:rowOff>
    </xdr:from>
    <xdr:to>
      <xdr:col>4</xdr:col>
      <xdr:colOff>346075</xdr:colOff>
      <xdr:row>40</xdr:row>
      <xdr:rowOff>67128</xdr:rowOff>
    </xdr:to>
    <xdr:cxnSp macro="">
      <xdr:nvCxnSpPr>
        <xdr:cNvPr id="72" name="直線コネクタ 71"/>
        <xdr:cNvCxnSpPr/>
      </xdr:nvCxnSpPr>
      <xdr:spPr>
        <a:xfrm flipV="1">
          <a:off x="2209800" y="6761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67128</xdr:rowOff>
    </xdr:from>
    <xdr:to>
      <xdr:col>3</xdr:col>
      <xdr:colOff>142875</xdr:colOff>
      <xdr:row>40</xdr:row>
      <xdr:rowOff>132443</xdr:rowOff>
    </xdr:to>
    <xdr:cxnSp macro="">
      <xdr:nvCxnSpPr>
        <xdr:cNvPr id="75" name="直線コネクタ 74"/>
        <xdr:cNvCxnSpPr/>
      </xdr:nvCxnSpPr>
      <xdr:spPr>
        <a:xfrm flipV="1">
          <a:off x="1320800" y="6925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5" name="円/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97972</xdr:rowOff>
    </xdr:from>
    <xdr:to>
      <xdr:col>5</xdr:col>
      <xdr:colOff>600075</xdr:colOff>
      <xdr:row>39</xdr:row>
      <xdr:rowOff>28122</xdr:rowOff>
    </xdr:to>
    <xdr:sp macro="" textlink="">
      <xdr:nvSpPr>
        <xdr:cNvPr id="87" name="円/楕円 86"/>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12899</xdr:rowOff>
    </xdr:from>
    <xdr:ext cx="736600" cy="259045"/>
    <xdr:sp macro="" textlink="">
      <xdr:nvSpPr>
        <xdr:cNvPr id="88" name="テキスト ボックス 87"/>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24493</xdr:rowOff>
    </xdr:from>
    <xdr:to>
      <xdr:col>4</xdr:col>
      <xdr:colOff>396875</xdr:colOff>
      <xdr:row>39</xdr:row>
      <xdr:rowOff>126093</xdr:rowOff>
    </xdr:to>
    <xdr:sp macro="" textlink="">
      <xdr:nvSpPr>
        <xdr:cNvPr id="89" name="円/楕円 88"/>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110870</xdr:rowOff>
    </xdr:from>
    <xdr:ext cx="762000" cy="259045"/>
    <xdr:sp macro="" textlink="">
      <xdr:nvSpPr>
        <xdr:cNvPr id="90" name="テキスト ボックス 89"/>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16328</xdr:rowOff>
    </xdr:from>
    <xdr:to>
      <xdr:col>3</xdr:col>
      <xdr:colOff>193675</xdr:colOff>
      <xdr:row>40</xdr:row>
      <xdr:rowOff>117928</xdr:rowOff>
    </xdr:to>
    <xdr:sp macro="" textlink="">
      <xdr:nvSpPr>
        <xdr:cNvPr id="91" name="円/楕円 90"/>
        <xdr:cNvSpPr/>
      </xdr:nvSpPr>
      <xdr:spPr>
        <a:xfrm>
          <a:off x="2159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102705</xdr:rowOff>
    </xdr:from>
    <xdr:ext cx="762000" cy="259045"/>
    <xdr:sp macro="" textlink="">
      <xdr:nvSpPr>
        <xdr:cNvPr id="92" name="テキスト ボックス 91"/>
        <xdr:cNvSpPr txBox="1"/>
      </xdr:nvSpPr>
      <xdr:spPr>
        <a:xfrm>
          <a:off x="1828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3" name="円/楕円 92"/>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4" name="テキスト ボックス 93"/>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今後も業務の民間委託や新たな施設の備品購入等による増加が見込まれるが、経常経費の見直しを行うことで物件費の抑制に努める。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6350</xdr:rowOff>
    </xdr:from>
    <xdr:to>
      <xdr:col>24</xdr:col>
      <xdr:colOff>31750</xdr:colOff>
      <xdr:row>17</xdr:row>
      <xdr:rowOff>95250</xdr:rowOff>
    </xdr:to>
    <xdr:cxnSp macro="">
      <xdr:nvCxnSpPr>
        <xdr:cNvPr id="127" name="直線コネクタ 126"/>
        <xdr:cNvCxnSpPr/>
      </xdr:nvCxnSpPr>
      <xdr:spPr>
        <a:xfrm>
          <a:off x="15671800" y="2921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101600</xdr:rowOff>
    </xdr:from>
    <xdr:to>
      <xdr:col>22</xdr:col>
      <xdr:colOff>565150</xdr:colOff>
      <xdr:row>17</xdr:row>
      <xdr:rowOff>6350</xdr:rowOff>
    </xdr:to>
    <xdr:cxnSp macro="">
      <xdr:nvCxnSpPr>
        <xdr:cNvPr id="130" name="直線コネクタ 129"/>
        <xdr:cNvCxnSpPr/>
      </xdr:nvCxnSpPr>
      <xdr:spPr>
        <a:xfrm>
          <a:off x="14782800" y="284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63500</xdr:rowOff>
    </xdr:from>
    <xdr:to>
      <xdr:col>21</xdr:col>
      <xdr:colOff>361950</xdr:colOff>
      <xdr:row>16</xdr:row>
      <xdr:rowOff>101600</xdr:rowOff>
    </xdr:to>
    <xdr:cxnSp macro="">
      <xdr:nvCxnSpPr>
        <xdr:cNvPr id="133" name="直線コネクタ 132"/>
        <xdr:cNvCxnSpPr/>
      </xdr:nvCxnSpPr>
      <xdr:spPr>
        <a:xfrm>
          <a:off x="13893800" y="280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35" name="テキスト ボックス 134"/>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16</xdr:row>
      <xdr:rowOff>114300</xdr:rowOff>
    </xdr:to>
    <xdr:cxnSp macro="">
      <xdr:nvCxnSpPr>
        <xdr:cNvPr id="136" name="直線コネクタ 135"/>
        <xdr:cNvCxnSpPr/>
      </xdr:nvCxnSpPr>
      <xdr:spPr>
        <a:xfrm flipV="1">
          <a:off x="13004800" y="280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46" name="円/楕円 145"/>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16527</xdr:rowOff>
    </xdr:from>
    <xdr:ext cx="762000" cy="259045"/>
    <xdr:sp macro="" textlink="">
      <xdr:nvSpPr>
        <xdr:cNvPr id="147"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127000</xdr:rowOff>
    </xdr:from>
    <xdr:to>
      <xdr:col>22</xdr:col>
      <xdr:colOff>615950</xdr:colOff>
      <xdr:row>17</xdr:row>
      <xdr:rowOff>57150</xdr:rowOff>
    </xdr:to>
    <xdr:sp macro="" textlink="">
      <xdr:nvSpPr>
        <xdr:cNvPr id="148" name="円/楕円 147"/>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41927</xdr:rowOff>
    </xdr:from>
    <xdr:ext cx="736600" cy="259045"/>
    <xdr:sp macro="" textlink="">
      <xdr:nvSpPr>
        <xdr:cNvPr id="149" name="テキスト ボックス 148"/>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50800</xdr:rowOff>
    </xdr:from>
    <xdr:to>
      <xdr:col>21</xdr:col>
      <xdr:colOff>412750</xdr:colOff>
      <xdr:row>16</xdr:row>
      <xdr:rowOff>152400</xdr:rowOff>
    </xdr:to>
    <xdr:sp macro="" textlink="">
      <xdr:nvSpPr>
        <xdr:cNvPr id="150" name="円/楕円 149"/>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51" name="テキスト ボックス 150"/>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xdr:rowOff>
    </xdr:from>
    <xdr:to>
      <xdr:col>20</xdr:col>
      <xdr:colOff>209550</xdr:colOff>
      <xdr:row>16</xdr:row>
      <xdr:rowOff>114300</xdr:rowOff>
    </xdr:to>
    <xdr:sp macro="" textlink="">
      <xdr:nvSpPr>
        <xdr:cNvPr id="152" name="円/楕円 151"/>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99077</xdr:rowOff>
    </xdr:from>
    <xdr:ext cx="762000" cy="259045"/>
    <xdr:sp macro="" textlink="">
      <xdr:nvSpPr>
        <xdr:cNvPr id="153" name="テキスト ボックス 152"/>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63500</xdr:rowOff>
    </xdr:from>
    <xdr:to>
      <xdr:col>19</xdr:col>
      <xdr:colOff>6350</xdr:colOff>
      <xdr:row>16</xdr:row>
      <xdr:rowOff>165100</xdr:rowOff>
    </xdr:to>
    <xdr:sp macro="" textlink="">
      <xdr:nvSpPr>
        <xdr:cNvPr id="154" name="円/楕円 153"/>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149877</xdr:rowOff>
    </xdr:from>
    <xdr:ext cx="762000" cy="259045"/>
    <xdr:sp macro="" textlink="">
      <xdr:nvSpPr>
        <xdr:cNvPr id="155" name="テキスト ボックス 154"/>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た。主な要因は、</a:t>
          </a:r>
          <a:r>
            <a:rPr kumimoji="1" lang="ja-JP" altLang="en-US" sz="1100">
              <a:solidFill>
                <a:schemeClr val="dk1"/>
              </a:solidFill>
              <a:effectLst/>
              <a:latin typeface="+mn-lt"/>
              <a:ea typeface="+mn-ea"/>
              <a:cs typeface="+mn-cs"/>
            </a:rPr>
            <a:t>こども医療費支給や生活保護等の増等</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今後についても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社会状況等から扶助費の増加が見込まれるため、市単独扶助費の見直しや、各種給付の適正な支出を行うことで抑制に努める。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58965</xdr:rowOff>
    </xdr:from>
    <xdr:to>
      <xdr:col>7</xdr:col>
      <xdr:colOff>15875</xdr:colOff>
      <xdr:row>57</xdr:row>
      <xdr:rowOff>113393</xdr:rowOff>
    </xdr:to>
    <xdr:cxnSp macro="">
      <xdr:nvCxnSpPr>
        <xdr:cNvPr id="190" name="直線コネクタ 189"/>
        <xdr:cNvCxnSpPr/>
      </xdr:nvCxnSpPr>
      <xdr:spPr>
        <a:xfrm>
          <a:off x="3987800" y="9831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58965</xdr:rowOff>
    </xdr:from>
    <xdr:to>
      <xdr:col>5</xdr:col>
      <xdr:colOff>549275</xdr:colOff>
      <xdr:row>57</xdr:row>
      <xdr:rowOff>80735</xdr:rowOff>
    </xdr:to>
    <xdr:cxnSp macro="">
      <xdr:nvCxnSpPr>
        <xdr:cNvPr id="193" name="直線コネクタ 192"/>
        <xdr:cNvCxnSpPr/>
      </xdr:nvCxnSpPr>
      <xdr:spPr>
        <a:xfrm flipV="1">
          <a:off x="3098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80735</xdr:rowOff>
    </xdr:to>
    <xdr:cxnSp macro="">
      <xdr:nvCxnSpPr>
        <xdr:cNvPr id="196" name="直線コネクタ 195"/>
        <xdr:cNvCxnSpPr/>
      </xdr:nvCxnSpPr>
      <xdr:spPr>
        <a:xfrm>
          <a:off x="2209800" y="9777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37193</xdr:rowOff>
    </xdr:to>
    <xdr:cxnSp macro="">
      <xdr:nvCxnSpPr>
        <xdr:cNvPr id="199" name="直線コネクタ 198"/>
        <xdr:cNvCxnSpPr/>
      </xdr:nvCxnSpPr>
      <xdr:spPr>
        <a:xfrm flipV="1">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62593</xdr:rowOff>
    </xdr:from>
    <xdr:to>
      <xdr:col>7</xdr:col>
      <xdr:colOff>66675</xdr:colOff>
      <xdr:row>57</xdr:row>
      <xdr:rowOff>164193</xdr:rowOff>
    </xdr:to>
    <xdr:sp macro="" textlink="">
      <xdr:nvSpPr>
        <xdr:cNvPr id="209" name="円/楕円 208"/>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79120</xdr:rowOff>
    </xdr:from>
    <xdr:ext cx="762000" cy="259045"/>
    <xdr:sp macro="" textlink="">
      <xdr:nvSpPr>
        <xdr:cNvPr id="210" name="扶助費該当値テキスト"/>
        <xdr:cNvSpPr txBox="1"/>
      </xdr:nvSpPr>
      <xdr:spPr>
        <a:xfrm>
          <a:off x="49149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8165</xdr:rowOff>
    </xdr:from>
    <xdr:to>
      <xdr:col>5</xdr:col>
      <xdr:colOff>600075</xdr:colOff>
      <xdr:row>57</xdr:row>
      <xdr:rowOff>109765</xdr:rowOff>
    </xdr:to>
    <xdr:sp macro="" textlink="">
      <xdr:nvSpPr>
        <xdr:cNvPr id="211" name="円/楕円 210"/>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119942</xdr:rowOff>
    </xdr:from>
    <xdr:ext cx="736600" cy="259045"/>
    <xdr:sp macro="" textlink="">
      <xdr:nvSpPr>
        <xdr:cNvPr id="212" name="テキスト ボックス 211"/>
        <xdr:cNvSpPr txBox="1"/>
      </xdr:nvSpPr>
      <xdr:spPr>
        <a:xfrm>
          <a:off x="3606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29935</xdr:rowOff>
    </xdr:from>
    <xdr:to>
      <xdr:col>4</xdr:col>
      <xdr:colOff>396875</xdr:colOff>
      <xdr:row>57</xdr:row>
      <xdr:rowOff>131535</xdr:rowOff>
    </xdr:to>
    <xdr:sp macro="" textlink="">
      <xdr:nvSpPr>
        <xdr:cNvPr id="213" name="円/楕円 212"/>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141712</xdr:rowOff>
    </xdr:from>
    <xdr:ext cx="762000" cy="259045"/>
    <xdr:sp macro="" textlink="">
      <xdr:nvSpPr>
        <xdr:cNvPr id="214" name="テキスト ボックス 213"/>
        <xdr:cNvSpPr txBox="1"/>
      </xdr:nvSpPr>
      <xdr:spPr>
        <a:xfrm>
          <a:off x="2717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65512</xdr:rowOff>
    </xdr:from>
    <xdr:ext cx="762000" cy="259045"/>
    <xdr:sp macro="" textlink="">
      <xdr:nvSpPr>
        <xdr:cNvPr id="216" name="テキスト ボックス 215"/>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98170</xdr:rowOff>
    </xdr:from>
    <xdr:ext cx="762000" cy="259045"/>
    <xdr:sp macro="" textlink="">
      <xdr:nvSpPr>
        <xdr:cNvPr id="218" name="テキスト ボックス 217"/>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ポイント上昇した。その主な要因は、介護保険事業特別会計への繰出金の増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国民健康保険や介護保険等の特別会計への繰出金については、今後も増加する見込みであるため、引き続き動向を注視しながら適正な規模を維持するよう努める。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123190</xdr:rowOff>
    </xdr:to>
    <xdr:cxnSp macro="">
      <xdr:nvCxnSpPr>
        <xdr:cNvPr id="251" name="直線コネクタ 250"/>
        <xdr:cNvCxnSpPr/>
      </xdr:nvCxnSpPr>
      <xdr:spPr>
        <a:xfrm>
          <a:off x="15671800" y="9522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92710</xdr:rowOff>
    </xdr:to>
    <xdr:cxnSp macro="">
      <xdr:nvCxnSpPr>
        <xdr:cNvPr id="254" name="直線コネクタ 253"/>
        <xdr:cNvCxnSpPr/>
      </xdr:nvCxnSpPr>
      <xdr:spPr>
        <a:xfrm>
          <a:off x="14782800" y="9469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39370</xdr:rowOff>
    </xdr:to>
    <xdr:cxnSp macro="">
      <xdr:nvCxnSpPr>
        <xdr:cNvPr id="257" name="直線コネクタ 256"/>
        <xdr:cNvCxnSpPr/>
      </xdr:nvCxnSpPr>
      <xdr:spPr>
        <a:xfrm>
          <a:off x="13893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9" name="テキスト ボックス 258"/>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54</xdr:row>
      <xdr:rowOff>165100</xdr:rowOff>
    </xdr:to>
    <xdr:cxnSp macro="">
      <xdr:nvCxnSpPr>
        <xdr:cNvPr id="260" name="直線コネクタ 259"/>
        <xdr:cNvCxnSpPr/>
      </xdr:nvCxnSpPr>
      <xdr:spPr>
        <a:xfrm>
          <a:off x="13004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62" name="テキスト ボックス 261"/>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4" name="テキスト ボックス 263"/>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70" name="円/楕円 269"/>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71"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72" name="円/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4" name="円/楕円 273"/>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5" name="テキスト ボックス 274"/>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6" name="円/楕円 275"/>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7" name="テキスト ボックス 276"/>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78" name="円/楕円 277"/>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79" name="テキスト ボックス 278"/>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a:t>
          </a:r>
          <a:r>
            <a:rPr kumimoji="1" lang="ja-JP" altLang="en-US" sz="1100">
              <a:solidFill>
                <a:schemeClr val="dk1"/>
              </a:solidFill>
              <a:effectLst/>
              <a:latin typeface="+mn-lt"/>
              <a:ea typeface="+mn-ea"/>
              <a:cs typeface="+mn-cs"/>
            </a:rPr>
            <a:t>と同値となった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全国平均、類似団体平均、県平均を大きく上回っているが、その主な要因としては、一部事務組合（消防）への負担金や公共下水道事業（法適）への負担が含まれているためである。今後は、既存の補助金の見直しを行うことで比率の改善に努める。</a:t>
          </a:r>
          <a:endParaRPr lang="ja-JP" altLang="ja-JP" sz="1400">
            <a:effectLst/>
          </a:endParaRPr>
        </a:p>
        <a:p>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127000</xdr:rowOff>
    </xdr:from>
    <xdr:to>
      <xdr:col>24</xdr:col>
      <xdr:colOff>31750</xdr:colOff>
      <xdr:row>40</xdr:row>
      <xdr:rowOff>127000</xdr:rowOff>
    </xdr:to>
    <xdr:cxnSp macro="">
      <xdr:nvCxnSpPr>
        <xdr:cNvPr id="312" name="直線コネクタ 311"/>
        <xdr:cNvCxnSpPr/>
      </xdr:nvCxnSpPr>
      <xdr:spPr>
        <a:xfrm>
          <a:off x="15671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127000</xdr:rowOff>
    </xdr:from>
    <xdr:to>
      <xdr:col>22</xdr:col>
      <xdr:colOff>565150</xdr:colOff>
      <xdr:row>40</xdr:row>
      <xdr:rowOff>139700</xdr:rowOff>
    </xdr:to>
    <xdr:cxnSp macro="">
      <xdr:nvCxnSpPr>
        <xdr:cNvPr id="315" name="直線コネクタ 314"/>
        <xdr:cNvCxnSpPr/>
      </xdr:nvCxnSpPr>
      <xdr:spPr>
        <a:xfrm flipV="1">
          <a:off x="14782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127000</xdr:rowOff>
    </xdr:from>
    <xdr:to>
      <xdr:col>21</xdr:col>
      <xdr:colOff>361950</xdr:colOff>
      <xdr:row>40</xdr:row>
      <xdr:rowOff>139700</xdr:rowOff>
    </xdr:to>
    <xdr:cxnSp macro="">
      <xdr:nvCxnSpPr>
        <xdr:cNvPr id="318" name="直線コネクタ 317"/>
        <xdr:cNvCxnSpPr/>
      </xdr:nvCxnSpPr>
      <xdr:spPr>
        <a:xfrm>
          <a:off x="13893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127000</xdr:rowOff>
    </xdr:from>
    <xdr:to>
      <xdr:col>20</xdr:col>
      <xdr:colOff>158750</xdr:colOff>
      <xdr:row>40</xdr:row>
      <xdr:rowOff>139700</xdr:rowOff>
    </xdr:to>
    <xdr:cxnSp macro="">
      <xdr:nvCxnSpPr>
        <xdr:cNvPr id="321" name="直線コネクタ 320"/>
        <xdr:cNvCxnSpPr/>
      </xdr:nvCxnSpPr>
      <xdr:spPr>
        <a:xfrm flipV="1">
          <a:off x="13004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76200</xdr:rowOff>
    </xdr:from>
    <xdr:to>
      <xdr:col>24</xdr:col>
      <xdr:colOff>82550</xdr:colOff>
      <xdr:row>41</xdr:row>
      <xdr:rowOff>6350</xdr:rowOff>
    </xdr:to>
    <xdr:sp macro="" textlink="">
      <xdr:nvSpPr>
        <xdr:cNvPr id="331" name="円/楕円 330"/>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48277</xdr:rowOff>
    </xdr:from>
    <xdr:ext cx="762000" cy="259045"/>
    <xdr:sp macro="" textlink="">
      <xdr:nvSpPr>
        <xdr:cNvPr id="332" name="補助費等該当値テキスト"/>
        <xdr:cNvSpPr txBox="1"/>
      </xdr:nvSpPr>
      <xdr:spPr>
        <a:xfrm>
          <a:off x="16598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76200</xdr:rowOff>
    </xdr:from>
    <xdr:to>
      <xdr:col>22</xdr:col>
      <xdr:colOff>615950</xdr:colOff>
      <xdr:row>41</xdr:row>
      <xdr:rowOff>6350</xdr:rowOff>
    </xdr:to>
    <xdr:sp macro="" textlink="">
      <xdr:nvSpPr>
        <xdr:cNvPr id="333" name="円/楕円 332"/>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162577</xdr:rowOff>
    </xdr:from>
    <xdr:ext cx="736600" cy="259045"/>
    <xdr:sp macro="" textlink="">
      <xdr:nvSpPr>
        <xdr:cNvPr id="334" name="テキスト ボックス 333"/>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88900</xdr:rowOff>
    </xdr:from>
    <xdr:to>
      <xdr:col>21</xdr:col>
      <xdr:colOff>412750</xdr:colOff>
      <xdr:row>41</xdr:row>
      <xdr:rowOff>19050</xdr:rowOff>
    </xdr:to>
    <xdr:sp macro="" textlink="">
      <xdr:nvSpPr>
        <xdr:cNvPr id="335" name="円/楕円 334"/>
        <xdr:cNvSpPr/>
      </xdr:nvSpPr>
      <xdr:spPr>
        <a:xfrm>
          <a:off x="14732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3827</xdr:rowOff>
    </xdr:from>
    <xdr:ext cx="762000" cy="259045"/>
    <xdr:sp macro="" textlink="">
      <xdr:nvSpPr>
        <xdr:cNvPr id="336" name="テキスト ボックス 335"/>
        <xdr:cNvSpPr txBox="1"/>
      </xdr:nvSpPr>
      <xdr:spPr>
        <a:xfrm>
          <a:off x="14401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76200</xdr:rowOff>
    </xdr:from>
    <xdr:to>
      <xdr:col>20</xdr:col>
      <xdr:colOff>209550</xdr:colOff>
      <xdr:row>41</xdr:row>
      <xdr:rowOff>6350</xdr:rowOff>
    </xdr:to>
    <xdr:sp macro="" textlink="">
      <xdr:nvSpPr>
        <xdr:cNvPr id="337" name="円/楕円 336"/>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162577</xdr:rowOff>
    </xdr:from>
    <xdr:ext cx="762000" cy="259045"/>
    <xdr:sp macro="" textlink="">
      <xdr:nvSpPr>
        <xdr:cNvPr id="338" name="テキスト ボックス 337"/>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88900</xdr:rowOff>
    </xdr:from>
    <xdr:to>
      <xdr:col>19</xdr:col>
      <xdr:colOff>6350</xdr:colOff>
      <xdr:row>41</xdr:row>
      <xdr:rowOff>19050</xdr:rowOff>
    </xdr:to>
    <xdr:sp macro="" textlink="">
      <xdr:nvSpPr>
        <xdr:cNvPr id="339" name="円/楕円 338"/>
        <xdr:cNvSpPr/>
      </xdr:nvSpPr>
      <xdr:spPr>
        <a:xfrm>
          <a:off x="12954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3827</xdr:rowOff>
    </xdr:from>
    <xdr:ext cx="762000" cy="259045"/>
    <xdr:sp macro="" textlink="">
      <xdr:nvSpPr>
        <xdr:cNvPr id="340" name="テキスト ボックス 339"/>
        <xdr:cNvSpPr txBox="1"/>
      </xdr:nvSpPr>
      <xdr:spPr>
        <a:xfrm>
          <a:off x="12623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今後も市債の活用については、世代間負担の公平性も鑑みながら、計画的な運用に努める必要がある。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21844</xdr:rowOff>
    </xdr:from>
    <xdr:to>
      <xdr:col>7</xdr:col>
      <xdr:colOff>15875</xdr:colOff>
      <xdr:row>76</xdr:row>
      <xdr:rowOff>122428</xdr:rowOff>
    </xdr:to>
    <xdr:cxnSp macro="">
      <xdr:nvCxnSpPr>
        <xdr:cNvPr id="371" name="直線コネクタ 370"/>
        <xdr:cNvCxnSpPr/>
      </xdr:nvCxnSpPr>
      <xdr:spPr>
        <a:xfrm flipV="1">
          <a:off x="3987800" y="130520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76</xdr:row>
      <xdr:rowOff>131572</xdr:rowOff>
    </xdr:to>
    <xdr:cxnSp macro="">
      <xdr:nvCxnSpPr>
        <xdr:cNvPr id="374" name="直線コネクタ 373"/>
        <xdr:cNvCxnSpPr/>
      </xdr:nvCxnSpPr>
      <xdr:spPr>
        <a:xfrm flipV="1">
          <a:off x="3098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6" name="テキスト ボックス 37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21844</xdr:rowOff>
    </xdr:from>
    <xdr:to>
      <xdr:col>4</xdr:col>
      <xdr:colOff>346075</xdr:colOff>
      <xdr:row>76</xdr:row>
      <xdr:rowOff>131572</xdr:rowOff>
    </xdr:to>
    <xdr:cxnSp macro="">
      <xdr:nvCxnSpPr>
        <xdr:cNvPr id="377" name="直線コネクタ 376"/>
        <xdr:cNvCxnSpPr/>
      </xdr:nvCxnSpPr>
      <xdr:spPr>
        <a:xfrm>
          <a:off x="2209800" y="130520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9" name="テキスト ボックス 37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120142</xdr:rowOff>
    </xdr:from>
    <xdr:to>
      <xdr:col>3</xdr:col>
      <xdr:colOff>142875</xdr:colOff>
      <xdr:row>76</xdr:row>
      <xdr:rowOff>21844</xdr:rowOff>
    </xdr:to>
    <xdr:cxnSp macro="">
      <xdr:nvCxnSpPr>
        <xdr:cNvPr id="380" name="直線コネクタ 379"/>
        <xdr:cNvCxnSpPr/>
      </xdr:nvCxnSpPr>
      <xdr:spPr>
        <a:xfrm>
          <a:off x="1320800" y="12978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2" name="テキスト ボックス 38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4" name="テキスト ボックス 38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142494</xdr:rowOff>
    </xdr:from>
    <xdr:to>
      <xdr:col>7</xdr:col>
      <xdr:colOff>66675</xdr:colOff>
      <xdr:row>76</xdr:row>
      <xdr:rowOff>72644</xdr:rowOff>
    </xdr:to>
    <xdr:sp macro="" textlink="">
      <xdr:nvSpPr>
        <xdr:cNvPr id="390" name="円/楕円 389"/>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159021</xdr:rowOff>
    </xdr:from>
    <xdr:ext cx="762000" cy="259045"/>
    <xdr:sp macro="" textlink="">
      <xdr:nvSpPr>
        <xdr:cNvPr id="391"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92" name="円/楕円 391"/>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93" name="テキスト ボックス 392"/>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80772</xdr:rowOff>
    </xdr:from>
    <xdr:to>
      <xdr:col>4</xdr:col>
      <xdr:colOff>396875</xdr:colOff>
      <xdr:row>77</xdr:row>
      <xdr:rowOff>10922</xdr:rowOff>
    </xdr:to>
    <xdr:sp macro="" textlink="">
      <xdr:nvSpPr>
        <xdr:cNvPr id="394" name="円/楕円 393"/>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95" name="テキスト ボックス 39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142494</xdr:rowOff>
    </xdr:from>
    <xdr:to>
      <xdr:col>3</xdr:col>
      <xdr:colOff>193675</xdr:colOff>
      <xdr:row>76</xdr:row>
      <xdr:rowOff>72644</xdr:rowOff>
    </xdr:to>
    <xdr:sp macro="" textlink="">
      <xdr:nvSpPr>
        <xdr:cNvPr id="396" name="円/楕円 395"/>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82821</xdr:rowOff>
    </xdr:from>
    <xdr:ext cx="762000" cy="259045"/>
    <xdr:sp macro="" textlink="">
      <xdr:nvSpPr>
        <xdr:cNvPr id="397" name="テキスト ボックス 396"/>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69342</xdr:rowOff>
    </xdr:from>
    <xdr:to>
      <xdr:col>1</xdr:col>
      <xdr:colOff>676275</xdr:colOff>
      <xdr:row>75</xdr:row>
      <xdr:rowOff>170942</xdr:rowOff>
    </xdr:to>
    <xdr:sp macro="" textlink="">
      <xdr:nvSpPr>
        <xdr:cNvPr id="398" name="円/楕円 397"/>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9669</xdr:rowOff>
    </xdr:from>
    <xdr:ext cx="762000" cy="259045"/>
    <xdr:sp macro="" textlink="">
      <xdr:nvSpPr>
        <xdr:cNvPr id="399" name="テキスト ボックス 398"/>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公債費以外に係る経常収支比率は、前年度に比べ</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依然として、全国平均、県平均を上回っている状況が続いているため、歳出全体において事業の見直し、経常経費の見直し等の行財政改革を推進し、経常収支比率の改善に努める。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165100</xdr:rowOff>
    </xdr:from>
    <xdr:to>
      <xdr:col>24</xdr:col>
      <xdr:colOff>31750</xdr:colOff>
      <xdr:row>79</xdr:row>
      <xdr:rowOff>73661</xdr:rowOff>
    </xdr:to>
    <xdr:cxnSp macro="">
      <xdr:nvCxnSpPr>
        <xdr:cNvPr id="432" name="直線コネクタ 431"/>
        <xdr:cNvCxnSpPr/>
      </xdr:nvCxnSpPr>
      <xdr:spPr>
        <a:xfrm>
          <a:off x="15671800" y="135382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161289</xdr:rowOff>
    </xdr:from>
    <xdr:to>
      <xdr:col>22</xdr:col>
      <xdr:colOff>565150</xdr:colOff>
      <xdr:row>78</xdr:row>
      <xdr:rowOff>165100</xdr:rowOff>
    </xdr:to>
    <xdr:cxnSp macro="">
      <xdr:nvCxnSpPr>
        <xdr:cNvPr id="435" name="直線コネクタ 434"/>
        <xdr:cNvCxnSpPr/>
      </xdr:nvCxnSpPr>
      <xdr:spPr>
        <a:xfrm>
          <a:off x="14782800" y="13534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153670</xdr:rowOff>
    </xdr:from>
    <xdr:to>
      <xdr:col>21</xdr:col>
      <xdr:colOff>361950</xdr:colOff>
      <xdr:row>78</xdr:row>
      <xdr:rowOff>161289</xdr:rowOff>
    </xdr:to>
    <xdr:cxnSp macro="">
      <xdr:nvCxnSpPr>
        <xdr:cNvPr id="438" name="直線コネクタ 437"/>
        <xdr:cNvCxnSpPr/>
      </xdr:nvCxnSpPr>
      <xdr:spPr>
        <a:xfrm>
          <a:off x="13893800" y="13526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40" name="テキスト ボックス 43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153670</xdr:rowOff>
    </xdr:from>
    <xdr:to>
      <xdr:col>20</xdr:col>
      <xdr:colOff>158750</xdr:colOff>
      <xdr:row>79</xdr:row>
      <xdr:rowOff>27939</xdr:rowOff>
    </xdr:to>
    <xdr:cxnSp macro="">
      <xdr:nvCxnSpPr>
        <xdr:cNvPr id="441" name="直線コネクタ 440"/>
        <xdr:cNvCxnSpPr/>
      </xdr:nvCxnSpPr>
      <xdr:spPr>
        <a:xfrm flipV="1">
          <a:off x="13004800" y="13526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3" name="テキスト ボックス 442"/>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5" name="テキスト ボックス 444"/>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22861</xdr:rowOff>
    </xdr:from>
    <xdr:to>
      <xdr:col>24</xdr:col>
      <xdr:colOff>82550</xdr:colOff>
      <xdr:row>79</xdr:row>
      <xdr:rowOff>124461</xdr:rowOff>
    </xdr:to>
    <xdr:sp macro="" textlink="">
      <xdr:nvSpPr>
        <xdr:cNvPr id="451" name="円/楕円 450"/>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166388</xdr:rowOff>
    </xdr:from>
    <xdr:ext cx="762000" cy="259045"/>
    <xdr:sp macro="" textlink="">
      <xdr:nvSpPr>
        <xdr:cNvPr id="452" name="公債費以外該当値テキスト"/>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114300</xdr:rowOff>
    </xdr:from>
    <xdr:to>
      <xdr:col>22</xdr:col>
      <xdr:colOff>615950</xdr:colOff>
      <xdr:row>79</xdr:row>
      <xdr:rowOff>44450</xdr:rowOff>
    </xdr:to>
    <xdr:sp macro="" textlink="">
      <xdr:nvSpPr>
        <xdr:cNvPr id="453" name="円/楕円 452"/>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29227</xdr:rowOff>
    </xdr:from>
    <xdr:ext cx="736600" cy="259045"/>
    <xdr:sp macro="" textlink="">
      <xdr:nvSpPr>
        <xdr:cNvPr id="454" name="テキスト ボックス 453"/>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110489</xdr:rowOff>
    </xdr:from>
    <xdr:to>
      <xdr:col>21</xdr:col>
      <xdr:colOff>412750</xdr:colOff>
      <xdr:row>79</xdr:row>
      <xdr:rowOff>40639</xdr:rowOff>
    </xdr:to>
    <xdr:sp macro="" textlink="">
      <xdr:nvSpPr>
        <xdr:cNvPr id="455" name="円/楕円 454"/>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25416</xdr:rowOff>
    </xdr:from>
    <xdr:ext cx="762000" cy="259045"/>
    <xdr:sp macro="" textlink="">
      <xdr:nvSpPr>
        <xdr:cNvPr id="456" name="テキスト ボックス 455"/>
        <xdr:cNvSpPr txBox="1"/>
      </xdr:nvSpPr>
      <xdr:spPr>
        <a:xfrm>
          <a:off x="14401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102870</xdr:rowOff>
    </xdr:from>
    <xdr:to>
      <xdr:col>20</xdr:col>
      <xdr:colOff>209550</xdr:colOff>
      <xdr:row>79</xdr:row>
      <xdr:rowOff>33020</xdr:rowOff>
    </xdr:to>
    <xdr:sp macro="" textlink="">
      <xdr:nvSpPr>
        <xdr:cNvPr id="457" name="円/楕円 456"/>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17797</xdr:rowOff>
    </xdr:from>
    <xdr:ext cx="762000" cy="259045"/>
    <xdr:sp macro="" textlink="">
      <xdr:nvSpPr>
        <xdr:cNvPr id="458" name="テキスト ボックス 457"/>
        <xdr:cNvSpPr txBox="1"/>
      </xdr:nvSpPr>
      <xdr:spPr>
        <a:xfrm>
          <a:off x="13512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148589</xdr:rowOff>
    </xdr:from>
    <xdr:to>
      <xdr:col>19</xdr:col>
      <xdr:colOff>6350</xdr:colOff>
      <xdr:row>79</xdr:row>
      <xdr:rowOff>78739</xdr:rowOff>
    </xdr:to>
    <xdr:sp macro="" textlink="">
      <xdr:nvSpPr>
        <xdr:cNvPr id="459" name="円/楕円 458"/>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63516</xdr:rowOff>
    </xdr:from>
    <xdr:ext cx="762000" cy="259045"/>
    <xdr:sp macro="" textlink="">
      <xdr:nvSpPr>
        <xdr:cNvPr id="460" name="テキスト ボックス 459"/>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27681</xdr:rowOff>
    </xdr:from>
    <xdr:to>
      <xdr:col>4</xdr:col>
      <xdr:colOff>1117600</xdr:colOff>
      <xdr:row>16</xdr:row>
      <xdr:rowOff>115646</xdr:rowOff>
    </xdr:to>
    <xdr:cxnSp macro="">
      <xdr:nvCxnSpPr>
        <xdr:cNvPr id="48" name="直線コネクタ 47"/>
        <xdr:cNvCxnSpPr/>
      </xdr:nvCxnSpPr>
      <xdr:spPr bwMode="auto">
        <a:xfrm flipV="1">
          <a:off x="5003800" y="2818506"/>
          <a:ext cx="647700" cy="8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134993</xdr:rowOff>
    </xdr:from>
    <xdr:ext cx="762000" cy="259045"/>
    <xdr:sp macro="" textlink="">
      <xdr:nvSpPr>
        <xdr:cNvPr id="49" name="人口1人当たり決算額の推移平均値テキスト130"/>
        <xdr:cNvSpPr txBox="1"/>
      </xdr:nvSpPr>
      <xdr:spPr>
        <a:xfrm>
          <a:off x="5740400" y="292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88534</xdr:rowOff>
    </xdr:from>
    <xdr:to>
      <xdr:col>4</xdr:col>
      <xdr:colOff>469900</xdr:colOff>
      <xdr:row>16</xdr:row>
      <xdr:rowOff>115646</xdr:rowOff>
    </xdr:to>
    <xdr:cxnSp macro="">
      <xdr:nvCxnSpPr>
        <xdr:cNvPr id="51" name="直線コネクタ 50"/>
        <xdr:cNvCxnSpPr/>
      </xdr:nvCxnSpPr>
      <xdr:spPr bwMode="auto">
        <a:xfrm>
          <a:off x="4305300" y="2879359"/>
          <a:ext cx="698500" cy="2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111440</xdr:rowOff>
    </xdr:from>
    <xdr:to>
      <xdr:col>3</xdr:col>
      <xdr:colOff>904875</xdr:colOff>
      <xdr:row>16</xdr:row>
      <xdr:rowOff>88534</xdr:rowOff>
    </xdr:to>
    <xdr:cxnSp macro="">
      <xdr:nvCxnSpPr>
        <xdr:cNvPr id="54" name="直線コネクタ 53"/>
        <xdr:cNvCxnSpPr/>
      </xdr:nvCxnSpPr>
      <xdr:spPr bwMode="auto">
        <a:xfrm>
          <a:off x="3606800" y="2730815"/>
          <a:ext cx="698500" cy="14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66452</xdr:rowOff>
    </xdr:from>
    <xdr:to>
      <xdr:col>3</xdr:col>
      <xdr:colOff>206375</xdr:colOff>
      <xdr:row>15</xdr:row>
      <xdr:rowOff>111440</xdr:rowOff>
    </xdr:to>
    <xdr:cxnSp macro="">
      <xdr:nvCxnSpPr>
        <xdr:cNvPr id="57" name="直線コネクタ 56"/>
        <xdr:cNvCxnSpPr/>
      </xdr:nvCxnSpPr>
      <xdr:spPr bwMode="auto">
        <a:xfrm>
          <a:off x="2908300" y="2685827"/>
          <a:ext cx="698500" cy="4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148331</xdr:rowOff>
    </xdr:from>
    <xdr:to>
      <xdr:col>5</xdr:col>
      <xdr:colOff>34925</xdr:colOff>
      <xdr:row>16</xdr:row>
      <xdr:rowOff>78481</xdr:rowOff>
    </xdr:to>
    <xdr:sp macro="" textlink="">
      <xdr:nvSpPr>
        <xdr:cNvPr id="67" name="円/楕円 66"/>
        <xdr:cNvSpPr/>
      </xdr:nvSpPr>
      <xdr:spPr bwMode="auto">
        <a:xfrm>
          <a:off x="5600700" y="276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164858</xdr:rowOff>
    </xdr:from>
    <xdr:ext cx="762000" cy="259045"/>
    <xdr:sp macro="" textlink="">
      <xdr:nvSpPr>
        <xdr:cNvPr id="68" name="人口1人当たり決算額の推移該当値テキスト130"/>
        <xdr:cNvSpPr txBox="1"/>
      </xdr:nvSpPr>
      <xdr:spPr>
        <a:xfrm>
          <a:off x="5740400" y="26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64,464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64846</xdr:rowOff>
    </xdr:from>
    <xdr:to>
      <xdr:col>4</xdr:col>
      <xdr:colOff>520700</xdr:colOff>
      <xdr:row>16</xdr:row>
      <xdr:rowOff>166446</xdr:rowOff>
    </xdr:to>
    <xdr:sp macro="" textlink="">
      <xdr:nvSpPr>
        <xdr:cNvPr id="69" name="円/楕円 68"/>
        <xdr:cNvSpPr/>
      </xdr:nvSpPr>
      <xdr:spPr bwMode="auto">
        <a:xfrm>
          <a:off x="4953000" y="28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5173</xdr:rowOff>
    </xdr:from>
    <xdr:ext cx="736600" cy="259045"/>
    <xdr:sp macro="" textlink="">
      <xdr:nvSpPr>
        <xdr:cNvPr id="70" name="テキスト ボックス 69"/>
        <xdr:cNvSpPr txBox="1"/>
      </xdr:nvSpPr>
      <xdr:spPr>
        <a:xfrm>
          <a:off x="4622800" y="262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37734</xdr:rowOff>
    </xdr:from>
    <xdr:to>
      <xdr:col>3</xdr:col>
      <xdr:colOff>955675</xdr:colOff>
      <xdr:row>16</xdr:row>
      <xdr:rowOff>139334</xdr:rowOff>
    </xdr:to>
    <xdr:sp macro="" textlink="">
      <xdr:nvSpPr>
        <xdr:cNvPr id="71" name="円/楕円 70"/>
        <xdr:cNvSpPr/>
      </xdr:nvSpPr>
      <xdr:spPr bwMode="auto">
        <a:xfrm>
          <a:off x="4254500" y="282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149511</xdr:rowOff>
    </xdr:from>
    <xdr:ext cx="762000" cy="259045"/>
    <xdr:sp macro="" textlink="">
      <xdr:nvSpPr>
        <xdr:cNvPr id="72" name="テキスト ボックス 71"/>
        <xdr:cNvSpPr txBox="1"/>
      </xdr:nvSpPr>
      <xdr:spPr>
        <a:xfrm>
          <a:off x="3924300" y="259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63,133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60640</xdr:rowOff>
    </xdr:from>
    <xdr:to>
      <xdr:col>3</xdr:col>
      <xdr:colOff>257175</xdr:colOff>
      <xdr:row>15</xdr:row>
      <xdr:rowOff>162240</xdr:rowOff>
    </xdr:to>
    <xdr:sp macro="" textlink="">
      <xdr:nvSpPr>
        <xdr:cNvPr id="73" name="円/楕円 72"/>
        <xdr:cNvSpPr/>
      </xdr:nvSpPr>
      <xdr:spPr bwMode="auto">
        <a:xfrm>
          <a:off x="3556000" y="268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967</xdr:rowOff>
    </xdr:from>
    <xdr:ext cx="762000" cy="259045"/>
    <xdr:sp macro="" textlink="">
      <xdr:nvSpPr>
        <xdr:cNvPr id="74" name="テキスト ボックス 73"/>
        <xdr:cNvSpPr txBox="1"/>
      </xdr:nvSpPr>
      <xdr:spPr>
        <a:xfrm>
          <a:off x="3225800" y="244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66,382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15652</xdr:rowOff>
    </xdr:from>
    <xdr:to>
      <xdr:col>2</xdr:col>
      <xdr:colOff>692150</xdr:colOff>
      <xdr:row>15</xdr:row>
      <xdr:rowOff>117252</xdr:rowOff>
    </xdr:to>
    <xdr:sp macro="" textlink="">
      <xdr:nvSpPr>
        <xdr:cNvPr id="75" name="円/楕円 74"/>
        <xdr:cNvSpPr/>
      </xdr:nvSpPr>
      <xdr:spPr bwMode="auto">
        <a:xfrm>
          <a:off x="2857500" y="2635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127429</xdr:rowOff>
    </xdr:from>
    <xdr:ext cx="762000" cy="259045"/>
    <xdr:sp macro="" textlink="">
      <xdr:nvSpPr>
        <xdr:cNvPr id="76" name="テキスト ボックス 75"/>
        <xdr:cNvSpPr txBox="1"/>
      </xdr:nvSpPr>
      <xdr:spPr>
        <a:xfrm>
          <a:off x="2527300" y="240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148641</xdr:rowOff>
    </xdr:from>
    <xdr:to>
      <xdr:col>4</xdr:col>
      <xdr:colOff>1117600</xdr:colOff>
      <xdr:row>35</xdr:row>
      <xdr:rowOff>244958</xdr:rowOff>
    </xdr:to>
    <xdr:cxnSp macro="">
      <xdr:nvCxnSpPr>
        <xdr:cNvPr id="109" name="直線コネクタ 108"/>
        <xdr:cNvCxnSpPr/>
      </xdr:nvCxnSpPr>
      <xdr:spPr bwMode="auto">
        <a:xfrm>
          <a:off x="5003800" y="6758991"/>
          <a:ext cx="647700" cy="9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80480</xdr:rowOff>
    </xdr:from>
    <xdr:to>
      <xdr:col>4</xdr:col>
      <xdr:colOff>469900</xdr:colOff>
      <xdr:row>35</xdr:row>
      <xdr:rowOff>148641</xdr:rowOff>
    </xdr:to>
    <xdr:cxnSp macro="">
      <xdr:nvCxnSpPr>
        <xdr:cNvPr id="112" name="直線コネクタ 111"/>
        <xdr:cNvCxnSpPr/>
      </xdr:nvCxnSpPr>
      <xdr:spPr bwMode="auto">
        <a:xfrm>
          <a:off x="4305300" y="6690830"/>
          <a:ext cx="698500" cy="6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80480</xdr:rowOff>
    </xdr:from>
    <xdr:to>
      <xdr:col>3</xdr:col>
      <xdr:colOff>904875</xdr:colOff>
      <xdr:row>35</xdr:row>
      <xdr:rowOff>82042</xdr:rowOff>
    </xdr:to>
    <xdr:cxnSp macro="">
      <xdr:nvCxnSpPr>
        <xdr:cNvPr id="115" name="直線コネクタ 114"/>
        <xdr:cNvCxnSpPr/>
      </xdr:nvCxnSpPr>
      <xdr:spPr bwMode="auto">
        <a:xfrm flipV="1">
          <a:off x="3606800" y="6690830"/>
          <a:ext cx="698500" cy="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76458</xdr:rowOff>
    </xdr:from>
    <xdr:ext cx="762000" cy="259045"/>
    <xdr:sp macro="" textlink="">
      <xdr:nvSpPr>
        <xdr:cNvPr id="117" name="テキスト ボックス 116"/>
        <xdr:cNvSpPr txBox="1"/>
      </xdr:nvSpPr>
      <xdr:spPr>
        <a:xfrm>
          <a:off x="3924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82042</xdr:rowOff>
    </xdr:from>
    <xdr:to>
      <xdr:col>3</xdr:col>
      <xdr:colOff>206375</xdr:colOff>
      <xdr:row>35</xdr:row>
      <xdr:rowOff>143193</xdr:rowOff>
    </xdr:to>
    <xdr:cxnSp macro="">
      <xdr:nvCxnSpPr>
        <xdr:cNvPr id="118" name="直線コネクタ 117"/>
        <xdr:cNvCxnSpPr/>
      </xdr:nvCxnSpPr>
      <xdr:spPr bwMode="auto">
        <a:xfrm flipV="1">
          <a:off x="2908300" y="6692392"/>
          <a:ext cx="6985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6735</xdr:rowOff>
    </xdr:from>
    <xdr:ext cx="762000" cy="259045"/>
    <xdr:sp macro="" textlink="">
      <xdr:nvSpPr>
        <xdr:cNvPr id="120" name="テキスト ボックス 119"/>
        <xdr:cNvSpPr txBox="1"/>
      </xdr:nvSpPr>
      <xdr:spPr>
        <a:xfrm>
          <a:off x="3225800" y="62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325518</xdr:rowOff>
    </xdr:from>
    <xdr:ext cx="762000" cy="259045"/>
    <xdr:sp macro="" textlink="">
      <xdr:nvSpPr>
        <xdr:cNvPr id="122" name="テキスト ボックス 121"/>
        <xdr:cNvSpPr txBox="1"/>
      </xdr:nvSpPr>
      <xdr:spPr>
        <a:xfrm>
          <a:off x="2527300" y="625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194158</xdr:rowOff>
    </xdr:from>
    <xdr:to>
      <xdr:col>5</xdr:col>
      <xdr:colOff>34925</xdr:colOff>
      <xdr:row>35</xdr:row>
      <xdr:rowOff>295758</xdr:rowOff>
    </xdr:to>
    <xdr:sp macro="" textlink="">
      <xdr:nvSpPr>
        <xdr:cNvPr id="128" name="円/楕円 127"/>
        <xdr:cNvSpPr/>
      </xdr:nvSpPr>
      <xdr:spPr bwMode="auto">
        <a:xfrm>
          <a:off x="5600700" y="680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166235</xdr:rowOff>
    </xdr:from>
    <xdr:ext cx="762000" cy="259045"/>
    <xdr:sp macro="" textlink="">
      <xdr:nvSpPr>
        <xdr:cNvPr id="129" name="人口1人当たり決算額の推移該当値テキスト445"/>
        <xdr:cNvSpPr txBox="1"/>
      </xdr:nvSpPr>
      <xdr:spPr>
        <a:xfrm>
          <a:off x="5740400" y="67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97841</xdr:rowOff>
    </xdr:from>
    <xdr:to>
      <xdr:col>4</xdr:col>
      <xdr:colOff>520700</xdr:colOff>
      <xdr:row>35</xdr:row>
      <xdr:rowOff>199441</xdr:rowOff>
    </xdr:to>
    <xdr:sp macro="" textlink="">
      <xdr:nvSpPr>
        <xdr:cNvPr id="130" name="円/楕円 129"/>
        <xdr:cNvSpPr/>
      </xdr:nvSpPr>
      <xdr:spPr bwMode="auto">
        <a:xfrm>
          <a:off x="4953000" y="670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184218</xdr:rowOff>
    </xdr:from>
    <xdr:ext cx="736600" cy="259045"/>
    <xdr:sp macro="" textlink="">
      <xdr:nvSpPr>
        <xdr:cNvPr id="131" name="テキスト ボックス 130"/>
        <xdr:cNvSpPr txBox="1"/>
      </xdr:nvSpPr>
      <xdr:spPr>
        <a:xfrm>
          <a:off x="4622800" y="679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29680</xdr:rowOff>
    </xdr:from>
    <xdr:to>
      <xdr:col>3</xdr:col>
      <xdr:colOff>955675</xdr:colOff>
      <xdr:row>35</xdr:row>
      <xdr:rowOff>131280</xdr:rowOff>
    </xdr:to>
    <xdr:sp macro="" textlink="">
      <xdr:nvSpPr>
        <xdr:cNvPr id="132" name="円/楕円 131"/>
        <xdr:cNvSpPr/>
      </xdr:nvSpPr>
      <xdr:spPr bwMode="auto">
        <a:xfrm>
          <a:off x="4254500" y="664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116057</xdr:rowOff>
    </xdr:from>
    <xdr:ext cx="762000" cy="259045"/>
    <xdr:sp macro="" textlink="">
      <xdr:nvSpPr>
        <xdr:cNvPr id="133" name="テキスト ボックス 132"/>
        <xdr:cNvSpPr txBox="1"/>
      </xdr:nvSpPr>
      <xdr:spPr>
        <a:xfrm>
          <a:off x="3924300" y="672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31242</xdr:rowOff>
    </xdr:from>
    <xdr:to>
      <xdr:col>3</xdr:col>
      <xdr:colOff>257175</xdr:colOff>
      <xdr:row>35</xdr:row>
      <xdr:rowOff>132842</xdr:rowOff>
    </xdr:to>
    <xdr:sp macro="" textlink="">
      <xdr:nvSpPr>
        <xdr:cNvPr id="134" name="円/楕円 133"/>
        <xdr:cNvSpPr/>
      </xdr:nvSpPr>
      <xdr:spPr bwMode="auto">
        <a:xfrm>
          <a:off x="3556000" y="664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117619</xdr:rowOff>
    </xdr:from>
    <xdr:ext cx="762000" cy="259045"/>
    <xdr:sp macro="" textlink="">
      <xdr:nvSpPr>
        <xdr:cNvPr id="135" name="テキスト ボックス 134"/>
        <xdr:cNvSpPr txBox="1"/>
      </xdr:nvSpPr>
      <xdr:spPr>
        <a:xfrm>
          <a:off x="3225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92393</xdr:rowOff>
    </xdr:from>
    <xdr:to>
      <xdr:col>2</xdr:col>
      <xdr:colOff>692150</xdr:colOff>
      <xdr:row>35</xdr:row>
      <xdr:rowOff>193993</xdr:rowOff>
    </xdr:to>
    <xdr:sp macro="" textlink="">
      <xdr:nvSpPr>
        <xdr:cNvPr id="136" name="円/楕円 135"/>
        <xdr:cNvSpPr/>
      </xdr:nvSpPr>
      <xdr:spPr bwMode="auto">
        <a:xfrm>
          <a:off x="2857500" y="670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178770</xdr:rowOff>
    </xdr:from>
    <xdr:ext cx="762000" cy="259045"/>
    <xdr:sp macro="" textlink="">
      <xdr:nvSpPr>
        <xdr:cNvPr id="137" name="テキスト ボックス 136"/>
        <xdr:cNvSpPr txBox="1"/>
      </xdr:nvSpPr>
      <xdr:spPr>
        <a:xfrm>
          <a:off x="2527300" y="678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年度は財政調整基金への積み立てを行ったことで、基金残高の比率が上昇した。</a:t>
          </a:r>
          <a:endParaRPr lang="ja-JP" altLang="ja-JP" sz="1400">
            <a:effectLst/>
          </a:endParaRPr>
        </a:p>
        <a:p>
          <a:r>
            <a:rPr kumimoji="1" lang="ja-JP" altLang="ja-JP" sz="1400">
              <a:solidFill>
                <a:schemeClr val="dk1"/>
              </a:solidFill>
              <a:effectLst/>
              <a:latin typeface="+mn-lt"/>
              <a:ea typeface="+mn-ea"/>
              <a:cs typeface="+mn-cs"/>
            </a:rPr>
            <a:t>　基金残高については、常に標準財政規模の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％程度の水準を維持できるように努める。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各会計ともに黒字で推移しており安定している。今後も安定した水準で推移できるよう努める。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年度については、元利償還金等の減等により実質公債費比率の分子の値が減少した。</a:t>
          </a:r>
        </a:p>
        <a:p>
          <a:r>
            <a:rPr kumimoji="1" lang="ja-JP" altLang="en-US" sz="1400">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年度については、一般会計に係る地方債の現在高の増により将来負担額が増加した。</a:t>
          </a:r>
        </a:p>
        <a:p>
          <a:r>
            <a:rPr kumimoji="1" lang="ja-JP" altLang="en-US" sz="1400">
              <a:latin typeface="ＭＳ ゴシック" pitchFamily="49" charset="-128"/>
              <a:ea typeface="ＭＳ ゴシック" pitchFamily="49" charset="-128"/>
            </a:rPr>
            <a:t>　今後についても、大規模事業の進展により、将来負担額の増が見込まれる。その中においても適正な水準で比率が推移するよう、計画的な財政運営に努める。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DG38" sqref="DG38:DH3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114331507</v>
      </c>
      <c r="BO4" s="349"/>
      <c r="BP4" s="349"/>
      <c r="BQ4" s="349"/>
      <c r="BR4" s="349"/>
      <c r="BS4" s="349"/>
      <c r="BT4" s="349"/>
      <c r="BU4" s="350"/>
      <c r="BV4" s="348">
        <v>107610884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8.4</v>
      </c>
      <c r="CU4" s="355"/>
      <c r="CV4" s="355"/>
      <c r="CW4" s="355"/>
      <c r="CX4" s="355"/>
      <c r="CY4" s="355"/>
      <c r="CZ4" s="355"/>
      <c r="DA4" s="356"/>
      <c r="DB4" s="354">
        <v>7.9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108546093</v>
      </c>
      <c r="BO5" s="386"/>
      <c r="BP5" s="386"/>
      <c r="BQ5" s="386"/>
      <c r="BR5" s="386"/>
      <c r="BS5" s="386"/>
      <c r="BT5" s="386"/>
      <c r="BU5" s="387"/>
      <c r="BV5" s="385">
        <v>102624278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94.2</v>
      </c>
      <c r="CU5" s="383"/>
      <c r="CV5" s="383"/>
      <c r="CW5" s="383"/>
      <c r="CX5" s="383"/>
      <c r="CY5" s="383"/>
      <c r="CZ5" s="383"/>
      <c r="DA5" s="384"/>
      <c r="DB5" s="382">
        <v>93.2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5785414</v>
      </c>
      <c r="BO6" s="386"/>
      <c r="BP6" s="386"/>
      <c r="BQ6" s="386"/>
      <c r="BR6" s="386"/>
      <c r="BS6" s="386"/>
      <c r="BT6" s="386"/>
      <c r="BU6" s="387"/>
      <c r="BV6" s="385">
        <v>4986606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100.1</v>
      </c>
      <c r="CU6" s="423"/>
      <c r="CV6" s="423"/>
      <c r="CW6" s="423"/>
      <c r="CX6" s="423"/>
      <c r="CY6" s="423"/>
      <c r="CZ6" s="423"/>
      <c r="DA6" s="424"/>
      <c r="DB6" s="422">
        <v>99.5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669857</v>
      </c>
      <c r="BO7" s="386"/>
      <c r="BP7" s="386"/>
      <c r="BQ7" s="386"/>
      <c r="BR7" s="386"/>
      <c r="BS7" s="386"/>
      <c r="BT7" s="386"/>
      <c r="BU7" s="387"/>
      <c r="BV7" s="385">
        <v>134622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61243692</v>
      </c>
      <c r="CU7" s="386"/>
      <c r="CV7" s="386"/>
      <c r="CW7" s="386"/>
      <c r="CX7" s="386"/>
      <c r="CY7" s="386"/>
      <c r="CZ7" s="386"/>
      <c r="DA7" s="387"/>
      <c r="DB7" s="385">
        <v>61343492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5115557</v>
      </c>
      <c r="BO8" s="386"/>
      <c r="BP8" s="386"/>
      <c r="BQ8" s="386"/>
      <c r="BR8" s="386"/>
      <c r="BS8" s="386"/>
      <c r="BT8" s="386"/>
      <c r="BU8" s="387"/>
      <c r="BV8" s="385">
        <v>4851984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0.95</v>
      </c>
      <c r="CU8" s="426"/>
      <c r="CV8" s="426"/>
      <c r="CW8" s="426"/>
      <c r="CX8" s="426"/>
      <c r="CY8" s="426"/>
      <c r="CZ8" s="426"/>
      <c r="DA8" s="427"/>
      <c r="DB8" s="425">
        <v>0.95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342670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263573</v>
      </c>
      <c r="BO9" s="386"/>
      <c r="BP9" s="386"/>
      <c r="BQ9" s="386"/>
      <c r="BR9" s="386"/>
      <c r="BS9" s="386"/>
      <c r="BT9" s="386"/>
      <c r="BU9" s="387"/>
      <c r="BV9" s="385">
        <v>1073103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12.8</v>
      </c>
      <c r="CU9" s="383"/>
      <c r="CV9" s="383"/>
      <c r="CW9" s="383"/>
      <c r="CX9" s="383"/>
      <c r="CY9" s="383"/>
      <c r="CZ9" s="383"/>
      <c r="DA9" s="384"/>
      <c r="DB9" s="382">
        <v>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333795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691672</v>
      </c>
      <c r="BO10" s="386"/>
      <c r="BP10" s="386"/>
      <c r="BQ10" s="386"/>
      <c r="BR10" s="386"/>
      <c r="BS10" s="386"/>
      <c r="BT10" s="386"/>
      <c r="BU10" s="387"/>
      <c r="BV10" s="385">
        <v>1519614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349378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344016</v>
      </c>
      <c r="S13" s="467"/>
      <c r="T13" s="467"/>
      <c r="U13" s="467"/>
      <c r="V13" s="468"/>
      <c r="W13" s="401" t="s">
        <v>123</v>
      </c>
      <c r="X13" s="402"/>
      <c r="Y13" s="402"/>
      <c r="Z13" s="402"/>
      <c r="AA13" s="402"/>
      <c r="AB13" s="392"/>
      <c r="AC13" s="436">
        <v>2670</v>
      </c>
      <c r="AD13" s="437"/>
      <c r="AE13" s="437"/>
      <c r="AF13" s="437"/>
      <c r="AG13" s="476"/>
      <c r="AH13" s="436">
        <v>3375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955245</v>
      </c>
      <c r="BO13" s="386"/>
      <c r="BP13" s="386"/>
      <c r="BQ13" s="386"/>
      <c r="BR13" s="386"/>
      <c r="BS13" s="386"/>
      <c r="BT13" s="386"/>
      <c r="BU13" s="387"/>
      <c r="BV13" s="385">
        <v>2592717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6.7</v>
      </c>
      <c r="CU13" s="383"/>
      <c r="CV13" s="383"/>
      <c r="CW13" s="383"/>
      <c r="CX13" s="383"/>
      <c r="CY13" s="383"/>
      <c r="CZ13" s="383"/>
      <c r="DA13" s="384"/>
      <c r="DB13" s="382">
        <v>7.5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348595</v>
      </c>
      <c r="S14" s="467"/>
      <c r="T14" s="467"/>
      <c r="U14" s="467"/>
      <c r="V14" s="468"/>
      <c r="W14" s="375"/>
      <c r="X14" s="376"/>
      <c r="Y14" s="376"/>
      <c r="Z14" s="376"/>
      <c r="AA14" s="376"/>
      <c r="AB14" s="365"/>
      <c r="AC14" s="469">
        <v>1.8</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68.900000000000006</v>
      </c>
      <c r="CU14" s="481"/>
      <c r="CV14" s="481"/>
      <c r="CW14" s="481"/>
      <c r="CX14" s="481"/>
      <c r="CY14" s="481"/>
      <c r="CZ14" s="481"/>
      <c r="DA14" s="482"/>
      <c r="DB14" s="480">
        <v>64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343635</v>
      </c>
      <c r="S15" s="467"/>
      <c r="T15" s="467"/>
      <c r="U15" s="467"/>
      <c r="V15" s="468"/>
      <c r="W15" s="401" t="s">
        <v>130</v>
      </c>
      <c r="X15" s="402"/>
      <c r="Y15" s="402"/>
      <c r="Z15" s="402"/>
      <c r="AA15" s="402"/>
      <c r="AB15" s="392"/>
      <c r="AC15" s="436">
        <v>36974</v>
      </c>
      <c r="AD15" s="437"/>
      <c r="AE15" s="437"/>
      <c r="AF15" s="437"/>
      <c r="AG15" s="476"/>
      <c r="AH15" s="436">
        <v>43628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42944812</v>
      </c>
      <c r="BO15" s="349"/>
      <c r="BP15" s="349"/>
      <c r="BQ15" s="349"/>
      <c r="BR15" s="349"/>
      <c r="BS15" s="349"/>
      <c r="BT15" s="349"/>
      <c r="BU15" s="350"/>
      <c r="BV15" s="348">
        <v>42600493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25.4</v>
      </c>
      <c r="AD16" s="470"/>
      <c r="AE16" s="470"/>
      <c r="AF16" s="470"/>
      <c r="AG16" s="471"/>
      <c r="AH16" s="469">
        <v>26.5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44745068</v>
      </c>
      <c r="BO16" s="386"/>
      <c r="BP16" s="386"/>
      <c r="BQ16" s="386"/>
      <c r="BR16" s="386"/>
      <c r="BS16" s="386"/>
      <c r="BT16" s="386"/>
      <c r="BU16" s="387"/>
      <c r="BV16" s="385">
        <v>44685669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106000</v>
      </c>
      <c r="AD17" s="437"/>
      <c r="AE17" s="437"/>
      <c r="AF17" s="437"/>
      <c r="AG17" s="476"/>
      <c r="AH17" s="436">
        <v>111160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55724207</v>
      </c>
      <c r="BO17" s="386"/>
      <c r="BP17" s="386"/>
      <c r="BQ17" s="386"/>
      <c r="BR17" s="386"/>
      <c r="BS17" s="386"/>
      <c r="BT17" s="386"/>
      <c r="BU17" s="387"/>
      <c r="BV17" s="385">
        <v>55345864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109.13</v>
      </c>
      <c r="M18" s="498"/>
      <c r="N18" s="498"/>
      <c r="O18" s="498"/>
      <c r="P18" s="498"/>
      <c r="Q18" s="498"/>
      <c r="R18" s="499"/>
      <c r="S18" s="499"/>
      <c r="T18" s="499"/>
      <c r="U18" s="499"/>
      <c r="V18" s="500"/>
      <c r="W18" s="403"/>
      <c r="X18" s="404"/>
      <c r="Y18" s="404"/>
      <c r="Z18" s="404"/>
      <c r="AA18" s="404"/>
      <c r="AB18" s="395"/>
      <c r="AC18" s="501">
        <v>72.8</v>
      </c>
      <c r="AD18" s="502"/>
      <c r="AE18" s="502"/>
      <c r="AF18" s="502"/>
      <c r="AG18" s="503"/>
      <c r="AH18" s="501">
        <v>67.5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59701832</v>
      </c>
      <c r="BO18" s="386"/>
      <c r="BP18" s="386"/>
      <c r="BQ18" s="386"/>
      <c r="BR18" s="386"/>
      <c r="BS18" s="386"/>
      <c r="BT18" s="386"/>
      <c r="BU18" s="387"/>
      <c r="BV18" s="385">
        <v>58093478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3140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74519007</v>
      </c>
      <c r="BO19" s="386"/>
      <c r="BP19" s="386"/>
      <c r="BQ19" s="386"/>
      <c r="BR19" s="386"/>
      <c r="BS19" s="386"/>
      <c r="BT19" s="386"/>
      <c r="BU19" s="387"/>
      <c r="BV19" s="385">
        <v>72160507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137121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97578906</v>
      </c>
      <c r="BO23" s="386"/>
      <c r="BP23" s="386"/>
      <c r="BQ23" s="386"/>
      <c r="BR23" s="386"/>
      <c r="BS23" s="386"/>
      <c r="BT23" s="386"/>
      <c r="BU23" s="387"/>
      <c r="BV23" s="385">
        <v>91086125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10730</v>
      </c>
      <c r="R24" s="437"/>
      <c r="S24" s="437"/>
      <c r="T24" s="437"/>
      <c r="U24" s="437"/>
      <c r="V24" s="476"/>
      <c r="W24" s="531"/>
      <c r="X24" s="519"/>
      <c r="Y24" s="520"/>
      <c r="Z24" s="435" t="s">
        <v>154</v>
      </c>
      <c r="AA24" s="415"/>
      <c r="AB24" s="415"/>
      <c r="AC24" s="415"/>
      <c r="AD24" s="415"/>
      <c r="AE24" s="415"/>
      <c r="AF24" s="415"/>
      <c r="AG24" s="416"/>
      <c r="AH24" s="436">
        <v>1977</v>
      </c>
      <c r="AI24" s="437"/>
      <c r="AJ24" s="437"/>
      <c r="AK24" s="437"/>
      <c r="AL24" s="476"/>
      <c r="AM24" s="436">
        <v>6251274</v>
      </c>
      <c r="AN24" s="437"/>
      <c r="AO24" s="437"/>
      <c r="AP24" s="437"/>
      <c r="AQ24" s="437"/>
      <c r="AR24" s="476"/>
      <c r="AS24" s="436">
        <v>3162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63892245</v>
      </c>
      <c r="BO24" s="386"/>
      <c r="BP24" s="386"/>
      <c r="BQ24" s="386"/>
      <c r="BR24" s="386"/>
      <c r="BS24" s="386"/>
      <c r="BT24" s="386"/>
      <c r="BU24" s="387"/>
      <c r="BV24" s="385">
        <v>62027875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8960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14154407</v>
      </c>
      <c r="BO25" s="349"/>
      <c r="BP25" s="349"/>
      <c r="BQ25" s="349"/>
      <c r="BR25" s="349"/>
      <c r="BS25" s="349"/>
      <c r="BT25" s="349"/>
      <c r="BU25" s="350"/>
      <c r="BV25" s="348">
        <v>23735563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8010</v>
      </c>
      <c r="R26" s="437"/>
      <c r="S26" s="437"/>
      <c r="T26" s="437"/>
      <c r="U26" s="437"/>
      <c r="V26" s="476"/>
      <c r="W26" s="531"/>
      <c r="X26" s="519"/>
      <c r="Y26" s="520"/>
      <c r="Z26" s="435" t="s">
        <v>160</v>
      </c>
      <c r="AA26" s="541"/>
      <c r="AB26" s="541"/>
      <c r="AC26" s="541"/>
      <c r="AD26" s="541"/>
      <c r="AE26" s="541"/>
      <c r="AF26" s="541"/>
      <c r="AG26" s="542"/>
      <c r="AH26" s="436">
        <v>386</v>
      </c>
      <c r="AI26" s="437"/>
      <c r="AJ26" s="437"/>
      <c r="AK26" s="437"/>
      <c r="AL26" s="476"/>
      <c r="AM26" s="436">
        <v>1197372</v>
      </c>
      <c r="AN26" s="437"/>
      <c r="AO26" s="437"/>
      <c r="AP26" s="437"/>
      <c r="AQ26" s="437"/>
      <c r="AR26" s="476"/>
      <c r="AS26" s="436">
        <v>3102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6410</v>
      </c>
      <c r="R27" s="437"/>
      <c r="S27" s="437"/>
      <c r="T27" s="437"/>
      <c r="U27" s="437"/>
      <c r="V27" s="476"/>
      <c r="W27" s="531"/>
      <c r="X27" s="519"/>
      <c r="Y27" s="520"/>
      <c r="Z27" s="435" t="s">
        <v>163</v>
      </c>
      <c r="AA27" s="415"/>
      <c r="AB27" s="415"/>
      <c r="AC27" s="415"/>
      <c r="AD27" s="415"/>
      <c r="AE27" s="415"/>
      <c r="AF27" s="415"/>
      <c r="AG27" s="416"/>
      <c r="AH27" s="436">
        <v>87</v>
      </c>
      <c r="AI27" s="437"/>
      <c r="AJ27" s="437"/>
      <c r="AK27" s="437"/>
      <c r="AL27" s="476"/>
      <c r="AM27" s="436">
        <v>368091</v>
      </c>
      <c r="AN27" s="437"/>
      <c r="AO27" s="437"/>
      <c r="AP27" s="437"/>
      <c r="AQ27" s="437"/>
      <c r="AR27" s="476"/>
      <c r="AS27" s="436">
        <v>4231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500000</v>
      </c>
      <c r="BO27" s="555"/>
      <c r="BP27" s="555"/>
      <c r="BQ27" s="555"/>
      <c r="BR27" s="555"/>
      <c r="BS27" s="555"/>
      <c r="BT27" s="555"/>
      <c r="BU27" s="556"/>
      <c r="BV27" s="554">
        <v>500000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5880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5644934</v>
      </c>
      <c r="BO28" s="349"/>
      <c r="BP28" s="349"/>
      <c r="BQ28" s="349"/>
      <c r="BR28" s="349"/>
      <c r="BS28" s="349"/>
      <c r="BT28" s="349"/>
      <c r="BU28" s="350"/>
      <c r="BV28" s="348">
        <v>4953262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34</v>
      </c>
      <c r="M29" s="437"/>
      <c r="N29" s="437"/>
      <c r="O29" s="437"/>
      <c r="P29" s="476"/>
      <c r="Q29" s="436">
        <v>5760</v>
      </c>
      <c r="R29" s="437"/>
      <c r="S29" s="437"/>
      <c r="T29" s="437"/>
      <c r="U29" s="437"/>
      <c r="V29" s="476"/>
      <c r="W29" s="532"/>
      <c r="X29" s="533"/>
      <c r="Y29" s="534"/>
      <c r="Z29" s="435" t="s">
        <v>170</v>
      </c>
      <c r="AA29" s="415"/>
      <c r="AB29" s="415"/>
      <c r="AC29" s="415"/>
      <c r="AD29" s="415"/>
      <c r="AE29" s="415"/>
      <c r="AF29" s="415"/>
      <c r="AG29" s="416"/>
      <c r="AH29" s="436">
        <v>2064</v>
      </c>
      <c r="AI29" s="437"/>
      <c r="AJ29" s="437"/>
      <c r="AK29" s="437"/>
      <c r="AL29" s="476"/>
      <c r="AM29" s="436">
        <v>6619365</v>
      </c>
      <c r="AN29" s="437"/>
      <c r="AO29" s="437"/>
      <c r="AP29" s="437"/>
      <c r="AQ29" s="437"/>
      <c r="AR29" s="476"/>
      <c r="AS29" s="436">
        <v>3207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102.1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2473248</v>
      </c>
      <c r="BO30" s="555"/>
      <c r="BP30" s="555"/>
      <c r="BQ30" s="555"/>
      <c r="BR30" s="555"/>
      <c r="BS30" s="555"/>
      <c r="BT30" s="555"/>
      <c r="BU30" s="556"/>
      <c r="BV30" s="554">
        <v>3019518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川越地区消防組合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川越市勤労者福祉サービスセンター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歯科診療事業特別会計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公共下水道事業会計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川越市施設管理公社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母子父子寡婦福祉資金貸付事業特別会計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埼玉県後期高齢者医療広域連合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川越総合卸売市場</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川越駅東口公共地下駐車場事業特別会計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彩の国さいたま人づくり広域連合</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川越市都市開発</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19</v>
      </c>
      <c r="CP38" s="566"/>
      <c r="CQ38" s="567" t="str">
        <f>IF('各会計、関係団体の財政状況及び健全化判断比率'!BS11="","",'各会計、関係団体の財政状況及び健全化判断比率'!BS11)</f>
        <v>川越市土地開発公社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20</v>
      </c>
      <c r="CP39" s="566"/>
      <c r="CQ39" s="567" t="str">
        <f>IF('各会計、関係団体の財政状況及び健全化判断比率'!BS12="","",'各会計、関係団体の財政状況及び健全化判断比率'!BS12)</f>
        <v>けやきの郷</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21</v>
      </c>
      <c r="CP40" s="566"/>
      <c r="CQ40" s="567" t="str">
        <f>IF('各会計、関係団体の財政状況及び健全化判断比率'!BS13="","",'各会計、関係団体の財政状況及び健全化判断比率'!BS13)</f>
        <v>川越福祉会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22</v>
      </c>
      <c r="CP41" s="566"/>
      <c r="CQ41" s="567" t="str">
        <f>IF('各会計、関係団体の財政状況及び健全化判断比率'!BS14="","",'各会計、関係団体の財政状況及び健全化判断比率'!BS14)</f>
        <v>慈悦会</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23</v>
      </c>
      <c r="CP42" s="566"/>
      <c r="CQ42" s="567" t="str">
        <f>IF('各会計、関係団体の財政状況及び健全化判断比率'!BS15="","",'各会計、関係団体の財政状況及び健全化判断比率'!BS15)</f>
        <v>杏樹会</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24</v>
      </c>
      <c r="CP43" s="566"/>
      <c r="CQ43" s="567" t="str">
        <f>IF('各会計、関係団体の財政状況及び健全化判断比率'!BS16="","",'各会計、関係団体の財政状況及び健全化判断比率'!BS16)</f>
        <v>高栄会</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56083269</v>
      </c>
      <c r="S5" s="583"/>
      <c r="T5" s="583"/>
      <c r="U5" s="583"/>
      <c r="V5" s="583"/>
      <c r="W5" s="583"/>
      <c r="X5" s="583"/>
      <c r="Y5" s="584"/>
      <c r="Z5" s="585">
        <v>49.1</v>
      </c>
      <c r="AA5" s="585"/>
      <c r="AB5" s="585"/>
      <c r="AC5" s="585"/>
      <c r="AD5" s="586">
        <v>52049642</v>
      </c>
      <c r="AE5" s="586"/>
      <c r="AF5" s="586"/>
      <c r="AG5" s="586"/>
      <c r="AH5" s="586"/>
      <c r="AI5" s="586"/>
      <c r="AJ5" s="586"/>
      <c r="AK5" s="586"/>
      <c r="AL5" s="587">
        <v>87.3</v>
      </c>
      <c r="AM5" s="588"/>
      <c r="AN5" s="588"/>
      <c r="AO5" s="589"/>
      <c r="AP5" s="579" t="s">
        <v>208</v>
      </c>
      <c r="AQ5" s="580"/>
      <c r="AR5" s="580"/>
      <c r="AS5" s="580"/>
      <c r="AT5" s="580"/>
      <c r="AU5" s="580"/>
      <c r="AV5" s="580"/>
      <c r="AW5" s="580"/>
      <c r="AX5" s="580"/>
      <c r="AY5" s="580"/>
      <c r="AZ5" s="580"/>
      <c r="BA5" s="580"/>
      <c r="BB5" s="580"/>
      <c r="BC5" s="580"/>
      <c r="BD5" s="580"/>
      <c r="BE5" s="580"/>
      <c r="BF5" s="581"/>
      <c r="BG5" s="593">
        <v>50433296</v>
      </c>
      <c r="BH5" s="594"/>
      <c r="BI5" s="594"/>
      <c r="BJ5" s="594"/>
      <c r="BK5" s="594"/>
      <c r="BL5" s="594"/>
      <c r="BM5" s="594"/>
      <c r="BN5" s="595"/>
      <c r="BO5" s="596">
        <v>89.9</v>
      </c>
      <c r="BP5" s="596"/>
      <c r="BQ5" s="596"/>
      <c r="BR5" s="596"/>
      <c r="BS5" s="597">
        <v>670657</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692902</v>
      </c>
      <c r="S6" s="594"/>
      <c r="T6" s="594"/>
      <c r="U6" s="594"/>
      <c r="V6" s="594"/>
      <c r="W6" s="594"/>
      <c r="X6" s="594"/>
      <c r="Y6" s="595"/>
      <c r="Z6" s="596">
        <v>0.6</v>
      </c>
      <c r="AA6" s="596"/>
      <c r="AB6" s="596"/>
      <c r="AC6" s="596"/>
      <c r="AD6" s="597">
        <v>692902</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50433296</v>
      </c>
      <c r="BH6" s="594"/>
      <c r="BI6" s="594"/>
      <c r="BJ6" s="594"/>
      <c r="BK6" s="594"/>
      <c r="BL6" s="594"/>
      <c r="BM6" s="594"/>
      <c r="BN6" s="595"/>
      <c r="BO6" s="596">
        <v>89.9</v>
      </c>
      <c r="BP6" s="596"/>
      <c r="BQ6" s="596"/>
      <c r="BR6" s="596"/>
      <c r="BS6" s="597">
        <v>670657</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667662</v>
      </c>
      <c r="CS6" s="594"/>
      <c r="CT6" s="594"/>
      <c r="CU6" s="594"/>
      <c r="CV6" s="594"/>
      <c r="CW6" s="594"/>
      <c r="CX6" s="594"/>
      <c r="CY6" s="595"/>
      <c r="CZ6" s="596">
        <v>0.6</v>
      </c>
      <c r="DA6" s="596"/>
      <c r="DB6" s="596"/>
      <c r="DC6" s="596"/>
      <c r="DD6" s="602" t="s">
        <v>215</v>
      </c>
      <c r="DE6" s="594"/>
      <c r="DF6" s="594"/>
      <c r="DG6" s="594"/>
      <c r="DH6" s="594"/>
      <c r="DI6" s="594"/>
      <c r="DJ6" s="594"/>
      <c r="DK6" s="594"/>
      <c r="DL6" s="594"/>
      <c r="DM6" s="594"/>
      <c r="DN6" s="594"/>
      <c r="DO6" s="594"/>
      <c r="DP6" s="595"/>
      <c r="DQ6" s="602">
        <v>667662</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81155</v>
      </c>
      <c r="S7" s="594"/>
      <c r="T7" s="594"/>
      <c r="U7" s="594"/>
      <c r="V7" s="594"/>
      <c r="W7" s="594"/>
      <c r="X7" s="594"/>
      <c r="Y7" s="595"/>
      <c r="Z7" s="596">
        <v>0.1</v>
      </c>
      <c r="AA7" s="596"/>
      <c r="AB7" s="596"/>
      <c r="AC7" s="596"/>
      <c r="AD7" s="597">
        <v>81155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25527479</v>
      </c>
      <c r="BH7" s="594"/>
      <c r="BI7" s="594"/>
      <c r="BJ7" s="594"/>
      <c r="BK7" s="594"/>
      <c r="BL7" s="594"/>
      <c r="BM7" s="594"/>
      <c r="BN7" s="595"/>
      <c r="BO7" s="596">
        <v>45.5</v>
      </c>
      <c r="BP7" s="596"/>
      <c r="BQ7" s="596"/>
      <c r="BR7" s="596"/>
      <c r="BS7" s="597">
        <v>670657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18579943</v>
      </c>
      <c r="CS7" s="594"/>
      <c r="CT7" s="594"/>
      <c r="CU7" s="594"/>
      <c r="CV7" s="594"/>
      <c r="CW7" s="594"/>
      <c r="CX7" s="594"/>
      <c r="CY7" s="595"/>
      <c r="CZ7" s="596">
        <v>17.100000000000001</v>
      </c>
      <c r="DA7" s="596"/>
      <c r="DB7" s="596"/>
      <c r="DC7" s="596"/>
      <c r="DD7" s="602">
        <v>8914723</v>
      </c>
      <c r="DE7" s="594"/>
      <c r="DF7" s="594"/>
      <c r="DG7" s="594"/>
      <c r="DH7" s="594"/>
      <c r="DI7" s="594"/>
      <c r="DJ7" s="594"/>
      <c r="DK7" s="594"/>
      <c r="DL7" s="594"/>
      <c r="DM7" s="594"/>
      <c r="DN7" s="594"/>
      <c r="DO7" s="594"/>
      <c r="DP7" s="595"/>
      <c r="DQ7" s="602">
        <v>9090194</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368402</v>
      </c>
      <c r="S8" s="594"/>
      <c r="T8" s="594"/>
      <c r="U8" s="594"/>
      <c r="V8" s="594"/>
      <c r="W8" s="594"/>
      <c r="X8" s="594"/>
      <c r="Y8" s="595"/>
      <c r="Z8" s="596">
        <v>0.3</v>
      </c>
      <c r="AA8" s="596"/>
      <c r="AB8" s="596"/>
      <c r="AC8" s="596"/>
      <c r="AD8" s="597">
        <v>368402</v>
      </c>
      <c r="AE8" s="597"/>
      <c r="AF8" s="597"/>
      <c r="AG8" s="597"/>
      <c r="AH8" s="597"/>
      <c r="AI8" s="597"/>
      <c r="AJ8" s="597"/>
      <c r="AK8" s="597"/>
      <c r="AL8" s="598">
        <v>0.6</v>
      </c>
      <c r="AM8" s="599"/>
      <c r="AN8" s="599"/>
      <c r="AO8" s="600"/>
      <c r="AP8" s="590" t="s">
        <v>220</v>
      </c>
      <c r="AQ8" s="591"/>
      <c r="AR8" s="591"/>
      <c r="AS8" s="591"/>
      <c r="AT8" s="591"/>
      <c r="AU8" s="591"/>
      <c r="AV8" s="591"/>
      <c r="AW8" s="591"/>
      <c r="AX8" s="591"/>
      <c r="AY8" s="591"/>
      <c r="AZ8" s="591"/>
      <c r="BA8" s="591"/>
      <c r="BB8" s="591"/>
      <c r="BC8" s="591"/>
      <c r="BD8" s="591"/>
      <c r="BE8" s="591"/>
      <c r="BF8" s="592"/>
      <c r="BG8" s="593">
        <v>587513</v>
      </c>
      <c r="BH8" s="594"/>
      <c r="BI8" s="594"/>
      <c r="BJ8" s="594"/>
      <c r="BK8" s="594"/>
      <c r="BL8" s="594"/>
      <c r="BM8" s="594"/>
      <c r="BN8" s="595"/>
      <c r="BO8" s="596">
        <v>1</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41887392</v>
      </c>
      <c r="CS8" s="594"/>
      <c r="CT8" s="594"/>
      <c r="CU8" s="594"/>
      <c r="CV8" s="594"/>
      <c r="CW8" s="594"/>
      <c r="CX8" s="594"/>
      <c r="CY8" s="595"/>
      <c r="CZ8" s="596">
        <v>38.6</v>
      </c>
      <c r="DA8" s="596"/>
      <c r="DB8" s="596"/>
      <c r="DC8" s="596"/>
      <c r="DD8" s="602">
        <v>1139038</v>
      </c>
      <c r="DE8" s="594"/>
      <c r="DF8" s="594"/>
      <c r="DG8" s="594"/>
      <c r="DH8" s="594"/>
      <c r="DI8" s="594"/>
      <c r="DJ8" s="594"/>
      <c r="DK8" s="594"/>
      <c r="DL8" s="594"/>
      <c r="DM8" s="594"/>
      <c r="DN8" s="594"/>
      <c r="DO8" s="594"/>
      <c r="DP8" s="595"/>
      <c r="DQ8" s="602">
        <v>21513359</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225781</v>
      </c>
      <c r="S9" s="594"/>
      <c r="T9" s="594"/>
      <c r="U9" s="594"/>
      <c r="V9" s="594"/>
      <c r="W9" s="594"/>
      <c r="X9" s="594"/>
      <c r="Y9" s="595"/>
      <c r="Z9" s="596">
        <v>0.2</v>
      </c>
      <c r="AA9" s="596"/>
      <c r="AB9" s="596"/>
      <c r="AC9" s="596"/>
      <c r="AD9" s="597">
        <v>225781</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19729601</v>
      </c>
      <c r="BH9" s="594"/>
      <c r="BI9" s="594"/>
      <c r="BJ9" s="594"/>
      <c r="BK9" s="594"/>
      <c r="BL9" s="594"/>
      <c r="BM9" s="594"/>
      <c r="BN9" s="595"/>
      <c r="BO9" s="596">
        <v>35.200000000000003</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8597981</v>
      </c>
      <c r="CS9" s="594"/>
      <c r="CT9" s="594"/>
      <c r="CU9" s="594"/>
      <c r="CV9" s="594"/>
      <c r="CW9" s="594"/>
      <c r="CX9" s="594"/>
      <c r="CY9" s="595"/>
      <c r="CZ9" s="596">
        <v>7.9</v>
      </c>
      <c r="DA9" s="596"/>
      <c r="DB9" s="596"/>
      <c r="DC9" s="596"/>
      <c r="DD9" s="602">
        <v>323303</v>
      </c>
      <c r="DE9" s="594"/>
      <c r="DF9" s="594"/>
      <c r="DG9" s="594"/>
      <c r="DH9" s="594"/>
      <c r="DI9" s="594"/>
      <c r="DJ9" s="594"/>
      <c r="DK9" s="594"/>
      <c r="DL9" s="594"/>
      <c r="DM9" s="594"/>
      <c r="DN9" s="594"/>
      <c r="DO9" s="594"/>
      <c r="DP9" s="595"/>
      <c r="DQ9" s="602">
        <v>7189706</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3533534</v>
      </c>
      <c r="S10" s="594"/>
      <c r="T10" s="594"/>
      <c r="U10" s="594"/>
      <c r="V10" s="594"/>
      <c r="W10" s="594"/>
      <c r="X10" s="594"/>
      <c r="Y10" s="595"/>
      <c r="Z10" s="596">
        <v>3.1</v>
      </c>
      <c r="AA10" s="596"/>
      <c r="AB10" s="596"/>
      <c r="AC10" s="596"/>
      <c r="AD10" s="597">
        <v>3533534</v>
      </c>
      <c r="AE10" s="597"/>
      <c r="AF10" s="597"/>
      <c r="AG10" s="597"/>
      <c r="AH10" s="597"/>
      <c r="AI10" s="597"/>
      <c r="AJ10" s="597"/>
      <c r="AK10" s="597"/>
      <c r="AL10" s="598">
        <v>5.9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975666</v>
      </c>
      <c r="BH10" s="594"/>
      <c r="BI10" s="594"/>
      <c r="BJ10" s="594"/>
      <c r="BK10" s="594"/>
      <c r="BL10" s="594"/>
      <c r="BM10" s="594"/>
      <c r="BN10" s="595"/>
      <c r="BO10" s="596">
        <v>1.7</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265139</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174941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62805</v>
      </c>
      <c r="S11" s="594"/>
      <c r="T11" s="594"/>
      <c r="U11" s="594"/>
      <c r="V11" s="594"/>
      <c r="W11" s="594"/>
      <c r="X11" s="594"/>
      <c r="Y11" s="595"/>
      <c r="Z11" s="596">
        <v>0.1</v>
      </c>
      <c r="AA11" s="596"/>
      <c r="AB11" s="596"/>
      <c r="AC11" s="596"/>
      <c r="AD11" s="597">
        <v>62805</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4234699</v>
      </c>
      <c r="BH11" s="594"/>
      <c r="BI11" s="594"/>
      <c r="BJ11" s="594"/>
      <c r="BK11" s="594"/>
      <c r="BL11" s="594"/>
      <c r="BM11" s="594"/>
      <c r="BN11" s="595"/>
      <c r="BO11" s="596">
        <v>7.6</v>
      </c>
      <c r="BP11" s="596"/>
      <c r="BQ11" s="596"/>
      <c r="BR11" s="596"/>
      <c r="BS11" s="602">
        <v>670657</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768714</v>
      </c>
      <c r="CS11" s="594"/>
      <c r="CT11" s="594"/>
      <c r="CU11" s="594"/>
      <c r="CV11" s="594"/>
      <c r="CW11" s="594"/>
      <c r="CX11" s="594"/>
      <c r="CY11" s="595"/>
      <c r="CZ11" s="596">
        <v>0.7</v>
      </c>
      <c r="DA11" s="596"/>
      <c r="DB11" s="596"/>
      <c r="DC11" s="596"/>
      <c r="DD11" s="602">
        <v>27804</v>
      </c>
      <c r="DE11" s="594"/>
      <c r="DF11" s="594"/>
      <c r="DG11" s="594"/>
      <c r="DH11" s="594"/>
      <c r="DI11" s="594"/>
      <c r="DJ11" s="594"/>
      <c r="DK11" s="594"/>
      <c r="DL11" s="594"/>
      <c r="DM11" s="594"/>
      <c r="DN11" s="594"/>
      <c r="DO11" s="594"/>
      <c r="DP11" s="595"/>
      <c r="DQ11" s="602">
        <v>533347</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22239590</v>
      </c>
      <c r="BH12" s="594"/>
      <c r="BI12" s="594"/>
      <c r="BJ12" s="594"/>
      <c r="BK12" s="594"/>
      <c r="BL12" s="594"/>
      <c r="BM12" s="594"/>
      <c r="BN12" s="595"/>
      <c r="BO12" s="596">
        <v>39.700000000000003</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2199361</v>
      </c>
      <c r="CS12" s="594"/>
      <c r="CT12" s="594"/>
      <c r="CU12" s="594"/>
      <c r="CV12" s="594"/>
      <c r="CW12" s="594"/>
      <c r="CX12" s="594"/>
      <c r="CY12" s="595"/>
      <c r="CZ12" s="596">
        <v>2</v>
      </c>
      <c r="DA12" s="596"/>
      <c r="DB12" s="596"/>
      <c r="DC12" s="596"/>
      <c r="DD12" s="602">
        <v>455075</v>
      </c>
      <c r="DE12" s="594"/>
      <c r="DF12" s="594"/>
      <c r="DG12" s="594"/>
      <c r="DH12" s="594"/>
      <c r="DI12" s="594"/>
      <c r="DJ12" s="594"/>
      <c r="DK12" s="594"/>
      <c r="DL12" s="594"/>
      <c r="DM12" s="594"/>
      <c r="DN12" s="594"/>
      <c r="DO12" s="594"/>
      <c r="DP12" s="595"/>
      <c r="DQ12" s="602">
        <v>839445</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134821</v>
      </c>
      <c r="S13" s="594"/>
      <c r="T13" s="594"/>
      <c r="U13" s="594"/>
      <c r="V13" s="594"/>
      <c r="W13" s="594"/>
      <c r="X13" s="594"/>
      <c r="Y13" s="595"/>
      <c r="Z13" s="596">
        <v>0.1</v>
      </c>
      <c r="AA13" s="596"/>
      <c r="AB13" s="596"/>
      <c r="AC13" s="596"/>
      <c r="AD13" s="597">
        <v>134821</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22167704</v>
      </c>
      <c r="BH13" s="594"/>
      <c r="BI13" s="594"/>
      <c r="BJ13" s="594"/>
      <c r="BK13" s="594"/>
      <c r="BL13" s="594"/>
      <c r="BM13" s="594"/>
      <c r="BN13" s="595"/>
      <c r="BO13" s="596">
        <v>39.5</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10136626</v>
      </c>
      <c r="CS13" s="594"/>
      <c r="CT13" s="594"/>
      <c r="CU13" s="594"/>
      <c r="CV13" s="594"/>
      <c r="CW13" s="594"/>
      <c r="CX13" s="594"/>
      <c r="CY13" s="595"/>
      <c r="CZ13" s="596">
        <v>9.3000000000000007</v>
      </c>
      <c r="DA13" s="596"/>
      <c r="DB13" s="596"/>
      <c r="DC13" s="596"/>
      <c r="DD13" s="602">
        <v>4111459</v>
      </c>
      <c r="DE13" s="594"/>
      <c r="DF13" s="594"/>
      <c r="DG13" s="594"/>
      <c r="DH13" s="594"/>
      <c r="DI13" s="594"/>
      <c r="DJ13" s="594"/>
      <c r="DK13" s="594"/>
      <c r="DL13" s="594"/>
      <c r="DM13" s="594"/>
      <c r="DN13" s="594"/>
      <c r="DO13" s="594"/>
      <c r="DP13" s="595"/>
      <c r="DQ13" s="602">
        <v>6525942</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404129</v>
      </c>
      <c r="BH14" s="594"/>
      <c r="BI14" s="594"/>
      <c r="BJ14" s="594"/>
      <c r="BK14" s="594"/>
      <c r="BL14" s="594"/>
      <c r="BM14" s="594"/>
      <c r="BN14" s="595"/>
      <c r="BO14" s="596">
        <v>0.7</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3930311</v>
      </c>
      <c r="CS14" s="594"/>
      <c r="CT14" s="594"/>
      <c r="CU14" s="594"/>
      <c r="CV14" s="594"/>
      <c r="CW14" s="594"/>
      <c r="CX14" s="594"/>
      <c r="CY14" s="595"/>
      <c r="CZ14" s="596">
        <v>3.6</v>
      </c>
      <c r="DA14" s="596"/>
      <c r="DB14" s="596"/>
      <c r="DC14" s="596"/>
      <c r="DD14" s="602">
        <v>12222</v>
      </c>
      <c r="DE14" s="594"/>
      <c r="DF14" s="594"/>
      <c r="DG14" s="594"/>
      <c r="DH14" s="594"/>
      <c r="DI14" s="594"/>
      <c r="DJ14" s="594"/>
      <c r="DK14" s="594"/>
      <c r="DL14" s="594"/>
      <c r="DM14" s="594"/>
      <c r="DN14" s="594"/>
      <c r="DO14" s="594"/>
      <c r="DP14" s="595"/>
      <c r="DQ14" s="602">
        <v>3927742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315375</v>
      </c>
      <c r="S15" s="594"/>
      <c r="T15" s="594"/>
      <c r="U15" s="594"/>
      <c r="V15" s="594"/>
      <c r="W15" s="594"/>
      <c r="X15" s="594"/>
      <c r="Y15" s="595"/>
      <c r="Z15" s="596">
        <v>0.3</v>
      </c>
      <c r="AA15" s="596"/>
      <c r="AB15" s="596"/>
      <c r="AC15" s="596"/>
      <c r="AD15" s="597">
        <v>315375</v>
      </c>
      <c r="AE15" s="597"/>
      <c r="AF15" s="597"/>
      <c r="AG15" s="597"/>
      <c r="AH15" s="597"/>
      <c r="AI15" s="597"/>
      <c r="AJ15" s="597"/>
      <c r="AK15" s="597"/>
      <c r="AL15" s="598">
        <v>0.5</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2262098</v>
      </c>
      <c r="BH15" s="594"/>
      <c r="BI15" s="594"/>
      <c r="BJ15" s="594"/>
      <c r="BK15" s="594"/>
      <c r="BL15" s="594"/>
      <c r="BM15" s="594"/>
      <c r="BN15" s="595"/>
      <c r="BO15" s="596">
        <v>4</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11750222</v>
      </c>
      <c r="CS15" s="594"/>
      <c r="CT15" s="594"/>
      <c r="CU15" s="594"/>
      <c r="CV15" s="594"/>
      <c r="CW15" s="594"/>
      <c r="CX15" s="594"/>
      <c r="CY15" s="595"/>
      <c r="CZ15" s="596">
        <v>10.8</v>
      </c>
      <c r="DA15" s="596"/>
      <c r="DB15" s="596"/>
      <c r="DC15" s="596"/>
      <c r="DD15" s="602">
        <v>1596364</v>
      </c>
      <c r="DE15" s="594"/>
      <c r="DF15" s="594"/>
      <c r="DG15" s="594"/>
      <c r="DH15" s="594"/>
      <c r="DI15" s="594"/>
      <c r="DJ15" s="594"/>
      <c r="DK15" s="594"/>
      <c r="DL15" s="594"/>
      <c r="DM15" s="594"/>
      <c r="DN15" s="594"/>
      <c r="DO15" s="594"/>
      <c r="DP15" s="595"/>
      <c r="DQ15" s="602">
        <v>8523609</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2062557</v>
      </c>
      <c r="S16" s="594"/>
      <c r="T16" s="594"/>
      <c r="U16" s="594"/>
      <c r="V16" s="594"/>
      <c r="W16" s="594"/>
      <c r="X16" s="594"/>
      <c r="Y16" s="595"/>
      <c r="Z16" s="596">
        <v>1.8</v>
      </c>
      <c r="AA16" s="596"/>
      <c r="AB16" s="596"/>
      <c r="AC16" s="596"/>
      <c r="AD16" s="597">
        <v>1780147</v>
      </c>
      <c r="AE16" s="597"/>
      <c r="AF16" s="597"/>
      <c r="AG16" s="597"/>
      <c r="AH16" s="597"/>
      <c r="AI16" s="597"/>
      <c r="AJ16" s="597"/>
      <c r="AK16" s="597"/>
      <c r="AL16" s="598">
        <v>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1780147</v>
      </c>
      <c r="S17" s="594"/>
      <c r="T17" s="594"/>
      <c r="U17" s="594"/>
      <c r="V17" s="594"/>
      <c r="W17" s="594"/>
      <c r="X17" s="594"/>
      <c r="Y17" s="595"/>
      <c r="Z17" s="596">
        <v>1.6</v>
      </c>
      <c r="AA17" s="596"/>
      <c r="AB17" s="596"/>
      <c r="AC17" s="596"/>
      <c r="AD17" s="597">
        <v>1780147</v>
      </c>
      <c r="AE17" s="597"/>
      <c r="AF17" s="597"/>
      <c r="AG17" s="597"/>
      <c r="AH17" s="597"/>
      <c r="AI17" s="597"/>
      <c r="AJ17" s="597"/>
      <c r="AK17" s="597"/>
      <c r="AL17" s="598">
        <v>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9580736</v>
      </c>
      <c r="CS17" s="594"/>
      <c r="CT17" s="594"/>
      <c r="CU17" s="594"/>
      <c r="CV17" s="594"/>
      <c r="CW17" s="594"/>
      <c r="CX17" s="594"/>
      <c r="CY17" s="595"/>
      <c r="CZ17" s="596">
        <v>8.8000000000000007</v>
      </c>
      <c r="DA17" s="596"/>
      <c r="DB17" s="596"/>
      <c r="DC17" s="596"/>
      <c r="DD17" s="602" t="s">
        <v>111</v>
      </c>
      <c r="DE17" s="594"/>
      <c r="DF17" s="594"/>
      <c r="DG17" s="594"/>
      <c r="DH17" s="594"/>
      <c r="DI17" s="594"/>
      <c r="DJ17" s="594"/>
      <c r="DK17" s="594"/>
      <c r="DL17" s="594"/>
      <c r="DM17" s="594"/>
      <c r="DN17" s="594"/>
      <c r="DO17" s="594"/>
      <c r="DP17" s="595"/>
      <c r="DQ17" s="602">
        <v>9565640</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282410</v>
      </c>
      <c r="S18" s="594"/>
      <c r="T18" s="594"/>
      <c r="U18" s="594"/>
      <c r="V18" s="594"/>
      <c r="W18" s="594"/>
      <c r="X18" s="594"/>
      <c r="Y18" s="595"/>
      <c r="Z18" s="596">
        <v>0.2</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182006</v>
      </c>
      <c r="CS18" s="594"/>
      <c r="CT18" s="594"/>
      <c r="CU18" s="594"/>
      <c r="CV18" s="594"/>
      <c r="CW18" s="594"/>
      <c r="CX18" s="594"/>
      <c r="CY18" s="595"/>
      <c r="CZ18" s="596">
        <v>0.2</v>
      </c>
      <c r="DA18" s="596"/>
      <c r="DB18" s="596"/>
      <c r="DC18" s="596"/>
      <c r="DD18" s="602">
        <v>182006</v>
      </c>
      <c r="DE18" s="594"/>
      <c r="DF18" s="594"/>
      <c r="DG18" s="594"/>
      <c r="DH18" s="594"/>
      <c r="DI18" s="594"/>
      <c r="DJ18" s="594"/>
      <c r="DK18" s="594"/>
      <c r="DL18" s="594"/>
      <c r="DM18" s="594"/>
      <c r="DN18" s="594"/>
      <c r="DO18" s="594"/>
      <c r="DP18" s="595"/>
      <c r="DQ18" s="602">
        <v>182006</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5649973</v>
      </c>
      <c r="BH19" s="594"/>
      <c r="BI19" s="594"/>
      <c r="BJ19" s="594"/>
      <c r="BK19" s="594"/>
      <c r="BL19" s="594"/>
      <c r="BM19" s="594"/>
      <c r="BN19" s="595"/>
      <c r="BO19" s="596">
        <v>10.1</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63560601</v>
      </c>
      <c r="S20" s="594"/>
      <c r="T20" s="594"/>
      <c r="U20" s="594"/>
      <c r="V20" s="594"/>
      <c r="W20" s="594"/>
      <c r="X20" s="594"/>
      <c r="Y20" s="595"/>
      <c r="Z20" s="596">
        <v>55.6</v>
      </c>
      <c r="AA20" s="596"/>
      <c r="AB20" s="596"/>
      <c r="AC20" s="596"/>
      <c r="AD20" s="597">
        <v>59244564</v>
      </c>
      <c r="AE20" s="597"/>
      <c r="AF20" s="597"/>
      <c r="AG20" s="597"/>
      <c r="AH20" s="597"/>
      <c r="AI20" s="597"/>
      <c r="AJ20" s="597"/>
      <c r="AK20" s="597"/>
      <c r="AL20" s="598">
        <v>99.3</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5649973</v>
      </c>
      <c r="BH20" s="594"/>
      <c r="BI20" s="594"/>
      <c r="BJ20" s="594"/>
      <c r="BK20" s="594"/>
      <c r="BL20" s="594"/>
      <c r="BM20" s="594"/>
      <c r="BN20" s="595"/>
      <c r="BO20" s="596">
        <v>10.1</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108546093</v>
      </c>
      <c r="CS20" s="594"/>
      <c r="CT20" s="594"/>
      <c r="CU20" s="594"/>
      <c r="CV20" s="594"/>
      <c r="CW20" s="594"/>
      <c r="CX20" s="594"/>
      <c r="CY20" s="595"/>
      <c r="CZ20" s="596">
        <v>100</v>
      </c>
      <c r="DA20" s="596"/>
      <c r="DB20" s="596"/>
      <c r="DC20" s="596"/>
      <c r="DD20" s="602">
        <v>16761994</v>
      </c>
      <c r="DE20" s="594"/>
      <c r="DF20" s="594"/>
      <c r="DG20" s="594"/>
      <c r="DH20" s="594"/>
      <c r="DI20" s="594"/>
      <c r="DJ20" s="594"/>
      <c r="DK20" s="594"/>
      <c r="DL20" s="594"/>
      <c r="DM20" s="594"/>
      <c r="DN20" s="594"/>
      <c r="DO20" s="594"/>
      <c r="DP20" s="595"/>
      <c r="DQ20" s="602">
        <v>68733593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46003</v>
      </c>
      <c r="S21" s="594"/>
      <c r="T21" s="594"/>
      <c r="U21" s="594"/>
      <c r="V21" s="594"/>
      <c r="W21" s="594"/>
      <c r="X21" s="594"/>
      <c r="Y21" s="595"/>
      <c r="Z21" s="596">
        <v>0</v>
      </c>
      <c r="AA21" s="596"/>
      <c r="AB21" s="596"/>
      <c r="AC21" s="596"/>
      <c r="AD21" s="597">
        <v>46003</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621669</v>
      </c>
      <c r="S22" s="594"/>
      <c r="T22" s="594"/>
      <c r="U22" s="594"/>
      <c r="V22" s="594"/>
      <c r="W22" s="594"/>
      <c r="X22" s="594"/>
      <c r="Y22" s="595"/>
      <c r="Z22" s="596">
        <v>0.5</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v>1616347</v>
      </c>
      <c r="BH22" s="594"/>
      <c r="BI22" s="594"/>
      <c r="BJ22" s="594"/>
      <c r="BK22" s="594"/>
      <c r="BL22" s="594"/>
      <c r="BM22" s="594"/>
      <c r="BN22" s="595"/>
      <c r="BO22" s="596">
        <v>2.9</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1652748</v>
      </c>
      <c r="S23" s="594"/>
      <c r="T23" s="594"/>
      <c r="U23" s="594"/>
      <c r="V23" s="594"/>
      <c r="W23" s="594"/>
      <c r="X23" s="594"/>
      <c r="Y23" s="595"/>
      <c r="Z23" s="596">
        <v>1.4</v>
      </c>
      <c r="AA23" s="596"/>
      <c r="AB23" s="596"/>
      <c r="AC23" s="596"/>
      <c r="AD23" s="597">
        <v>250640</v>
      </c>
      <c r="AE23" s="597"/>
      <c r="AF23" s="597"/>
      <c r="AG23" s="597"/>
      <c r="AH23" s="597"/>
      <c r="AI23" s="597"/>
      <c r="AJ23" s="597"/>
      <c r="AK23" s="597"/>
      <c r="AL23" s="598">
        <v>0.4</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4033626</v>
      </c>
      <c r="BH23" s="594"/>
      <c r="BI23" s="594"/>
      <c r="BJ23" s="594"/>
      <c r="BK23" s="594"/>
      <c r="BL23" s="594"/>
      <c r="BM23" s="594"/>
      <c r="BN23" s="595"/>
      <c r="BO23" s="596">
        <v>7.2</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608421</v>
      </c>
      <c r="S24" s="594"/>
      <c r="T24" s="594"/>
      <c r="U24" s="594"/>
      <c r="V24" s="594"/>
      <c r="W24" s="594"/>
      <c r="X24" s="594"/>
      <c r="Y24" s="595"/>
      <c r="Z24" s="596">
        <v>0.5</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53655825</v>
      </c>
      <c r="CS24" s="583"/>
      <c r="CT24" s="583"/>
      <c r="CU24" s="583"/>
      <c r="CV24" s="583"/>
      <c r="CW24" s="583"/>
      <c r="CX24" s="583"/>
      <c r="CY24" s="584"/>
      <c r="CZ24" s="622">
        <v>49.4</v>
      </c>
      <c r="DA24" s="623"/>
      <c r="DB24" s="623"/>
      <c r="DC24" s="624"/>
      <c r="DD24" s="621">
        <v>34952974</v>
      </c>
      <c r="DE24" s="583"/>
      <c r="DF24" s="583"/>
      <c r="DG24" s="583"/>
      <c r="DH24" s="583"/>
      <c r="DI24" s="583"/>
      <c r="DJ24" s="583"/>
      <c r="DK24" s="584"/>
      <c r="DL24" s="621">
        <v>34399921</v>
      </c>
      <c r="DM24" s="583"/>
      <c r="DN24" s="583"/>
      <c r="DO24" s="583"/>
      <c r="DP24" s="583"/>
      <c r="DQ24" s="583"/>
      <c r="DR24" s="583"/>
      <c r="DS24" s="583"/>
      <c r="DT24" s="583"/>
      <c r="DU24" s="583"/>
      <c r="DV24" s="584"/>
      <c r="DW24" s="587">
        <v>54.3</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17275183</v>
      </c>
      <c r="S25" s="594"/>
      <c r="T25" s="594"/>
      <c r="U25" s="594"/>
      <c r="V25" s="594"/>
      <c r="W25" s="594"/>
      <c r="X25" s="594"/>
      <c r="Y25" s="595"/>
      <c r="Z25" s="596">
        <v>15.1</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18151077</v>
      </c>
      <c r="CS25" s="613"/>
      <c r="CT25" s="613"/>
      <c r="CU25" s="613"/>
      <c r="CV25" s="613"/>
      <c r="CW25" s="613"/>
      <c r="CX25" s="613"/>
      <c r="CY25" s="614"/>
      <c r="CZ25" s="627">
        <v>16.7</v>
      </c>
      <c r="DA25" s="628"/>
      <c r="DB25" s="628"/>
      <c r="DC25" s="629"/>
      <c r="DD25" s="602">
        <v>16579532</v>
      </c>
      <c r="DE25" s="613"/>
      <c r="DF25" s="613"/>
      <c r="DG25" s="613"/>
      <c r="DH25" s="613"/>
      <c r="DI25" s="613"/>
      <c r="DJ25" s="613"/>
      <c r="DK25" s="614"/>
      <c r="DL25" s="602">
        <v>16026479</v>
      </c>
      <c r="DM25" s="613"/>
      <c r="DN25" s="613"/>
      <c r="DO25" s="613"/>
      <c r="DP25" s="613"/>
      <c r="DQ25" s="613"/>
      <c r="DR25" s="613"/>
      <c r="DS25" s="613"/>
      <c r="DT25" s="613"/>
      <c r="DU25" s="613"/>
      <c r="DV25" s="614"/>
      <c r="DW25" s="598">
        <v>25.3</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12777187</v>
      </c>
      <c r="CS26" s="594"/>
      <c r="CT26" s="594"/>
      <c r="CU26" s="594"/>
      <c r="CV26" s="594"/>
      <c r="CW26" s="594"/>
      <c r="CX26" s="594"/>
      <c r="CY26" s="595"/>
      <c r="CZ26" s="627">
        <v>11.8</v>
      </c>
      <c r="DA26" s="628"/>
      <c r="DB26" s="628"/>
      <c r="DC26" s="629"/>
      <c r="DD26" s="602">
        <v>11205642</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5559137</v>
      </c>
      <c r="S27" s="594"/>
      <c r="T27" s="594"/>
      <c r="U27" s="594"/>
      <c r="V27" s="594"/>
      <c r="W27" s="594"/>
      <c r="X27" s="594"/>
      <c r="Y27" s="595"/>
      <c r="Z27" s="596">
        <v>4.9000000000000004</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56083269</v>
      </c>
      <c r="BH27" s="594"/>
      <c r="BI27" s="594"/>
      <c r="BJ27" s="594"/>
      <c r="BK27" s="594"/>
      <c r="BL27" s="594"/>
      <c r="BM27" s="594"/>
      <c r="BN27" s="595"/>
      <c r="BO27" s="596">
        <v>100</v>
      </c>
      <c r="BP27" s="596"/>
      <c r="BQ27" s="596"/>
      <c r="BR27" s="596"/>
      <c r="BS27" s="602">
        <v>670657</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25924033</v>
      </c>
      <c r="CS27" s="613"/>
      <c r="CT27" s="613"/>
      <c r="CU27" s="613"/>
      <c r="CV27" s="613"/>
      <c r="CW27" s="613"/>
      <c r="CX27" s="613"/>
      <c r="CY27" s="614"/>
      <c r="CZ27" s="627">
        <v>23.9</v>
      </c>
      <c r="DA27" s="628"/>
      <c r="DB27" s="628"/>
      <c r="DC27" s="629"/>
      <c r="DD27" s="602">
        <v>8807823</v>
      </c>
      <c r="DE27" s="613"/>
      <c r="DF27" s="613"/>
      <c r="DG27" s="613"/>
      <c r="DH27" s="613"/>
      <c r="DI27" s="613"/>
      <c r="DJ27" s="613"/>
      <c r="DK27" s="614"/>
      <c r="DL27" s="602">
        <v>8807823</v>
      </c>
      <c r="DM27" s="613"/>
      <c r="DN27" s="613"/>
      <c r="DO27" s="613"/>
      <c r="DP27" s="613"/>
      <c r="DQ27" s="613"/>
      <c r="DR27" s="613"/>
      <c r="DS27" s="613"/>
      <c r="DT27" s="613"/>
      <c r="DU27" s="613"/>
      <c r="DV27" s="614"/>
      <c r="DW27" s="598">
        <v>13.9</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383571</v>
      </c>
      <c r="S28" s="594"/>
      <c r="T28" s="594"/>
      <c r="U28" s="594"/>
      <c r="V28" s="594"/>
      <c r="W28" s="594"/>
      <c r="X28" s="594"/>
      <c r="Y28" s="595"/>
      <c r="Z28" s="596">
        <v>0.3</v>
      </c>
      <c r="AA28" s="596"/>
      <c r="AB28" s="596"/>
      <c r="AC28" s="596"/>
      <c r="AD28" s="597">
        <v>84853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9580715</v>
      </c>
      <c r="CS28" s="594"/>
      <c r="CT28" s="594"/>
      <c r="CU28" s="594"/>
      <c r="CV28" s="594"/>
      <c r="CW28" s="594"/>
      <c r="CX28" s="594"/>
      <c r="CY28" s="595"/>
      <c r="CZ28" s="627">
        <v>8.8000000000000007</v>
      </c>
      <c r="DA28" s="628"/>
      <c r="DB28" s="628"/>
      <c r="DC28" s="629"/>
      <c r="DD28" s="602">
        <v>9565619</v>
      </c>
      <c r="DE28" s="594"/>
      <c r="DF28" s="594"/>
      <c r="DG28" s="594"/>
      <c r="DH28" s="594"/>
      <c r="DI28" s="594"/>
      <c r="DJ28" s="594"/>
      <c r="DK28" s="595"/>
      <c r="DL28" s="602">
        <v>9565619</v>
      </c>
      <c r="DM28" s="594"/>
      <c r="DN28" s="594"/>
      <c r="DO28" s="594"/>
      <c r="DP28" s="594"/>
      <c r="DQ28" s="594"/>
      <c r="DR28" s="594"/>
      <c r="DS28" s="594"/>
      <c r="DT28" s="594"/>
      <c r="DU28" s="594"/>
      <c r="DV28" s="595"/>
      <c r="DW28" s="598">
        <v>15.1</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45783</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9580715</v>
      </c>
      <c r="CS29" s="613"/>
      <c r="CT29" s="613"/>
      <c r="CU29" s="613"/>
      <c r="CV29" s="613"/>
      <c r="CW29" s="613"/>
      <c r="CX29" s="613"/>
      <c r="CY29" s="614"/>
      <c r="CZ29" s="627">
        <v>8.8000000000000007</v>
      </c>
      <c r="DA29" s="628"/>
      <c r="DB29" s="628"/>
      <c r="DC29" s="629"/>
      <c r="DD29" s="602">
        <v>9565619</v>
      </c>
      <c r="DE29" s="613"/>
      <c r="DF29" s="613"/>
      <c r="DG29" s="613"/>
      <c r="DH29" s="613"/>
      <c r="DI29" s="613"/>
      <c r="DJ29" s="613"/>
      <c r="DK29" s="614"/>
      <c r="DL29" s="602">
        <v>9565619</v>
      </c>
      <c r="DM29" s="613"/>
      <c r="DN29" s="613"/>
      <c r="DO29" s="613"/>
      <c r="DP29" s="613"/>
      <c r="DQ29" s="613"/>
      <c r="DR29" s="613"/>
      <c r="DS29" s="613"/>
      <c r="DT29" s="613"/>
      <c r="DU29" s="613"/>
      <c r="DV29" s="614"/>
      <c r="DW29" s="598">
        <v>15.1</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749315</v>
      </c>
      <c r="S30" s="594"/>
      <c r="T30" s="594"/>
      <c r="U30" s="594"/>
      <c r="V30" s="594"/>
      <c r="W30" s="594"/>
      <c r="X30" s="594"/>
      <c r="Y30" s="595"/>
      <c r="Z30" s="596">
        <v>0.7</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98.7</v>
      </c>
      <c r="BH30" s="652"/>
      <c r="BI30" s="652"/>
      <c r="BJ30" s="652"/>
      <c r="BK30" s="652"/>
      <c r="BL30" s="652"/>
      <c r="BM30" s="588">
        <v>94.8</v>
      </c>
      <c r="BN30" s="652"/>
      <c r="BO30" s="652"/>
      <c r="BP30" s="652"/>
      <c r="BQ30" s="653"/>
      <c r="BR30" s="651">
        <v>98.5</v>
      </c>
      <c r="BS30" s="652"/>
      <c r="BT30" s="652"/>
      <c r="BU30" s="652"/>
      <c r="BV30" s="652"/>
      <c r="BW30" s="652"/>
      <c r="BX30" s="588">
        <v>93.9</v>
      </c>
      <c r="BY30" s="652"/>
      <c r="BZ30" s="652"/>
      <c r="CA30" s="652"/>
      <c r="CB30" s="653"/>
      <c r="CD30" s="656"/>
      <c r="CE30" s="657"/>
      <c r="CF30" s="607" t="s">
        <v>291</v>
      </c>
      <c r="CG30" s="608"/>
      <c r="CH30" s="608"/>
      <c r="CI30" s="608"/>
      <c r="CJ30" s="608"/>
      <c r="CK30" s="608"/>
      <c r="CL30" s="608"/>
      <c r="CM30" s="608"/>
      <c r="CN30" s="608"/>
      <c r="CO30" s="608"/>
      <c r="CP30" s="608"/>
      <c r="CQ30" s="609"/>
      <c r="CR30" s="593">
        <v>8468019</v>
      </c>
      <c r="CS30" s="594"/>
      <c r="CT30" s="594"/>
      <c r="CU30" s="594"/>
      <c r="CV30" s="594"/>
      <c r="CW30" s="594"/>
      <c r="CX30" s="594"/>
      <c r="CY30" s="595"/>
      <c r="CZ30" s="627">
        <v>7.8</v>
      </c>
      <c r="DA30" s="628"/>
      <c r="DB30" s="628"/>
      <c r="DC30" s="629"/>
      <c r="DD30" s="602">
        <v>8455640</v>
      </c>
      <c r="DE30" s="594"/>
      <c r="DF30" s="594"/>
      <c r="DG30" s="594"/>
      <c r="DH30" s="594"/>
      <c r="DI30" s="594"/>
      <c r="DJ30" s="594"/>
      <c r="DK30" s="595"/>
      <c r="DL30" s="602">
        <v>8455640</v>
      </c>
      <c r="DM30" s="594"/>
      <c r="DN30" s="594"/>
      <c r="DO30" s="594"/>
      <c r="DP30" s="594"/>
      <c r="DQ30" s="594"/>
      <c r="DR30" s="594"/>
      <c r="DS30" s="594"/>
      <c r="DT30" s="594"/>
      <c r="DU30" s="594"/>
      <c r="DV30" s="595"/>
      <c r="DW30" s="598">
        <v>13.3</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4986606</v>
      </c>
      <c r="S31" s="594"/>
      <c r="T31" s="594"/>
      <c r="U31" s="594"/>
      <c r="V31" s="594"/>
      <c r="W31" s="594"/>
      <c r="X31" s="594"/>
      <c r="Y31" s="595"/>
      <c r="Z31" s="596">
        <v>4.4000000000000004</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98.4</v>
      </c>
      <c r="BH31" s="613"/>
      <c r="BI31" s="613"/>
      <c r="BJ31" s="613"/>
      <c r="BK31" s="613"/>
      <c r="BL31" s="613"/>
      <c r="BM31" s="599">
        <v>93.6</v>
      </c>
      <c r="BN31" s="649"/>
      <c r="BO31" s="649"/>
      <c r="BP31" s="649"/>
      <c r="BQ31" s="650"/>
      <c r="BR31" s="648">
        <v>98.1</v>
      </c>
      <c r="BS31" s="613"/>
      <c r="BT31" s="613"/>
      <c r="BU31" s="613"/>
      <c r="BV31" s="613"/>
      <c r="BW31" s="613"/>
      <c r="BX31" s="599">
        <v>92.4</v>
      </c>
      <c r="BY31" s="649"/>
      <c r="BZ31" s="649"/>
      <c r="CA31" s="649"/>
      <c r="CB31" s="650"/>
      <c r="CD31" s="656"/>
      <c r="CE31" s="657"/>
      <c r="CF31" s="607" t="s">
        <v>295</v>
      </c>
      <c r="CG31" s="608"/>
      <c r="CH31" s="608"/>
      <c r="CI31" s="608"/>
      <c r="CJ31" s="608"/>
      <c r="CK31" s="608"/>
      <c r="CL31" s="608"/>
      <c r="CM31" s="608"/>
      <c r="CN31" s="608"/>
      <c r="CO31" s="608"/>
      <c r="CP31" s="608"/>
      <c r="CQ31" s="609"/>
      <c r="CR31" s="593">
        <v>1112696</v>
      </c>
      <c r="CS31" s="613"/>
      <c r="CT31" s="613"/>
      <c r="CU31" s="613"/>
      <c r="CV31" s="613"/>
      <c r="CW31" s="613"/>
      <c r="CX31" s="613"/>
      <c r="CY31" s="614"/>
      <c r="CZ31" s="627">
        <v>1</v>
      </c>
      <c r="DA31" s="628"/>
      <c r="DB31" s="628"/>
      <c r="DC31" s="629"/>
      <c r="DD31" s="602">
        <v>1109979</v>
      </c>
      <c r="DE31" s="613"/>
      <c r="DF31" s="613"/>
      <c r="DG31" s="613"/>
      <c r="DH31" s="613"/>
      <c r="DI31" s="613"/>
      <c r="DJ31" s="613"/>
      <c r="DK31" s="614"/>
      <c r="DL31" s="602">
        <v>1109979</v>
      </c>
      <c r="DM31" s="613"/>
      <c r="DN31" s="613"/>
      <c r="DO31" s="613"/>
      <c r="DP31" s="613"/>
      <c r="DQ31" s="613"/>
      <c r="DR31" s="613"/>
      <c r="DS31" s="613"/>
      <c r="DT31" s="613"/>
      <c r="DU31" s="613"/>
      <c r="DV31" s="614"/>
      <c r="DW31" s="598">
        <v>1.8</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3881670</v>
      </c>
      <c r="S32" s="594"/>
      <c r="T32" s="594"/>
      <c r="U32" s="594"/>
      <c r="V32" s="594"/>
      <c r="W32" s="594"/>
      <c r="X32" s="594"/>
      <c r="Y32" s="595"/>
      <c r="Z32" s="596">
        <v>3.4</v>
      </c>
      <c r="AA32" s="596"/>
      <c r="AB32" s="596"/>
      <c r="AC32" s="596"/>
      <c r="AD32" s="597">
        <v>7747</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95.7</v>
      </c>
      <c r="BN32" s="661"/>
      <c r="BO32" s="661"/>
      <c r="BP32" s="661"/>
      <c r="BQ32" s="663"/>
      <c r="BR32" s="660">
        <v>98.7</v>
      </c>
      <c r="BS32" s="661"/>
      <c r="BT32" s="661"/>
      <c r="BU32" s="661"/>
      <c r="BV32" s="661"/>
      <c r="BW32" s="661"/>
      <c r="BX32" s="662">
        <v>95</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14960800</v>
      </c>
      <c r="S33" s="594"/>
      <c r="T33" s="594"/>
      <c r="U33" s="594"/>
      <c r="V33" s="594"/>
      <c r="W33" s="594"/>
      <c r="X33" s="594"/>
      <c r="Y33" s="595"/>
      <c r="Z33" s="596">
        <v>13.1</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38128274</v>
      </c>
      <c r="CS33" s="613"/>
      <c r="CT33" s="613"/>
      <c r="CU33" s="613"/>
      <c r="CV33" s="613"/>
      <c r="CW33" s="613"/>
      <c r="CX33" s="613"/>
      <c r="CY33" s="614"/>
      <c r="CZ33" s="627">
        <v>35.1</v>
      </c>
      <c r="DA33" s="628"/>
      <c r="DB33" s="628"/>
      <c r="DC33" s="629"/>
      <c r="DD33" s="602">
        <v>31270132</v>
      </c>
      <c r="DE33" s="613"/>
      <c r="DF33" s="613"/>
      <c r="DG33" s="613"/>
      <c r="DH33" s="613"/>
      <c r="DI33" s="613"/>
      <c r="DJ33" s="613"/>
      <c r="DK33" s="614"/>
      <c r="DL33" s="602">
        <v>25301911</v>
      </c>
      <c r="DM33" s="613"/>
      <c r="DN33" s="613"/>
      <c r="DO33" s="613"/>
      <c r="DP33" s="613"/>
      <c r="DQ33" s="613"/>
      <c r="DR33" s="613"/>
      <c r="DS33" s="613"/>
      <c r="DT33" s="613"/>
      <c r="DU33" s="613"/>
      <c r="DV33" s="614"/>
      <c r="DW33" s="598">
        <v>39.9</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16052923</v>
      </c>
      <c r="CS34" s="594"/>
      <c r="CT34" s="594"/>
      <c r="CU34" s="594"/>
      <c r="CV34" s="594"/>
      <c r="CW34" s="594"/>
      <c r="CX34" s="594"/>
      <c r="CY34" s="595"/>
      <c r="CZ34" s="627">
        <v>14.8</v>
      </c>
      <c r="DA34" s="628"/>
      <c r="DB34" s="628"/>
      <c r="DC34" s="629"/>
      <c r="DD34" s="602">
        <v>11982197</v>
      </c>
      <c r="DE34" s="594"/>
      <c r="DF34" s="594"/>
      <c r="DG34" s="594"/>
      <c r="DH34" s="594"/>
      <c r="DI34" s="594"/>
      <c r="DJ34" s="594"/>
      <c r="DK34" s="595"/>
      <c r="DL34" s="602">
        <v>9619909</v>
      </c>
      <c r="DM34" s="594"/>
      <c r="DN34" s="594"/>
      <c r="DO34" s="594"/>
      <c r="DP34" s="594"/>
      <c r="DQ34" s="594"/>
      <c r="DR34" s="594"/>
      <c r="DS34" s="594"/>
      <c r="DT34" s="594"/>
      <c r="DU34" s="594"/>
      <c r="DV34" s="595"/>
      <c r="DW34" s="598">
        <v>15.2</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3739300</v>
      </c>
      <c r="S35" s="594"/>
      <c r="T35" s="594"/>
      <c r="U35" s="594"/>
      <c r="V35" s="594"/>
      <c r="W35" s="594"/>
      <c r="X35" s="594"/>
      <c r="Y35" s="595"/>
      <c r="Z35" s="596">
        <v>3.3</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10139461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1835021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1580325</v>
      </c>
      <c r="CS35" s="613"/>
      <c r="CT35" s="613"/>
      <c r="CU35" s="613"/>
      <c r="CV35" s="613"/>
      <c r="CW35" s="613"/>
      <c r="CX35" s="613"/>
      <c r="CY35" s="614"/>
      <c r="CZ35" s="627">
        <v>1.5</v>
      </c>
      <c r="DA35" s="628"/>
      <c r="DB35" s="628"/>
      <c r="DC35" s="629"/>
      <c r="DD35" s="602">
        <v>1569808</v>
      </c>
      <c r="DE35" s="613"/>
      <c r="DF35" s="613"/>
      <c r="DG35" s="613"/>
      <c r="DH35" s="613"/>
      <c r="DI35" s="613"/>
      <c r="DJ35" s="613"/>
      <c r="DK35" s="614"/>
      <c r="DL35" s="602">
        <v>1567003</v>
      </c>
      <c r="DM35" s="613"/>
      <c r="DN35" s="613"/>
      <c r="DO35" s="613"/>
      <c r="DP35" s="613"/>
      <c r="DQ35" s="613"/>
      <c r="DR35" s="613"/>
      <c r="DS35" s="613"/>
      <c r="DT35" s="613"/>
      <c r="DU35" s="613"/>
      <c r="DV35" s="614"/>
      <c r="DW35" s="598">
        <v>2.5</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114331507</v>
      </c>
      <c r="S36" s="666"/>
      <c r="T36" s="666"/>
      <c r="U36" s="666"/>
      <c r="V36" s="666"/>
      <c r="W36" s="666"/>
      <c r="X36" s="666"/>
      <c r="Y36" s="667"/>
      <c r="Z36" s="668">
        <v>100</v>
      </c>
      <c r="AA36" s="668"/>
      <c r="AB36" s="668"/>
      <c r="AC36" s="668"/>
      <c r="AD36" s="669">
        <v>59633807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2116003</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48937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10362777</v>
      </c>
      <c r="CS36" s="594"/>
      <c r="CT36" s="594"/>
      <c r="CU36" s="594"/>
      <c r="CV36" s="594"/>
      <c r="CW36" s="594"/>
      <c r="CX36" s="594"/>
      <c r="CY36" s="595"/>
      <c r="CZ36" s="627">
        <v>9.5</v>
      </c>
      <c r="DA36" s="628"/>
      <c r="DB36" s="628"/>
      <c r="DC36" s="629"/>
      <c r="DD36" s="602">
        <v>9721265</v>
      </c>
      <c r="DE36" s="594"/>
      <c r="DF36" s="594"/>
      <c r="DG36" s="594"/>
      <c r="DH36" s="594"/>
      <c r="DI36" s="594"/>
      <c r="DJ36" s="594"/>
      <c r="DK36" s="595"/>
      <c r="DL36" s="602">
        <v>8579360</v>
      </c>
      <c r="DM36" s="594"/>
      <c r="DN36" s="594"/>
      <c r="DO36" s="594"/>
      <c r="DP36" s="594"/>
      <c r="DQ36" s="594"/>
      <c r="DR36" s="594"/>
      <c r="DS36" s="594"/>
      <c r="DT36" s="594"/>
      <c r="DU36" s="594"/>
      <c r="DV36" s="595"/>
      <c r="DW36" s="598">
        <v>13.5</v>
      </c>
      <c r="DX36" s="625"/>
      <c r="DY36" s="625"/>
      <c r="DZ36" s="625"/>
      <c r="EA36" s="625"/>
      <c r="EB36" s="625"/>
      <c r="EC36" s="626"/>
    </row>
    <row r="37" spans="2:133" ht="11.25" customHeight="1">
      <c r="AQ37" s="672" t="s">
        <v>313</v>
      </c>
      <c r="AR37" s="673"/>
      <c r="AS37" s="673"/>
      <c r="AT37" s="673"/>
      <c r="AU37" s="673"/>
      <c r="AV37" s="673"/>
      <c r="AW37" s="673"/>
      <c r="AX37" s="673"/>
      <c r="AY37" s="674"/>
      <c r="AZ37" s="593">
        <v>5321</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56034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3855934</v>
      </c>
      <c r="CS37" s="613"/>
      <c r="CT37" s="613"/>
      <c r="CU37" s="613"/>
      <c r="CV37" s="613"/>
      <c r="CW37" s="613"/>
      <c r="CX37" s="613"/>
      <c r="CY37" s="614"/>
      <c r="CZ37" s="627">
        <v>3.6</v>
      </c>
      <c r="DA37" s="628"/>
      <c r="DB37" s="628"/>
      <c r="DC37" s="629"/>
      <c r="DD37" s="602">
        <v>3855934</v>
      </c>
      <c r="DE37" s="613"/>
      <c r="DF37" s="613"/>
      <c r="DG37" s="613"/>
      <c r="DH37" s="613"/>
      <c r="DI37" s="613"/>
      <c r="DJ37" s="613"/>
      <c r="DK37" s="614"/>
      <c r="DL37" s="602">
        <v>3759899</v>
      </c>
      <c r="DM37" s="613"/>
      <c r="DN37" s="613"/>
      <c r="DO37" s="613"/>
      <c r="DP37" s="613"/>
      <c r="DQ37" s="613"/>
      <c r="DR37" s="613"/>
      <c r="DS37" s="613"/>
      <c r="DT37" s="613"/>
      <c r="DU37" s="613"/>
      <c r="DV37" s="614"/>
      <c r="DW37" s="598">
        <v>5.9</v>
      </c>
      <c r="DX37" s="625"/>
      <c r="DY37" s="625"/>
      <c r="DZ37" s="625"/>
      <c r="EA37" s="625"/>
      <c r="EB37" s="625"/>
      <c r="EC37" s="626"/>
    </row>
    <row r="38" spans="2:133" ht="11.25" customHeight="1">
      <c r="AQ38" s="672" t="s">
        <v>316</v>
      </c>
      <c r="AR38" s="673"/>
      <c r="AS38" s="673"/>
      <c r="AT38" s="673"/>
      <c r="AU38" s="673"/>
      <c r="AV38" s="673"/>
      <c r="AW38" s="673"/>
      <c r="AX38" s="673"/>
      <c r="AY38" s="674"/>
      <c r="AZ38" s="593">
        <v>3166</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94629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8102755</v>
      </c>
      <c r="CS38" s="594"/>
      <c r="CT38" s="594"/>
      <c r="CU38" s="594"/>
      <c r="CV38" s="594"/>
      <c r="CW38" s="594"/>
      <c r="CX38" s="594"/>
      <c r="CY38" s="595"/>
      <c r="CZ38" s="627">
        <v>7.5</v>
      </c>
      <c r="DA38" s="628"/>
      <c r="DB38" s="628"/>
      <c r="DC38" s="629"/>
      <c r="DD38" s="602">
        <v>7209211</v>
      </c>
      <c r="DE38" s="594"/>
      <c r="DF38" s="594"/>
      <c r="DG38" s="594"/>
      <c r="DH38" s="594"/>
      <c r="DI38" s="594"/>
      <c r="DJ38" s="594"/>
      <c r="DK38" s="595"/>
      <c r="DL38" s="602">
        <v>5533041</v>
      </c>
      <c r="DM38" s="594"/>
      <c r="DN38" s="594"/>
      <c r="DO38" s="594"/>
      <c r="DP38" s="594"/>
      <c r="DQ38" s="594"/>
      <c r="DR38" s="594"/>
      <c r="DS38" s="594"/>
      <c r="DT38" s="594"/>
      <c r="DU38" s="594"/>
      <c r="DV38" s="595"/>
      <c r="DW38" s="598">
        <v>8.6999999999999993</v>
      </c>
      <c r="DX38" s="625"/>
      <c r="DY38" s="625"/>
      <c r="DZ38" s="625"/>
      <c r="EA38" s="625"/>
      <c r="EB38" s="625"/>
      <c r="EC38" s="626"/>
    </row>
    <row r="39" spans="2:133" ht="11.25" customHeight="1">
      <c r="AQ39" s="672" t="s">
        <v>319</v>
      </c>
      <c r="AR39" s="673"/>
      <c r="AS39" s="673"/>
      <c r="AT39" s="673"/>
      <c r="AU39" s="673"/>
      <c r="AV39" s="673"/>
      <c r="AW39" s="673"/>
      <c r="AX39" s="673"/>
      <c r="AY39" s="674"/>
      <c r="AZ39" s="593" t="s">
        <v>320</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92</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798579</v>
      </c>
      <c r="CS39" s="613"/>
      <c r="CT39" s="613"/>
      <c r="CU39" s="613"/>
      <c r="CV39" s="613"/>
      <c r="CW39" s="613"/>
      <c r="CX39" s="613"/>
      <c r="CY39" s="614"/>
      <c r="CZ39" s="627">
        <v>0.7</v>
      </c>
      <c r="DA39" s="628"/>
      <c r="DB39" s="628"/>
      <c r="DC39" s="629"/>
      <c r="DD39" s="602">
        <v>785053</v>
      </c>
      <c r="DE39" s="613"/>
      <c r="DF39" s="613"/>
      <c r="DG39" s="613"/>
      <c r="DH39" s="613"/>
      <c r="DI39" s="613"/>
      <c r="DJ39" s="613"/>
      <c r="DK39" s="614"/>
      <c r="DL39" s="602" t="s">
        <v>320</v>
      </c>
      <c r="DM39" s="613"/>
      <c r="DN39" s="613"/>
      <c r="DO39" s="613"/>
      <c r="DP39" s="613"/>
      <c r="DQ39" s="613"/>
      <c r="DR39" s="613"/>
      <c r="DS39" s="613"/>
      <c r="DT39" s="613"/>
      <c r="DU39" s="613"/>
      <c r="DV39" s="614"/>
      <c r="DW39" s="598" t="s">
        <v>320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2797250</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87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1230915</v>
      </c>
      <c r="CS40" s="594"/>
      <c r="CT40" s="594"/>
      <c r="CU40" s="594"/>
      <c r="CV40" s="594"/>
      <c r="CW40" s="594"/>
      <c r="CX40" s="594"/>
      <c r="CY40" s="595"/>
      <c r="CZ40" s="627">
        <v>1.1000000000000001</v>
      </c>
      <c r="DA40" s="628"/>
      <c r="DB40" s="628"/>
      <c r="DC40" s="629"/>
      <c r="DD40" s="602">
        <v>2598</v>
      </c>
      <c r="DE40" s="594"/>
      <c r="DF40" s="594"/>
      <c r="DG40" s="594"/>
      <c r="DH40" s="594"/>
      <c r="DI40" s="594"/>
      <c r="DJ40" s="594"/>
      <c r="DK40" s="595"/>
      <c r="DL40" s="602">
        <v>2598</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5217721</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270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3"/>
      <c r="CT41" s="613"/>
      <c r="CU41" s="613"/>
      <c r="CV41" s="613"/>
      <c r="CW41" s="613"/>
      <c r="CX41" s="613"/>
      <c r="CY41" s="614"/>
      <c r="CZ41" s="627" t="s">
        <v>330</v>
      </c>
      <c r="DA41" s="628"/>
      <c r="DB41" s="628"/>
      <c r="DC41" s="629"/>
      <c r="DD41" s="602" t="s">
        <v>330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16761994</v>
      </c>
      <c r="CS42" s="594"/>
      <c r="CT42" s="594"/>
      <c r="CU42" s="594"/>
      <c r="CV42" s="594"/>
      <c r="CW42" s="594"/>
      <c r="CX42" s="594"/>
      <c r="CY42" s="595"/>
      <c r="CZ42" s="627">
        <v>15.4</v>
      </c>
      <c r="DA42" s="676"/>
      <c r="DB42" s="676"/>
      <c r="DC42" s="677"/>
      <c r="DD42" s="602">
        <v>2510487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474393</v>
      </c>
      <c r="CS43" s="613"/>
      <c r="CT43" s="613"/>
      <c r="CU43" s="613"/>
      <c r="CV43" s="613"/>
      <c r="CW43" s="613"/>
      <c r="CX43" s="613"/>
      <c r="CY43" s="614"/>
      <c r="CZ43" s="627">
        <v>0.4</v>
      </c>
      <c r="DA43" s="628"/>
      <c r="DB43" s="628"/>
      <c r="DC43" s="629"/>
      <c r="DD43" s="602">
        <v>474393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16761994</v>
      </c>
      <c r="CS44" s="594"/>
      <c r="CT44" s="594"/>
      <c r="CU44" s="594"/>
      <c r="CV44" s="594"/>
      <c r="CW44" s="594"/>
      <c r="CX44" s="594"/>
      <c r="CY44" s="595"/>
      <c r="CZ44" s="627">
        <v>15.4</v>
      </c>
      <c r="DA44" s="676"/>
      <c r="DB44" s="676"/>
      <c r="DC44" s="677"/>
      <c r="DD44" s="602">
        <v>2510487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6013803</v>
      </c>
      <c r="CS45" s="613"/>
      <c r="CT45" s="613"/>
      <c r="CU45" s="613"/>
      <c r="CV45" s="613"/>
      <c r="CW45" s="613"/>
      <c r="CX45" s="613"/>
      <c r="CY45" s="614"/>
      <c r="CZ45" s="627">
        <v>5.5</v>
      </c>
      <c r="DA45" s="628"/>
      <c r="DB45" s="628"/>
      <c r="DC45" s="629"/>
      <c r="DD45" s="602">
        <v>171251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10651203</v>
      </c>
      <c r="CS46" s="594"/>
      <c r="CT46" s="594"/>
      <c r="CU46" s="594"/>
      <c r="CV46" s="594"/>
      <c r="CW46" s="594"/>
      <c r="CX46" s="594"/>
      <c r="CY46" s="595"/>
      <c r="CZ46" s="627">
        <v>9.8000000000000007</v>
      </c>
      <c r="DA46" s="676"/>
      <c r="DB46" s="676"/>
      <c r="DC46" s="677"/>
      <c r="DD46" s="602">
        <v>2323048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320</v>
      </c>
      <c r="CS47" s="613"/>
      <c r="CT47" s="613"/>
      <c r="CU47" s="613"/>
      <c r="CV47" s="613"/>
      <c r="CW47" s="613"/>
      <c r="CX47" s="613"/>
      <c r="CY47" s="614"/>
      <c r="CZ47" s="627" t="s">
        <v>320</v>
      </c>
      <c r="DA47" s="628"/>
      <c r="DB47" s="628"/>
      <c r="DC47" s="629"/>
      <c r="DD47" s="602" t="s">
        <v>320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108546093</v>
      </c>
      <c r="CS49" s="661"/>
      <c r="CT49" s="661"/>
      <c r="CU49" s="661"/>
      <c r="CV49" s="661"/>
      <c r="CW49" s="661"/>
      <c r="CX49" s="661"/>
      <c r="CY49" s="688"/>
      <c r="CZ49" s="689">
        <v>100</v>
      </c>
      <c r="DA49" s="690"/>
      <c r="DB49" s="690"/>
      <c r="DC49" s="691"/>
      <c r="DD49" s="692">
        <v>68733593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election activeCell="AA7" sqref="AA7:AE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114211.883</v>
      </c>
      <c r="R7" s="723"/>
      <c r="S7" s="723"/>
      <c r="T7" s="723"/>
      <c r="U7" s="723"/>
      <c r="V7" s="723">
        <v>108514.602</v>
      </c>
      <c r="W7" s="723"/>
      <c r="X7" s="723"/>
      <c r="Y7" s="723"/>
      <c r="Z7" s="723"/>
      <c r="AA7" s="723">
        <v>5697.2809999999999</v>
      </c>
      <c r="AB7" s="723"/>
      <c r="AC7" s="723"/>
      <c r="AD7" s="723"/>
      <c r="AE7" s="724"/>
      <c r="AF7" s="725">
        <v>5027</v>
      </c>
      <c r="AG7" s="726"/>
      <c r="AH7" s="726"/>
      <c r="AI7" s="726"/>
      <c r="AJ7" s="727"/>
      <c r="AK7" s="762">
        <v>749</v>
      </c>
      <c r="AL7" s="763"/>
      <c r="AM7" s="763"/>
      <c r="AN7" s="763"/>
      <c r="AO7" s="763"/>
      <c r="AP7" s="763">
        <v>97578.906000000003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-2</v>
      </c>
      <c r="CI7" s="760"/>
      <c r="CJ7" s="760"/>
      <c r="CK7" s="760"/>
      <c r="CL7" s="761"/>
      <c r="CM7" s="759">
        <v>211</v>
      </c>
      <c r="CN7" s="760"/>
      <c r="CO7" s="760"/>
      <c r="CP7" s="760"/>
      <c r="CQ7" s="761"/>
      <c r="CR7" s="759">
        <v>51</v>
      </c>
      <c r="CS7" s="760"/>
      <c r="CT7" s="760"/>
      <c r="CU7" s="760"/>
      <c r="CV7" s="761"/>
      <c r="CW7" s="759">
        <v>29</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138.73599999999999</v>
      </c>
      <c r="R8" s="747"/>
      <c r="S8" s="747"/>
      <c r="T8" s="747"/>
      <c r="U8" s="747"/>
      <c r="V8" s="747">
        <v>83.07</v>
      </c>
      <c r="W8" s="747"/>
      <c r="X8" s="747"/>
      <c r="Y8" s="747"/>
      <c r="Z8" s="747"/>
      <c r="AA8" s="747">
        <v>55.665999999999997</v>
      </c>
      <c r="AB8" s="747"/>
      <c r="AC8" s="747"/>
      <c r="AD8" s="747"/>
      <c r="AE8" s="748"/>
      <c r="AF8" s="749">
        <v>56</v>
      </c>
      <c r="AG8" s="750"/>
      <c r="AH8" s="750"/>
      <c r="AI8" s="750"/>
      <c r="AJ8" s="751"/>
      <c r="AK8" s="752">
        <v>28</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5</v>
      </c>
      <c r="CI8" s="770"/>
      <c r="CJ8" s="770"/>
      <c r="CK8" s="770"/>
      <c r="CL8" s="771"/>
      <c r="CM8" s="769">
        <v>180</v>
      </c>
      <c r="CN8" s="770"/>
      <c r="CO8" s="770"/>
      <c r="CP8" s="770"/>
      <c r="CQ8" s="771"/>
      <c r="CR8" s="769">
        <v>100</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541</v>
      </c>
      <c r="C9" s="744"/>
      <c r="D9" s="744"/>
      <c r="E9" s="744"/>
      <c r="F9" s="744"/>
      <c r="G9" s="744"/>
      <c r="H9" s="744"/>
      <c r="I9" s="744"/>
      <c r="J9" s="744"/>
      <c r="K9" s="744"/>
      <c r="L9" s="744"/>
      <c r="M9" s="744"/>
      <c r="N9" s="744"/>
      <c r="O9" s="744"/>
      <c r="P9" s="745"/>
      <c r="Q9" s="746">
        <v>117.92700000000001</v>
      </c>
      <c r="R9" s="747"/>
      <c r="S9" s="747"/>
      <c r="T9" s="747"/>
      <c r="U9" s="747"/>
      <c r="V9" s="747">
        <v>85.46</v>
      </c>
      <c r="W9" s="747"/>
      <c r="X9" s="747"/>
      <c r="Y9" s="747"/>
      <c r="Z9" s="747"/>
      <c r="AA9" s="747">
        <v>32.466999999999999</v>
      </c>
      <c r="AB9" s="747"/>
      <c r="AC9" s="747"/>
      <c r="AD9" s="747"/>
      <c r="AE9" s="748"/>
      <c r="AF9" s="749">
        <v>32</v>
      </c>
      <c r="AG9" s="750"/>
      <c r="AH9" s="750"/>
      <c r="AI9" s="750"/>
      <c r="AJ9" s="751"/>
      <c r="AK9" s="752">
        <v>13</v>
      </c>
      <c r="AL9" s="753"/>
      <c r="AM9" s="753"/>
      <c r="AN9" s="753"/>
      <c r="AO9" s="753"/>
      <c r="AP9" s="753">
        <v>413.41699999999997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73</v>
      </c>
      <c r="CI9" s="770"/>
      <c r="CJ9" s="770"/>
      <c r="CK9" s="770"/>
      <c r="CL9" s="771"/>
      <c r="CM9" s="769">
        <v>11325</v>
      </c>
      <c r="CN9" s="770"/>
      <c r="CO9" s="770"/>
      <c r="CP9" s="770"/>
      <c r="CQ9" s="771"/>
      <c r="CR9" s="769">
        <v>9917</v>
      </c>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24</v>
      </c>
      <c r="CI10" s="770"/>
      <c r="CJ10" s="770"/>
      <c r="CK10" s="770"/>
      <c r="CL10" s="771"/>
      <c r="CM10" s="769">
        <v>397</v>
      </c>
      <c r="CN10" s="770"/>
      <c r="CO10" s="770"/>
      <c r="CP10" s="770"/>
      <c r="CQ10" s="771"/>
      <c r="CR10" s="769">
        <v>48</v>
      </c>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t="s">
        <v>559</v>
      </c>
      <c r="BS11" s="756" t="s">
        <v>551</v>
      </c>
      <c r="BT11" s="757"/>
      <c r="BU11" s="757"/>
      <c r="BV11" s="757"/>
      <c r="BW11" s="757"/>
      <c r="BX11" s="757"/>
      <c r="BY11" s="757"/>
      <c r="BZ11" s="757"/>
      <c r="CA11" s="757"/>
      <c r="CB11" s="757"/>
      <c r="CC11" s="757"/>
      <c r="CD11" s="757"/>
      <c r="CE11" s="757"/>
      <c r="CF11" s="757"/>
      <c r="CG11" s="758"/>
      <c r="CH11" s="769">
        <v>14</v>
      </c>
      <c r="CI11" s="770"/>
      <c r="CJ11" s="770"/>
      <c r="CK11" s="770"/>
      <c r="CL11" s="771"/>
      <c r="CM11" s="769">
        <v>872</v>
      </c>
      <c r="CN11" s="770"/>
      <c r="CO11" s="770"/>
      <c r="CP11" s="770"/>
      <c r="CQ11" s="771"/>
      <c r="CR11" s="769">
        <v>5</v>
      </c>
      <c r="CS11" s="770"/>
      <c r="CT11" s="770"/>
      <c r="CU11" s="770"/>
      <c r="CV11" s="771"/>
      <c r="CW11" s="769">
        <v>72</v>
      </c>
      <c r="CX11" s="770"/>
      <c r="CY11" s="770"/>
      <c r="CZ11" s="770"/>
      <c r="DA11" s="771"/>
      <c r="DB11" s="769"/>
      <c r="DC11" s="770"/>
      <c r="DD11" s="770"/>
      <c r="DE11" s="770"/>
      <c r="DF11" s="771"/>
      <c r="DG11" s="769">
        <v>7725</v>
      </c>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t="s">
        <v>559</v>
      </c>
      <c r="BS12" s="756" t="s">
        <v>552</v>
      </c>
      <c r="BT12" s="757"/>
      <c r="BU12" s="757"/>
      <c r="BV12" s="757"/>
      <c r="BW12" s="757"/>
      <c r="BX12" s="757"/>
      <c r="BY12" s="757"/>
      <c r="BZ12" s="757"/>
      <c r="CA12" s="757"/>
      <c r="CB12" s="757"/>
      <c r="CC12" s="757"/>
      <c r="CD12" s="757"/>
      <c r="CE12" s="757"/>
      <c r="CF12" s="757"/>
      <c r="CG12" s="758"/>
      <c r="CH12" s="769">
        <v>39.134999999999998</v>
      </c>
      <c r="CI12" s="770"/>
      <c r="CJ12" s="770"/>
      <c r="CK12" s="770"/>
      <c r="CL12" s="771"/>
      <c r="CM12" s="769">
        <v>1194.2149999999999</v>
      </c>
      <c r="CN12" s="770"/>
      <c r="CO12" s="770"/>
      <c r="CP12" s="770"/>
      <c r="CQ12" s="771"/>
      <c r="CR12" s="769"/>
      <c r="CS12" s="770"/>
      <c r="CT12" s="770"/>
      <c r="CU12" s="770"/>
      <c r="CV12" s="771"/>
      <c r="CW12" s="769">
        <v>11.956</v>
      </c>
      <c r="CX12" s="770"/>
      <c r="CY12" s="770"/>
      <c r="CZ12" s="770"/>
      <c r="DA12" s="771"/>
      <c r="DB12" s="769"/>
      <c r="DC12" s="770"/>
      <c r="DD12" s="770"/>
      <c r="DE12" s="770"/>
      <c r="DF12" s="771"/>
      <c r="DG12" s="769">
        <v>1.327</v>
      </c>
      <c r="DH12" s="770"/>
      <c r="DI12" s="770"/>
      <c r="DJ12" s="770"/>
      <c r="DK12" s="771"/>
      <c r="DL12" s="769"/>
      <c r="DM12" s="770"/>
      <c r="DN12" s="770"/>
      <c r="DO12" s="770"/>
      <c r="DP12" s="771"/>
      <c r="DQ12" s="769">
        <v>1.194</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t="s">
        <v>559</v>
      </c>
      <c r="BS13" s="756" t="s">
        <v>553</v>
      </c>
      <c r="BT13" s="757"/>
      <c r="BU13" s="757"/>
      <c r="BV13" s="757"/>
      <c r="BW13" s="757"/>
      <c r="BX13" s="757"/>
      <c r="BY13" s="757"/>
      <c r="BZ13" s="757"/>
      <c r="CA13" s="757"/>
      <c r="CB13" s="757"/>
      <c r="CC13" s="757"/>
      <c r="CD13" s="757"/>
      <c r="CE13" s="757"/>
      <c r="CF13" s="757"/>
      <c r="CG13" s="758"/>
      <c r="CH13" s="769">
        <v>0.2</v>
      </c>
      <c r="CI13" s="770"/>
      <c r="CJ13" s="770"/>
      <c r="CK13" s="770"/>
      <c r="CL13" s="771"/>
      <c r="CM13" s="769">
        <v>535.17200000000003</v>
      </c>
      <c r="CN13" s="770"/>
      <c r="CO13" s="770"/>
      <c r="CP13" s="770"/>
      <c r="CQ13" s="771"/>
      <c r="CR13" s="769"/>
      <c r="CS13" s="770"/>
      <c r="CT13" s="770"/>
      <c r="CU13" s="770"/>
      <c r="CV13" s="771"/>
      <c r="CW13" s="769">
        <v>47</v>
      </c>
      <c r="CX13" s="770"/>
      <c r="CY13" s="770"/>
      <c r="CZ13" s="770"/>
      <c r="DA13" s="771"/>
      <c r="DB13" s="769"/>
      <c r="DC13" s="770"/>
      <c r="DD13" s="770"/>
      <c r="DE13" s="770"/>
      <c r="DF13" s="771"/>
      <c r="DG13" s="769">
        <v>4.694</v>
      </c>
      <c r="DH13" s="770"/>
      <c r="DI13" s="770"/>
      <c r="DJ13" s="770"/>
      <c r="DK13" s="771"/>
      <c r="DL13" s="769"/>
      <c r="DM13" s="770"/>
      <c r="DN13" s="770"/>
      <c r="DO13" s="770"/>
      <c r="DP13" s="771"/>
      <c r="DQ13" s="769">
        <v>4.2249999999999996</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t="s">
        <v>559</v>
      </c>
      <c r="BS14" s="756" t="s">
        <v>554</v>
      </c>
      <c r="BT14" s="757"/>
      <c r="BU14" s="757"/>
      <c r="BV14" s="757"/>
      <c r="BW14" s="757"/>
      <c r="BX14" s="757"/>
      <c r="BY14" s="757"/>
      <c r="BZ14" s="757"/>
      <c r="CA14" s="757"/>
      <c r="CB14" s="757"/>
      <c r="CC14" s="757"/>
      <c r="CD14" s="757"/>
      <c r="CE14" s="757"/>
      <c r="CF14" s="757"/>
      <c r="CG14" s="758"/>
      <c r="CH14" s="769">
        <v>18.045999999999999</v>
      </c>
      <c r="CI14" s="770"/>
      <c r="CJ14" s="770"/>
      <c r="CK14" s="770"/>
      <c r="CL14" s="771"/>
      <c r="CM14" s="769">
        <v>187.964</v>
      </c>
      <c r="CN14" s="770"/>
      <c r="CO14" s="770"/>
      <c r="CP14" s="770"/>
      <c r="CQ14" s="771"/>
      <c r="CR14" s="769"/>
      <c r="CS14" s="770"/>
      <c r="CT14" s="770"/>
      <c r="CU14" s="770"/>
      <c r="CV14" s="771"/>
      <c r="CW14" s="769">
        <v>59.585000000000001</v>
      </c>
      <c r="CX14" s="770"/>
      <c r="CY14" s="770"/>
      <c r="CZ14" s="770"/>
      <c r="DA14" s="771"/>
      <c r="DB14" s="769"/>
      <c r="DC14" s="770"/>
      <c r="DD14" s="770"/>
      <c r="DE14" s="770"/>
      <c r="DF14" s="771"/>
      <c r="DG14" s="769">
        <v>3.032</v>
      </c>
      <c r="DH14" s="770"/>
      <c r="DI14" s="770"/>
      <c r="DJ14" s="770"/>
      <c r="DK14" s="771"/>
      <c r="DL14" s="769"/>
      <c r="DM14" s="770"/>
      <c r="DN14" s="770"/>
      <c r="DO14" s="770"/>
      <c r="DP14" s="771"/>
      <c r="DQ14" s="769">
        <v>5.4580000000000002</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t="s">
        <v>559</v>
      </c>
      <c r="BS15" s="756" t="s">
        <v>555</v>
      </c>
      <c r="BT15" s="757"/>
      <c r="BU15" s="757"/>
      <c r="BV15" s="757"/>
      <c r="BW15" s="757"/>
      <c r="BX15" s="757"/>
      <c r="BY15" s="757"/>
      <c r="BZ15" s="757"/>
      <c r="CA15" s="757"/>
      <c r="CB15" s="757"/>
      <c r="CC15" s="757"/>
      <c r="CD15" s="757"/>
      <c r="CE15" s="757"/>
      <c r="CF15" s="757"/>
      <c r="CG15" s="758"/>
      <c r="CH15" s="769">
        <v>-12.103999999999999</v>
      </c>
      <c r="CI15" s="770"/>
      <c r="CJ15" s="770"/>
      <c r="CK15" s="770"/>
      <c r="CL15" s="771"/>
      <c r="CM15" s="769">
        <v>2423.884</v>
      </c>
      <c r="CN15" s="770"/>
      <c r="CO15" s="770"/>
      <c r="CP15" s="770"/>
      <c r="CQ15" s="771"/>
      <c r="CR15" s="769"/>
      <c r="CS15" s="770"/>
      <c r="CT15" s="770"/>
      <c r="CU15" s="770"/>
      <c r="CV15" s="771"/>
      <c r="CW15" s="769">
        <v>338.27199999999999</v>
      </c>
      <c r="CX15" s="770"/>
      <c r="CY15" s="770"/>
      <c r="CZ15" s="770"/>
      <c r="DA15" s="771"/>
      <c r="DB15" s="769"/>
      <c r="DC15" s="770"/>
      <c r="DD15" s="770"/>
      <c r="DE15" s="770"/>
      <c r="DF15" s="771"/>
      <c r="DG15" s="769">
        <v>3.9660000000000002</v>
      </c>
      <c r="DH15" s="770"/>
      <c r="DI15" s="770"/>
      <c r="DJ15" s="770"/>
      <c r="DK15" s="771"/>
      <c r="DL15" s="769"/>
      <c r="DM15" s="770"/>
      <c r="DN15" s="770"/>
      <c r="DO15" s="770"/>
      <c r="DP15" s="771"/>
      <c r="DQ15" s="769">
        <v>7.14</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t="s">
        <v>559</v>
      </c>
      <c r="BS16" s="756" t="s">
        <v>556</v>
      </c>
      <c r="BT16" s="757"/>
      <c r="BU16" s="757"/>
      <c r="BV16" s="757"/>
      <c r="BW16" s="757"/>
      <c r="BX16" s="757"/>
      <c r="BY16" s="757"/>
      <c r="BZ16" s="757"/>
      <c r="CA16" s="757"/>
      <c r="CB16" s="757"/>
      <c r="CC16" s="757"/>
      <c r="CD16" s="757"/>
      <c r="CE16" s="757"/>
      <c r="CF16" s="757"/>
      <c r="CG16" s="758"/>
      <c r="CH16" s="769">
        <v>93.850999999999999</v>
      </c>
      <c r="CI16" s="770"/>
      <c r="CJ16" s="770"/>
      <c r="CK16" s="770"/>
      <c r="CL16" s="771"/>
      <c r="CM16" s="769">
        <v>960.04700000000003</v>
      </c>
      <c r="CN16" s="770"/>
      <c r="CO16" s="770"/>
      <c r="CP16" s="770"/>
      <c r="CQ16" s="771"/>
      <c r="CR16" s="769"/>
      <c r="CS16" s="770"/>
      <c r="CT16" s="770"/>
      <c r="CU16" s="770"/>
      <c r="CV16" s="771"/>
      <c r="CW16" s="769">
        <v>42.761000000000003</v>
      </c>
      <c r="CX16" s="770"/>
      <c r="CY16" s="770"/>
      <c r="CZ16" s="770"/>
      <c r="DA16" s="771"/>
      <c r="DB16" s="769"/>
      <c r="DC16" s="770"/>
      <c r="DD16" s="770"/>
      <c r="DE16" s="770"/>
      <c r="DF16" s="771"/>
      <c r="DG16" s="769">
        <v>3.944</v>
      </c>
      <c r="DH16" s="770"/>
      <c r="DI16" s="770"/>
      <c r="DJ16" s="770"/>
      <c r="DK16" s="771"/>
      <c r="DL16" s="769"/>
      <c r="DM16" s="770"/>
      <c r="DN16" s="770"/>
      <c r="DO16" s="770"/>
      <c r="DP16" s="771"/>
      <c r="DQ16" s="769">
        <v>7.0990000000000002</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t="s">
        <v>559</v>
      </c>
      <c r="BS17" s="756" t="s">
        <v>557</v>
      </c>
      <c r="BT17" s="757"/>
      <c r="BU17" s="757"/>
      <c r="BV17" s="757"/>
      <c r="BW17" s="757"/>
      <c r="BX17" s="757"/>
      <c r="BY17" s="757"/>
      <c r="BZ17" s="757"/>
      <c r="CA17" s="757"/>
      <c r="CB17" s="757"/>
      <c r="CC17" s="757"/>
      <c r="CD17" s="757"/>
      <c r="CE17" s="757"/>
      <c r="CF17" s="757"/>
      <c r="CG17" s="758"/>
      <c r="CH17" s="769">
        <v>6.6890000000000001</v>
      </c>
      <c r="CI17" s="770"/>
      <c r="CJ17" s="770"/>
      <c r="CK17" s="770"/>
      <c r="CL17" s="771"/>
      <c r="CM17" s="769">
        <v>321.82900000000001</v>
      </c>
      <c r="CN17" s="770"/>
      <c r="CO17" s="770"/>
      <c r="CP17" s="770"/>
      <c r="CQ17" s="771"/>
      <c r="CR17" s="769"/>
      <c r="CS17" s="770"/>
      <c r="CT17" s="770"/>
      <c r="CU17" s="770"/>
      <c r="CV17" s="771"/>
      <c r="CW17" s="769">
        <v>30.132000000000001</v>
      </c>
      <c r="CX17" s="770"/>
      <c r="CY17" s="770"/>
      <c r="CZ17" s="770"/>
      <c r="DA17" s="771"/>
      <c r="DB17" s="769"/>
      <c r="DC17" s="770"/>
      <c r="DD17" s="770"/>
      <c r="DE17" s="770"/>
      <c r="DF17" s="771"/>
      <c r="DG17" s="769">
        <v>3.056</v>
      </c>
      <c r="DH17" s="770"/>
      <c r="DI17" s="770"/>
      <c r="DJ17" s="770"/>
      <c r="DK17" s="771"/>
      <c r="DL17" s="769"/>
      <c r="DM17" s="770"/>
      <c r="DN17" s="770"/>
      <c r="DO17" s="770"/>
      <c r="DP17" s="771"/>
      <c r="DQ17" s="769">
        <v>5.5</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t="s">
        <v>559</v>
      </c>
      <c r="BS18" s="756" t="s">
        <v>558</v>
      </c>
      <c r="BT18" s="757"/>
      <c r="BU18" s="757"/>
      <c r="BV18" s="757"/>
      <c r="BW18" s="757"/>
      <c r="BX18" s="757"/>
      <c r="BY18" s="757"/>
      <c r="BZ18" s="757"/>
      <c r="CA18" s="757"/>
      <c r="CB18" s="757"/>
      <c r="CC18" s="757"/>
      <c r="CD18" s="757"/>
      <c r="CE18" s="757"/>
      <c r="CF18" s="757"/>
      <c r="CG18" s="758"/>
      <c r="CH18" s="769">
        <v>49.918999999999997</v>
      </c>
      <c r="CI18" s="770"/>
      <c r="CJ18" s="770"/>
      <c r="CK18" s="770"/>
      <c r="CL18" s="771"/>
      <c r="CM18" s="769">
        <v>1045.8579999999999</v>
      </c>
      <c r="CN18" s="770"/>
      <c r="CO18" s="770"/>
      <c r="CP18" s="770"/>
      <c r="CQ18" s="771"/>
      <c r="CR18" s="769"/>
      <c r="CS18" s="770"/>
      <c r="CT18" s="770"/>
      <c r="CU18" s="770"/>
      <c r="CV18" s="771"/>
      <c r="CW18" s="769">
        <v>81.927999999999997</v>
      </c>
      <c r="CX18" s="770"/>
      <c r="CY18" s="770"/>
      <c r="CZ18" s="770"/>
      <c r="DA18" s="771"/>
      <c r="DB18" s="769"/>
      <c r="DC18" s="770"/>
      <c r="DD18" s="770"/>
      <c r="DE18" s="770"/>
      <c r="DF18" s="771"/>
      <c r="DG18" s="769">
        <v>60</v>
      </c>
      <c r="DH18" s="770"/>
      <c r="DI18" s="770"/>
      <c r="DJ18" s="770"/>
      <c r="DK18" s="771"/>
      <c r="DL18" s="769"/>
      <c r="DM18" s="770"/>
      <c r="DN18" s="770"/>
      <c r="DO18" s="770"/>
      <c r="DP18" s="771"/>
      <c r="DQ18" s="769">
        <v>54</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114427</v>
      </c>
      <c r="R23" s="782"/>
      <c r="S23" s="782"/>
      <c r="T23" s="782"/>
      <c r="U23" s="782"/>
      <c r="V23" s="782">
        <v>108642</v>
      </c>
      <c r="W23" s="782"/>
      <c r="X23" s="782"/>
      <c r="Y23" s="782"/>
      <c r="Z23" s="782"/>
      <c r="AA23" s="782">
        <f>+AA7+AA8+AA9</f>
        <v>5785.4139999999998</v>
      </c>
      <c r="AB23" s="782"/>
      <c r="AC23" s="782"/>
      <c r="AD23" s="782"/>
      <c r="AE23" s="783"/>
      <c r="AF23" s="784">
        <v>5116</v>
      </c>
      <c r="AG23" s="782"/>
      <c r="AH23" s="782"/>
      <c r="AI23" s="782"/>
      <c r="AJ23" s="785"/>
      <c r="AK23" s="786"/>
      <c r="AL23" s="787"/>
      <c r="AM23" s="787"/>
      <c r="AN23" s="787"/>
      <c r="AO23" s="787"/>
      <c r="AP23" s="782">
        <f>++AP7+AP8+AP9</f>
        <v>97992.323000000004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40792.671999999999</v>
      </c>
      <c r="R28" s="811"/>
      <c r="S28" s="811"/>
      <c r="T28" s="811"/>
      <c r="U28" s="811"/>
      <c r="V28" s="811">
        <v>38957.650999999998</v>
      </c>
      <c r="W28" s="811"/>
      <c r="X28" s="811"/>
      <c r="Y28" s="811"/>
      <c r="Z28" s="811"/>
      <c r="AA28" s="811">
        <v>1835.021</v>
      </c>
      <c r="AB28" s="811"/>
      <c r="AC28" s="811"/>
      <c r="AD28" s="811"/>
      <c r="AE28" s="812"/>
      <c r="AF28" s="813">
        <v>1835</v>
      </c>
      <c r="AG28" s="811"/>
      <c r="AH28" s="811"/>
      <c r="AI28" s="811"/>
      <c r="AJ28" s="814"/>
      <c r="AK28" s="815">
        <v>2796</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19581.132000000001</v>
      </c>
      <c r="R29" s="747"/>
      <c r="S29" s="747"/>
      <c r="T29" s="747"/>
      <c r="U29" s="747"/>
      <c r="V29" s="747">
        <v>18367.647000000001</v>
      </c>
      <c r="W29" s="747"/>
      <c r="X29" s="747"/>
      <c r="Y29" s="747"/>
      <c r="Z29" s="747"/>
      <c r="AA29" s="747">
        <v>1213.4849999999999</v>
      </c>
      <c r="AB29" s="747"/>
      <c r="AC29" s="747"/>
      <c r="AD29" s="747"/>
      <c r="AE29" s="748"/>
      <c r="AF29" s="749">
        <v>1213</v>
      </c>
      <c r="AG29" s="750"/>
      <c r="AH29" s="750"/>
      <c r="AI29" s="750"/>
      <c r="AJ29" s="751"/>
      <c r="AK29" s="818">
        <v>2648</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3274.5720000000001</v>
      </c>
      <c r="R30" s="747"/>
      <c r="S30" s="747"/>
      <c r="T30" s="747"/>
      <c r="U30" s="747"/>
      <c r="V30" s="747">
        <v>3236.8290000000002</v>
      </c>
      <c r="W30" s="747"/>
      <c r="X30" s="747"/>
      <c r="Y30" s="747"/>
      <c r="Z30" s="747"/>
      <c r="AA30" s="747">
        <v>37.743000000000002</v>
      </c>
      <c r="AB30" s="747"/>
      <c r="AC30" s="747"/>
      <c r="AD30" s="747"/>
      <c r="AE30" s="748"/>
      <c r="AF30" s="749">
        <v>38</v>
      </c>
      <c r="AG30" s="750"/>
      <c r="AH30" s="750"/>
      <c r="AI30" s="750"/>
      <c r="AJ30" s="751"/>
      <c r="AK30" s="818">
        <v>517</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167.86699999999999</v>
      </c>
      <c r="R31" s="747"/>
      <c r="S31" s="747"/>
      <c r="T31" s="747"/>
      <c r="U31" s="747"/>
      <c r="V31" s="747">
        <v>156.768</v>
      </c>
      <c r="W31" s="747"/>
      <c r="X31" s="747"/>
      <c r="Y31" s="747"/>
      <c r="Z31" s="747"/>
      <c r="AA31" s="747">
        <v>11.099</v>
      </c>
      <c r="AB31" s="747"/>
      <c r="AC31" s="747"/>
      <c r="AD31" s="747"/>
      <c r="AE31" s="748"/>
      <c r="AF31" s="749">
        <v>11</v>
      </c>
      <c r="AG31" s="750"/>
      <c r="AH31" s="750"/>
      <c r="AI31" s="750"/>
      <c r="AJ31" s="751"/>
      <c r="AK31" s="818">
        <v>0</v>
      </c>
      <c r="AL31" s="819"/>
      <c r="AM31" s="819"/>
      <c r="AN31" s="819"/>
      <c r="AO31" s="819"/>
      <c r="AP31" s="819">
        <v>0</v>
      </c>
      <c r="AQ31" s="819"/>
      <c r="AR31" s="819"/>
      <c r="AS31" s="819"/>
      <c r="AT31" s="819"/>
      <c r="AU31" s="819">
        <v>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6593</v>
      </c>
      <c r="R32" s="747"/>
      <c r="S32" s="747"/>
      <c r="T32" s="747"/>
      <c r="U32" s="747"/>
      <c r="V32" s="747">
        <v>6052</v>
      </c>
      <c r="W32" s="747"/>
      <c r="X32" s="747"/>
      <c r="Y32" s="747"/>
      <c r="Z32" s="747"/>
      <c r="AA32" s="747">
        <v>541</v>
      </c>
      <c r="AB32" s="747"/>
      <c r="AC32" s="747"/>
      <c r="AD32" s="747"/>
      <c r="AE32" s="748"/>
      <c r="AF32" s="749">
        <v>4086</v>
      </c>
      <c r="AG32" s="750"/>
      <c r="AH32" s="750"/>
      <c r="AI32" s="750"/>
      <c r="AJ32" s="751"/>
      <c r="AK32" s="818">
        <v>266</v>
      </c>
      <c r="AL32" s="819"/>
      <c r="AM32" s="819"/>
      <c r="AN32" s="819"/>
      <c r="AO32" s="819"/>
      <c r="AP32" s="819">
        <v>7588</v>
      </c>
      <c r="AQ32" s="819"/>
      <c r="AR32" s="819"/>
      <c r="AS32" s="819"/>
      <c r="AT32" s="819"/>
      <c r="AU32" s="819">
        <v>0</v>
      </c>
      <c r="AV32" s="819"/>
      <c r="AW32" s="819"/>
      <c r="AX32" s="819"/>
      <c r="AY32" s="819"/>
      <c r="AZ32" s="820"/>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5971</v>
      </c>
      <c r="R33" s="747"/>
      <c r="S33" s="747"/>
      <c r="T33" s="747"/>
      <c r="U33" s="747"/>
      <c r="V33" s="747">
        <v>5862</v>
      </c>
      <c r="W33" s="747"/>
      <c r="X33" s="747"/>
      <c r="Y33" s="747"/>
      <c r="Z33" s="747"/>
      <c r="AA33" s="747">
        <v>109</v>
      </c>
      <c r="AB33" s="747"/>
      <c r="AC33" s="747"/>
      <c r="AD33" s="747"/>
      <c r="AE33" s="748"/>
      <c r="AF33" s="749">
        <v>2391</v>
      </c>
      <c r="AG33" s="750"/>
      <c r="AH33" s="750"/>
      <c r="AI33" s="750"/>
      <c r="AJ33" s="751"/>
      <c r="AK33" s="818">
        <v>2034</v>
      </c>
      <c r="AL33" s="819"/>
      <c r="AM33" s="819"/>
      <c r="AN33" s="819"/>
      <c r="AO33" s="819"/>
      <c r="AP33" s="819">
        <v>19317</v>
      </c>
      <c r="AQ33" s="819"/>
      <c r="AR33" s="819"/>
      <c r="AS33" s="819"/>
      <c r="AT33" s="819"/>
      <c r="AU33" s="819">
        <v>14372</v>
      </c>
      <c r="AV33" s="819"/>
      <c r="AW33" s="819"/>
      <c r="AX33" s="819"/>
      <c r="AY33" s="819"/>
      <c r="AZ33" s="820"/>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164</v>
      </c>
      <c r="R34" s="747"/>
      <c r="S34" s="747"/>
      <c r="T34" s="747"/>
      <c r="U34" s="747"/>
      <c r="V34" s="747">
        <v>123</v>
      </c>
      <c r="W34" s="747"/>
      <c r="X34" s="747"/>
      <c r="Y34" s="747"/>
      <c r="Z34" s="747"/>
      <c r="AA34" s="747">
        <v>41</v>
      </c>
      <c r="AB34" s="747"/>
      <c r="AC34" s="747"/>
      <c r="AD34" s="747"/>
      <c r="AE34" s="748"/>
      <c r="AF34" s="749">
        <v>41</v>
      </c>
      <c r="AG34" s="750"/>
      <c r="AH34" s="750"/>
      <c r="AI34" s="750"/>
      <c r="AJ34" s="751"/>
      <c r="AK34" s="818">
        <v>82</v>
      </c>
      <c r="AL34" s="819"/>
      <c r="AM34" s="819"/>
      <c r="AN34" s="819"/>
      <c r="AO34" s="819"/>
      <c r="AP34" s="819">
        <v>1178</v>
      </c>
      <c r="AQ34" s="819"/>
      <c r="AR34" s="819"/>
      <c r="AS34" s="819"/>
      <c r="AT34" s="819"/>
      <c r="AU34" s="819">
        <v>1178</v>
      </c>
      <c r="AV34" s="819"/>
      <c r="AW34" s="819"/>
      <c r="AX34" s="819"/>
      <c r="AY34" s="819"/>
      <c r="AZ34" s="820"/>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9616</v>
      </c>
      <c r="AG63" s="830"/>
      <c r="AH63" s="830"/>
      <c r="AI63" s="830"/>
      <c r="AJ63" s="831"/>
      <c r="AK63" s="832"/>
      <c r="AL63" s="827"/>
      <c r="AM63" s="827"/>
      <c r="AN63" s="827"/>
      <c r="AO63" s="827"/>
      <c r="AP63" s="830">
        <f>+AP28+AP29+AP30+AP32+AP33+AP34+AP31</f>
        <v>28083</v>
      </c>
      <c r="AQ63" s="830"/>
      <c r="AR63" s="830"/>
      <c r="AS63" s="830"/>
      <c r="AT63" s="830"/>
      <c r="AU63" s="830">
        <f>+AU28+AU29+AU30+AU32+AU33+AU34+AU31</f>
        <v>15550</v>
      </c>
      <c r="AV63" s="830"/>
      <c r="AW63" s="830"/>
      <c r="AX63" s="830"/>
      <c r="AY63" s="830"/>
      <c r="AZ63" s="834"/>
      <c r="BA63" s="834"/>
      <c r="BB63" s="834"/>
      <c r="BC63" s="834"/>
      <c r="BD63" s="834"/>
      <c r="BE63" s="835"/>
      <c r="BF63" s="835"/>
      <c r="BG63" s="835"/>
      <c r="BH63" s="835"/>
      <c r="BI63" s="836"/>
      <c r="BJ63" s="837" t="s">
        <v>390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542</v>
      </c>
      <c r="C68" s="858"/>
      <c r="D68" s="858"/>
      <c r="E68" s="858"/>
      <c r="F68" s="858"/>
      <c r="G68" s="858"/>
      <c r="H68" s="858"/>
      <c r="I68" s="858"/>
      <c r="J68" s="858"/>
      <c r="K68" s="858"/>
      <c r="L68" s="858"/>
      <c r="M68" s="858"/>
      <c r="N68" s="858"/>
      <c r="O68" s="858"/>
      <c r="P68" s="859"/>
      <c r="Q68" s="860">
        <v>5349</v>
      </c>
      <c r="R68" s="854"/>
      <c r="S68" s="854"/>
      <c r="T68" s="854"/>
      <c r="U68" s="854"/>
      <c r="V68" s="854">
        <v>5209</v>
      </c>
      <c r="W68" s="854"/>
      <c r="X68" s="854"/>
      <c r="Y68" s="854"/>
      <c r="Z68" s="854"/>
      <c r="AA68" s="854">
        <v>140</v>
      </c>
      <c r="AB68" s="854"/>
      <c r="AC68" s="854"/>
      <c r="AD68" s="854"/>
      <c r="AE68" s="854"/>
      <c r="AF68" s="854">
        <v>140</v>
      </c>
      <c r="AG68" s="854"/>
      <c r="AH68" s="854"/>
      <c r="AI68" s="854"/>
      <c r="AJ68" s="854"/>
      <c r="AK68" s="854">
        <v>1642</v>
      </c>
      <c r="AL68" s="854"/>
      <c r="AM68" s="854"/>
      <c r="AN68" s="854"/>
      <c r="AO68" s="854"/>
      <c r="AP68" s="854">
        <v>1463</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543</v>
      </c>
      <c r="C69" s="862"/>
      <c r="D69" s="862"/>
      <c r="E69" s="862"/>
      <c r="F69" s="862"/>
      <c r="G69" s="862"/>
      <c r="H69" s="862"/>
      <c r="I69" s="862"/>
      <c r="J69" s="862"/>
      <c r="K69" s="862"/>
      <c r="L69" s="862"/>
      <c r="M69" s="862"/>
      <c r="N69" s="862"/>
      <c r="O69" s="862"/>
      <c r="P69" s="863"/>
      <c r="Q69" s="864">
        <v>1408</v>
      </c>
      <c r="R69" s="865"/>
      <c r="S69" s="865"/>
      <c r="T69" s="865"/>
      <c r="U69" s="818"/>
      <c r="V69" s="866">
        <v>1385</v>
      </c>
      <c r="W69" s="865"/>
      <c r="X69" s="865"/>
      <c r="Y69" s="865"/>
      <c r="Z69" s="818"/>
      <c r="AA69" s="866">
        <v>23</v>
      </c>
      <c r="AB69" s="865"/>
      <c r="AC69" s="865"/>
      <c r="AD69" s="865"/>
      <c r="AE69" s="818"/>
      <c r="AF69" s="866">
        <v>23</v>
      </c>
      <c r="AG69" s="865"/>
      <c r="AH69" s="865"/>
      <c r="AI69" s="865"/>
      <c r="AJ69" s="818"/>
      <c r="AK69" s="866">
        <v>0</v>
      </c>
      <c r="AL69" s="865"/>
      <c r="AM69" s="865"/>
      <c r="AN69" s="865"/>
      <c r="AO69" s="818"/>
      <c r="AP69" s="866">
        <v>0</v>
      </c>
      <c r="AQ69" s="865"/>
      <c r="AR69" s="865"/>
      <c r="AS69" s="865"/>
      <c r="AT69" s="818"/>
      <c r="AU69" s="866">
        <v>0</v>
      </c>
      <c r="AV69" s="865"/>
      <c r="AW69" s="865"/>
      <c r="AX69" s="865"/>
      <c r="AY69" s="818"/>
      <c r="AZ69" s="867" t="s">
        <v>544</v>
      </c>
      <c r="BA69" s="867"/>
      <c r="BB69" s="867"/>
      <c r="BC69" s="867"/>
      <c r="BD69" s="868"/>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543</v>
      </c>
      <c r="C70" s="862"/>
      <c r="D70" s="862"/>
      <c r="E70" s="862"/>
      <c r="F70" s="862"/>
      <c r="G70" s="862"/>
      <c r="H70" s="862"/>
      <c r="I70" s="862"/>
      <c r="J70" s="862"/>
      <c r="K70" s="862"/>
      <c r="L70" s="862"/>
      <c r="M70" s="862"/>
      <c r="N70" s="862"/>
      <c r="O70" s="862"/>
      <c r="P70" s="863"/>
      <c r="Q70" s="864">
        <v>600986</v>
      </c>
      <c r="R70" s="865"/>
      <c r="S70" s="865"/>
      <c r="T70" s="865"/>
      <c r="U70" s="818"/>
      <c r="V70" s="866">
        <v>579982</v>
      </c>
      <c r="W70" s="865"/>
      <c r="X70" s="865"/>
      <c r="Y70" s="865"/>
      <c r="Z70" s="818"/>
      <c r="AA70" s="866">
        <v>21004</v>
      </c>
      <c r="AB70" s="865"/>
      <c r="AC70" s="865"/>
      <c r="AD70" s="865"/>
      <c r="AE70" s="818"/>
      <c r="AF70" s="866">
        <v>21004</v>
      </c>
      <c r="AG70" s="865"/>
      <c r="AH70" s="865"/>
      <c r="AI70" s="865"/>
      <c r="AJ70" s="818"/>
      <c r="AK70" s="866">
        <v>6841</v>
      </c>
      <c r="AL70" s="865"/>
      <c r="AM70" s="865"/>
      <c r="AN70" s="865"/>
      <c r="AO70" s="818"/>
      <c r="AP70" s="866">
        <v>0</v>
      </c>
      <c r="AQ70" s="865"/>
      <c r="AR70" s="865"/>
      <c r="AS70" s="865"/>
      <c r="AT70" s="818"/>
      <c r="AU70" s="866">
        <v>0</v>
      </c>
      <c r="AV70" s="865"/>
      <c r="AW70" s="865"/>
      <c r="AX70" s="865"/>
      <c r="AY70" s="818"/>
      <c r="AZ70" s="867" t="s">
        <v>545</v>
      </c>
      <c r="BA70" s="867"/>
      <c r="BB70" s="867"/>
      <c r="BC70" s="867"/>
      <c r="BD70" s="868"/>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9">
        <v>406</v>
      </c>
      <c r="R71" s="819"/>
      <c r="S71" s="819"/>
      <c r="T71" s="819"/>
      <c r="U71" s="819"/>
      <c r="V71" s="819">
        <v>393</v>
      </c>
      <c r="W71" s="819"/>
      <c r="X71" s="819"/>
      <c r="Y71" s="819"/>
      <c r="Z71" s="819"/>
      <c r="AA71" s="819">
        <v>14</v>
      </c>
      <c r="AB71" s="819"/>
      <c r="AC71" s="819"/>
      <c r="AD71" s="819"/>
      <c r="AE71" s="819"/>
      <c r="AF71" s="819">
        <v>14</v>
      </c>
      <c r="AG71" s="819"/>
      <c r="AH71" s="819"/>
      <c r="AI71" s="819"/>
      <c r="AJ71" s="819"/>
      <c r="AK71" s="819">
        <v>98</v>
      </c>
      <c r="AL71" s="819"/>
      <c r="AM71" s="819"/>
      <c r="AN71" s="819"/>
      <c r="AO71" s="819"/>
      <c r="AP71" s="819">
        <v>0</v>
      </c>
      <c r="AQ71" s="819"/>
      <c r="AR71" s="819"/>
      <c r="AS71" s="819"/>
      <c r="AT71" s="819"/>
      <c r="AU71" s="819">
        <v>0</v>
      </c>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7"/>
      <c r="BA73" s="867"/>
      <c r="BB73" s="867"/>
      <c r="BC73" s="867"/>
      <c r="BD73" s="868"/>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9"/>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4"/>
      <c r="R75" s="865"/>
      <c r="S75" s="865"/>
      <c r="T75" s="865"/>
      <c r="U75" s="818"/>
      <c r="V75" s="866"/>
      <c r="W75" s="865"/>
      <c r="X75" s="865"/>
      <c r="Y75" s="865"/>
      <c r="Z75" s="818"/>
      <c r="AA75" s="866"/>
      <c r="AB75" s="865"/>
      <c r="AC75" s="865"/>
      <c r="AD75" s="865"/>
      <c r="AE75" s="818"/>
      <c r="AF75" s="866"/>
      <c r="AG75" s="865"/>
      <c r="AH75" s="865"/>
      <c r="AI75" s="865"/>
      <c r="AJ75" s="818"/>
      <c r="AK75" s="866"/>
      <c r="AL75" s="865"/>
      <c r="AM75" s="865"/>
      <c r="AN75" s="865"/>
      <c r="AO75" s="818"/>
      <c r="AP75" s="866"/>
      <c r="AQ75" s="865"/>
      <c r="AR75" s="865"/>
      <c r="AS75" s="865"/>
      <c r="AT75" s="818"/>
      <c r="AU75" s="866"/>
      <c r="AV75" s="865"/>
      <c r="AW75" s="865"/>
      <c r="AX75" s="865"/>
      <c r="AY75" s="818"/>
      <c r="AZ75" s="867"/>
      <c r="BA75" s="867"/>
      <c r="BB75" s="867"/>
      <c r="BC75" s="867"/>
      <c r="BD75" s="868"/>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4"/>
      <c r="R76" s="865"/>
      <c r="S76" s="865"/>
      <c r="T76" s="865"/>
      <c r="U76" s="818"/>
      <c r="V76" s="866"/>
      <c r="W76" s="865"/>
      <c r="X76" s="865"/>
      <c r="Y76" s="865"/>
      <c r="Z76" s="818"/>
      <c r="AA76" s="866"/>
      <c r="AB76" s="865"/>
      <c r="AC76" s="865"/>
      <c r="AD76" s="865"/>
      <c r="AE76" s="818"/>
      <c r="AF76" s="866"/>
      <c r="AG76" s="865"/>
      <c r="AH76" s="865"/>
      <c r="AI76" s="865"/>
      <c r="AJ76" s="818"/>
      <c r="AK76" s="866"/>
      <c r="AL76" s="865"/>
      <c r="AM76" s="865"/>
      <c r="AN76" s="865"/>
      <c r="AO76" s="818"/>
      <c r="AP76" s="866"/>
      <c r="AQ76" s="865"/>
      <c r="AR76" s="865"/>
      <c r="AS76" s="865"/>
      <c r="AT76" s="818"/>
      <c r="AU76" s="866"/>
      <c r="AV76" s="865"/>
      <c r="AW76" s="865"/>
      <c r="AX76" s="865"/>
      <c r="AY76" s="818"/>
      <c r="AZ76" s="867"/>
      <c r="BA76" s="867"/>
      <c r="BB76" s="867"/>
      <c r="BC76" s="867"/>
      <c r="BD76" s="868"/>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4"/>
      <c r="R77" s="865"/>
      <c r="S77" s="865"/>
      <c r="T77" s="865"/>
      <c r="U77" s="818"/>
      <c r="V77" s="866"/>
      <c r="W77" s="865"/>
      <c r="X77" s="865"/>
      <c r="Y77" s="865"/>
      <c r="Z77" s="818"/>
      <c r="AA77" s="866"/>
      <c r="AB77" s="865"/>
      <c r="AC77" s="865"/>
      <c r="AD77" s="865"/>
      <c r="AE77" s="818"/>
      <c r="AF77" s="866"/>
      <c r="AG77" s="865"/>
      <c r="AH77" s="865"/>
      <c r="AI77" s="865"/>
      <c r="AJ77" s="818"/>
      <c r="AK77" s="866"/>
      <c r="AL77" s="865"/>
      <c r="AM77" s="865"/>
      <c r="AN77" s="865"/>
      <c r="AO77" s="818"/>
      <c r="AP77" s="866"/>
      <c r="AQ77" s="865"/>
      <c r="AR77" s="865"/>
      <c r="AS77" s="865"/>
      <c r="AT77" s="818"/>
      <c r="AU77" s="866"/>
      <c r="AV77" s="865"/>
      <c r="AW77" s="865"/>
      <c r="AX77" s="865"/>
      <c r="AY77" s="818"/>
      <c r="AZ77" s="867"/>
      <c r="BA77" s="867"/>
      <c r="BB77" s="867"/>
      <c r="BC77" s="867"/>
      <c r="BD77" s="868"/>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9"/>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9"/>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9"/>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9"/>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+AF68+AF69+AF70+AF71</f>
        <v>21181</v>
      </c>
      <c r="AG88" s="830"/>
      <c r="AH88" s="830"/>
      <c r="AI88" s="830"/>
      <c r="AJ88" s="830"/>
      <c r="AK88" s="827"/>
      <c r="AL88" s="827"/>
      <c r="AM88" s="827"/>
      <c r="AN88" s="827"/>
      <c r="AO88" s="827"/>
      <c r="AP88" s="830">
        <f>+AP68</f>
        <v>1463</v>
      </c>
      <c r="AQ88" s="830"/>
      <c r="AR88" s="830"/>
      <c r="AS88" s="830"/>
      <c r="AT88" s="830"/>
      <c r="AU88" s="830">
        <f>+AU68</f>
        <v>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+CR7+CR8+CR9+CR10+CR11</f>
        <v>10121</v>
      </c>
      <c r="CS102" s="838"/>
      <c r="CT102" s="838"/>
      <c r="CU102" s="838"/>
      <c r="CV102" s="881"/>
      <c r="CW102" s="880">
        <f>+CW7+CW11+CW12+CW13+CW14+CW15+CW16+CW17+CW18</f>
        <v>712.6339999999999</v>
      </c>
      <c r="CX102" s="838"/>
      <c r="CY102" s="838"/>
      <c r="CZ102" s="838"/>
      <c r="DA102" s="881"/>
      <c r="DB102" s="880"/>
      <c r="DC102" s="838"/>
      <c r="DD102" s="838"/>
      <c r="DE102" s="838"/>
      <c r="DF102" s="881"/>
      <c r="DG102" s="880">
        <f>+DG11+DG12+DG13+DG14+DG15+DG16+DG17+DG18</f>
        <v>7805.0190000000011</v>
      </c>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286</v>
      </c>
      <c r="AG109" s="883"/>
      <c r="AH109" s="883"/>
      <c r="AI109" s="883"/>
      <c r="AJ109" s="884"/>
      <c r="AK109" s="882" t="s">
        <v>285</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286</v>
      </c>
      <c r="BW109" s="883"/>
      <c r="BX109" s="883"/>
      <c r="BY109" s="883"/>
      <c r="BZ109" s="884"/>
      <c r="CA109" s="882" t="s">
        <v>285</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286</v>
      </c>
      <c r="DM109" s="883"/>
      <c r="DN109" s="883"/>
      <c r="DO109" s="883"/>
      <c r="DP109" s="884"/>
      <c r="DQ109" s="882" t="s">
        <v>285</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10048778</v>
      </c>
      <c r="AB110" s="890"/>
      <c r="AC110" s="890"/>
      <c r="AD110" s="890"/>
      <c r="AE110" s="891"/>
      <c r="AF110" s="892">
        <v>10127436</v>
      </c>
      <c r="AG110" s="890"/>
      <c r="AH110" s="890"/>
      <c r="AI110" s="890"/>
      <c r="AJ110" s="891"/>
      <c r="AK110" s="892">
        <v>9580715</v>
      </c>
      <c r="AL110" s="890"/>
      <c r="AM110" s="890"/>
      <c r="AN110" s="890"/>
      <c r="AO110" s="891"/>
      <c r="AP110" s="893">
        <v>17.3</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89159607</v>
      </c>
      <c r="BR110" s="927"/>
      <c r="BS110" s="927"/>
      <c r="BT110" s="927"/>
      <c r="BU110" s="927"/>
      <c r="BV110" s="927">
        <v>91473942</v>
      </c>
      <c r="BW110" s="927"/>
      <c r="BX110" s="927"/>
      <c r="BY110" s="927"/>
      <c r="BZ110" s="927"/>
      <c r="CA110" s="927">
        <v>97992323</v>
      </c>
      <c r="CB110" s="927"/>
      <c r="CC110" s="927"/>
      <c r="CD110" s="927"/>
      <c r="CE110" s="927"/>
      <c r="CF110" s="941">
        <v>177.1</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1209179</v>
      </c>
      <c r="DH110" s="927"/>
      <c r="DI110" s="927"/>
      <c r="DJ110" s="927"/>
      <c r="DK110" s="927"/>
      <c r="DL110" s="927">
        <v>1121679</v>
      </c>
      <c r="DM110" s="927"/>
      <c r="DN110" s="927"/>
      <c r="DO110" s="927"/>
      <c r="DP110" s="927"/>
      <c r="DQ110" s="927">
        <v>1034117</v>
      </c>
      <c r="DR110" s="927"/>
      <c r="DS110" s="927"/>
      <c r="DT110" s="927"/>
      <c r="DU110" s="927"/>
      <c r="DV110" s="928">
        <v>1.9</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390</v>
      </c>
      <c r="AB111" s="934"/>
      <c r="AC111" s="934"/>
      <c r="AD111" s="934"/>
      <c r="AE111" s="935"/>
      <c r="AF111" s="936" t="s">
        <v>390</v>
      </c>
      <c r="AG111" s="934"/>
      <c r="AH111" s="934"/>
      <c r="AI111" s="934"/>
      <c r="AJ111" s="935"/>
      <c r="AK111" s="936" t="s">
        <v>390</v>
      </c>
      <c r="AL111" s="934"/>
      <c r="AM111" s="934"/>
      <c r="AN111" s="934"/>
      <c r="AO111" s="935"/>
      <c r="AP111" s="937" t="s">
        <v>390</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14457398</v>
      </c>
      <c r="BR111" s="920"/>
      <c r="BS111" s="920"/>
      <c r="BT111" s="920"/>
      <c r="BU111" s="920"/>
      <c r="BV111" s="920">
        <v>12190968</v>
      </c>
      <c r="BW111" s="920"/>
      <c r="BX111" s="920"/>
      <c r="BY111" s="920"/>
      <c r="BZ111" s="920"/>
      <c r="CA111" s="920">
        <v>10585015</v>
      </c>
      <c r="CB111" s="920"/>
      <c r="CC111" s="920"/>
      <c r="CD111" s="920"/>
      <c r="CE111" s="920"/>
      <c r="CF111" s="914">
        <v>19.100000000000001</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1256136</v>
      </c>
      <c r="DH111" s="920"/>
      <c r="DI111" s="920"/>
      <c r="DJ111" s="920"/>
      <c r="DK111" s="920"/>
      <c r="DL111" s="920">
        <v>1130523</v>
      </c>
      <c r="DM111" s="920"/>
      <c r="DN111" s="920"/>
      <c r="DO111" s="920"/>
      <c r="DP111" s="920"/>
      <c r="DQ111" s="920">
        <v>1004909</v>
      </c>
      <c r="DR111" s="920"/>
      <c r="DS111" s="920"/>
      <c r="DT111" s="920"/>
      <c r="DU111" s="920"/>
      <c r="DV111" s="921">
        <v>1.8</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390</v>
      </c>
      <c r="AB112" s="959"/>
      <c r="AC112" s="959"/>
      <c r="AD112" s="959"/>
      <c r="AE112" s="960"/>
      <c r="AF112" s="961" t="s">
        <v>390</v>
      </c>
      <c r="AG112" s="959"/>
      <c r="AH112" s="959"/>
      <c r="AI112" s="959"/>
      <c r="AJ112" s="960"/>
      <c r="AK112" s="961" t="s">
        <v>390</v>
      </c>
      <c r="AL112" s="959"/>
      <c r="AM112" s="959"/>
      <c r="AN112" s="959"/>
      <c r="AO112" s="960"/>
      <c r="AP112" s="962" t="s">
        <v>390</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16131410</v>
      </c>
      <c r="BR112" s="920"/>
      <c r="BS112" s="920"/>
      <c r="BT112" s="920"/>
      <c r="BU112" s="920"/>
      <c r="BV112" s="920">
        <v>16244536</v>
      </c>
      <c r="BW112" s="920"/>
      <c r="BX112" s="920"/>
      <c r="BY112" s="920"/>
      <c r="BZ112" s="920"/>
      <c r="CA112" s="920">
        <v>15549899</v>
      </c>
      <c r="CB112" s="920"/>
      <c r="CC112" s="920"/>
      <c r="CD112" s="920"/>
      <c r="CE112" s="920"/>
      <c r="CF112" s="914">
        <v>28.1</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390</v>
      </c>
      <c r="DH112" s="920"/>
      <c r="DI112" s="920"/>
      <c r="DJ112" s="920"/>
      <c r="DK112" s="920"/>
      <c r="DL112" s="920" t="s">
        <v>390</v>
      </c>
      <c r="DM112" s="920"/>
      <c r="DN112" s="920"/>
      <c r="DO112" s="920"/>
      <c r="DP112" s="920"/>
      <c r="DQ112" s="920" t="s">
        <v>390</v>
      </c>
      <c r="DR112" s="920"/>
      <c r="DS112" s="920"/>
      <c r="DT112" s="920"/>
      <c r="DU112" s="920"/>
      <c r="DV112" s="921" t="s">
        <v>390</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1301184</v>
      </c>
      <c r="AB113" s="934"/>
      <c r="AC113" s="934"/>
      <c r="AD113" s="934"/>
      <c r="AE113" s="935"/>
      <c r="AF113" s="936">
        <v>1223143</v>
      </c>
      <c r="AG113" s="934"/>
      <c r="AH113" s="934"/>
      <c r="AI113" s="934"/>
      <c r="AJ113" s="935"/>
      <c r="AK113" s="936">
        <v>1122550</v>
      </c>
      <c r="AL113" s="934"/>
      <c r="AM113" s="934"/>
      <c r="AN113" s="934"/>
      <c r="AO113" s="935"/>
      <c r="AP113" s="937">
        <v>2</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936801</v>
      </c>
      <c r="BR113" s="920"/>
      <c r="BS113" s="920"/>
      <c r="BT113" s="920"/>
      <c r="BU113" s="920"/>
      <c r="BV113" s="920">
        <v>927973</v>
      </c>
      <c r="BW113" s="920"/>
      <c r="BX113" s="920"/>
      <c r="BY113" s="920"/>
      <c r="BZ113" s="920"/>
      <c r="CA113" s="920">
        <v>1462718</v>
      </c>
      <c r="CB113" s="920"/>
      <c r="CC113" s="920"/>
      <c r="CD113" s="920"/>
      <c r="CE113" s="920"/>
      <c r="CF113" s="914">
        <v>2.6</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390</v>
      </c>
      <c r="DH113" s="959"/>
      <c r="DI113" s="959"/>
      <c r="DJ113" s="959"/>
      <c r="DK113" s="960"/>
      <c r="DL113" s="961" t="s">
        <v>390</v>
      </c>
      <c r="DM113" s="959"/>
      <c r="DN113" s="959"/>
      <c r="DO113" s="959"/>
      <c r="DP113" s="960"/>
      <c r="DQ113" s="961" t="s">
        <v>390</v>
      </c>
      <c r="DR113" s="959"/>
      <c r="DS113" s="959"/>
      <c r="DT113" s="959"/>
      <c r="DU113" s="960"/>
      <c r="DV113" s="962" t="s">
        <v>390</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255675</v>
      </c>
      <c r="AB114" s="959"/>
      <c r="AC114" s="959"/>
      <c r="AD114" s="959"/>
      <c r="AE114" s="960"/>
      <c r="AF114" s="961">
        <v>175211</v>
      </c>
      <c r="AG114" s="959"/>
      <c r="AH114" s="959"/>
      <c r="AI114" s="959"/>
      <c r="AJ114" s="960"/>
      <c r="AK114" s="961">
        <v>181575</v>
      </c>
      <c r="AL114" s="959"/>
      <c r="AM114" s="959"/>
      <c r="AN114" s="959"/>
      <c r="AO114" s="960"/>
      <c r="AP114" s="962">
        <v>0.3</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16060977</v>
      </c>
      <c r="BR114" s="920"/>
      <c r="BS114" s="920"/>
      <c r="BT114" s="920"/>
      <c r="BU114" s="920"/>
      <c r="BV114" s="920">
        <v>15578049</v>
      </c>
      <c r="BW114" s="920"/>
      <c r="BX114" s="920"/>
      <c r="BY114" s="920"/>
      <c r="BZ114" s="920"/>
      <c r="CA114" s="920">
        <v>14429852</v>
      </c>
      <c r="CB114" s="920"/>
      <c r="CC114" s="920"/>
      <c r="CD114" s="920"/>
      <c r="CE114" s="920"/>
      <c r="CF114" s="914">
        <v>26.1</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390</v>
      </c>
      <c r="DH114" s="959"/>
      <c r="DI114" s="959"/>
      <c r="DJ114" s="959"/>
      <c r="DK114" s="960"/>
      <c r="DL114" s="961" t="s">
        <v>390</v>
      </c>
      <c r="DM114" s="959"/>
      <c r="DN114" s="959"/>
      <c r="DO114" s="959"/>
      <c r="DP114" s="960"/>
      <c r="DQ114" s="961" t="s">
        <v>390</v>
      </c>
      <c r="DR114" s="959"/>
      <c r="DS114" s="959"/>
      <c r="DT114" s="959"/>
      <c r="DU114" s="960"/>
      <c r="DV114" s="962" t="s">
        <v>390</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1030595</v>
      </c>
      <c r="AB115" s="934"/>
      <c r="AC115" s="934"/>
      <c r="AD115" s="934"/>
      <c r="AE115" s="935"/>
      <c r="AF115" s="936">
        <v>739211</v>
      </c>
      <c r="AG115" s="934"/>
      <c r="AH115" s="934"/>
      <c r="AI115" s="934"/>
      <c r="AJ115" s="935"/>
      <c r="AK115" s="936">
        <v>515060</v>
      </c>
      <c r="AL115" s="934"/>
      <c r="AM115" s="934"/>
      <c r="AN115" s="934"/>
      <c r="AO115" s="935"/>
      <c r="AP115" s="937">
        <v>0.9</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v>182908</v>
      </c>
      <c r="BR115" s="920"/>
      <c r="BS115" s="920"/>
      <c r="BT115" s="920"/>
      <c r="BU115" s="920"/>
      <c r="BV115" s="920">
        <v>152021</v>
      </c>
      <c r="BW115" s="920"/>
      <c r="BX115" s="920"/>
      <c r="BY115" s="920"/>
      <c r="BZ115" s="920"/>
      <c r="CA115" s="920">
        <v>72017</v>
      </c>
      <c r="CB115" s="920"/>
      <c r="CC115" s="920"/>
      <c r="CD115" s="920"/>
      <c r="CE115" s="920"/>
      <c r="CF115" s="914">
        <v>0.1</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11615677</v>
      </c>
      <c r="DH115" s="959"/>
      <c r="DI115" s="959"/>
      <c r="DJ115" s="959"/>
      <c r="DK115" s="960"/>
      <c r="DL115" s="961">
        <v>9665167</v>
      </c>
      <c r="DM115" s="959"/>
      <c r="DN115" s="959"/>
      <c r="DO115" s="959"/>
      <c r="DP115" s="960"/>
      <c r="DQ115" s="961">
        <v>8356412</v>
      </c>
      <c r="DR115" s="959"/>
      <c r="DS115" s="959"/>
      <c r="DT115" s="959"/>
      <c r="DU115" s="960"/>
      <c r="DV115" s="962">
        <v>15.1</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390</v>
      </c>
      <c r="AB116" s="959"/>
      <c r="AC116" s="959"/>
      <c r="AD116" s="959"/>
      <c r="AE116" s="960"/>
      <c r="AF116" s="961" t="s">
        <v>390</v>
      </c>
      <c r="AG116" s="959"/>
      <c r="AH116" s="959"/>
      <c r="AI116" s="959"/>
      <c r="AJ116" s="960"/>
      <c r="AK116" s="961" t="s">
        <v>390</v>
      </c>
      <c r="AL116" s="959"/>
      <c r="AM116" s="959"/>
      <c r="AN116" s="959"/>
      <c r="AO116" s="960"/>
      <c r="AP116" s="962" t="s">
        <v>390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390</v>
      </c>
      <c r="BR116" s="920"/>
      <c r="BS116" s="920"/>
      <c r="BT116" s="920"/>
      <c r="BU116" s="920"/>
      <c r="BV116" s="920" t="s">
        <v>390</v>
      </c>
      <c r="BW116" s="920"/>
      <c r="BX116" s="920"/>
      <c r="BY116" s="920"/>
      <c r="BZ116" s="920"/>
      <c r="CA116" s="920" t="s">
        <v>390</v>
      </c>
      <c r="CB116" s="920"/>
      <c r="CC116" s="920"/>
      <c r="CD116" s="920"/>
      <c r="CE116" s="920"/>
      <c r="CF116" s="914" t="s">
        <v>390</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83231</v>
      </c>
      <c r="DH116" s="959"/>
      <c r="DI116" s="959"/>
      <c r="DJ116" s="959"/>
      <c r="DK116" s="960"/>
      <c r="DL116" s="961">
        <v>42191</v>
      </c>
      <c r="DM116" s="959"/>
      <c r="DN116" s="959"/>
      <c r="DO116" s="959"/>
      <c r="DP116" s="960"/>
      <c r="DQ116" s="961">
        <v>20018</v>
      </c>
      <c r="DR116" s="959"/>
      <c r="DS116" s="959"/>
      <c r="DT116" s="959"/>
      <c r="DU116" s="960"/>
      <c r="DV116" s="962">
        <v>0</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12636232</v>
      </c>
      <c r="AB117" s="966"/>
      <c r="AC117" s="966"/>
      <c r="AD117" s="966"/>
      <c r="AE117" s="967"/>
      <c r="AF117" s="965">
        <v>12265001</v>
      </c>
      <c r="AG117" s="966"/>
      <c r="AH117" s="966"/>
      <c r="AI117" s="966"/>
      <c r="AJ117" s="967"/>
      <c r="AK117" s="965">
        <v>11399900</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286</v>
      </c>
      <c r="AG118" s="883"/>
      <c r="AH118" s="883"/>
      <c r="AI118" s="883"/>
      <c r="AJ118" s="884"/>
      <c r="AK118" s="882" t="s">
        <v>285</v>
      </c>
      <c r="AL118" s="883"/>
      <c r="AM118" s="883"/>
      <c r="AN118" s="883"/>
      <c r="AO118" s="884"/>
      <c r="AP118" s="990" t="s">
        <v>410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438</v>
      </c>
      <c r="BP118" s="994"/>
      <c r="BQ118" s="985">
        <v>136929101</v>
      </c>
      <c r="BR118" s="986"/>
      <c r="BS118" s="986"/>
      <c r="BT118" s="986"/>
      <c r="BU118" s="986"/>
      <c r="BV118" s="986">
        <v>136567489</v>
      </c>
      <c r="BW118" s="986"/>
      <c r="BX118" s="986"/>
      <c r="BY118" s="986"/>
      <c r="BZ118" s="986"/>
      <c r="CA118" s="986">
        <v>140091824</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65583</v>
      </c>
      <c r="AB119" s="890"/>
      <c r="AC119" s="890"/>
      <c r="AD119" s="890"/>
      <c r="AE119" s="891"/>
      <c r="AF119" s="892">
        <v>87450</v>
      </c>
      <c r="AG119" s="890"/>
      <c r="AH119" s="890"/>
      <c r="AI119" s="890"/>
      <c r="AJ119" s="891"/>
      <c r="AK119" s="892">
        <v>87563</v>
      </c>
      <c r="AL119" s="890"/>
      <c r="AM119" s="890"/>
      <c r="AN119" s="890"/>
      <c r="AO119" s="891"/>
      <c r="AP119" s="893">
        <v>0.2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7716753</v>
      </c>
      <c r="BR119" s="927"/>
      <c r="BS119" s="927"/>
      <c r="BT119" s="927"/>
      <c r="BU119" s="927"/>
      <c r="BV119" s="927">
        <v>9673073</v>
      </c>
      <c r="BW119" s="927"/>
      <c r="BX119" s="927"/>
      <c r="BY119" s="927"/>
      <c r="BZ119" s="927"/>
      <c r="CA119" s="927">
        <v>10225595</v>
      </c>
      <c r="CB119" s="927"/>
      <c r="CC119" s="927"/>
      <c r="CD119" s="927"/>
      <c r="CE119" s="927"/>
      <c r="CF119" s="941">
        <v>18.5</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293175</v>
      </c>
      <c r="DH119" s="998"/>
      <c r="DI119" s="998"/>
      <c r="DJ119" s="998"/>
      <c r="DK119" s="999"/>
      <c r="DL119" s="1000">
        <v>231408</v>
      </c>
      <c r="DM119" s="998"/>
      <c r="DN119" s="998"/>
      <c r="DO119" s="998"/>
      <c r="DP119" s="999"/>
      <c r="DQ119" s="1000">
        <v>169559</v>
      </c>
      <c r="DR119" s="998"/>
      <c r="DS119" s="998"/>
      <c r="DT119" s="998"/>
      <c r="DU119" s="999"/>
      <c r="DV119" s="1001">
        <v>0.3</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125614</v>
      </c>
      <c r="AB120" s="959"/>
      <c r="AC120" s="959"/>
      <c r="AD120" s="959"/>
      <c r="AE120" s="960"/>
      <c r="AF120" s="961">
        <v>125614</v>
      </c>
      <c r="AG120" s="959"/>
      <c r="AH120" s="959"/>
      <c r="AI120" s="959"/>
      <c r="AJ120" s="960"/>
      <c r="AK120" s="961">
        <v>125614</v>
      </c>
      <c r="AL120" s="959"/>
      <c r="AM120" s="959"/>
      <c r="AN120" s="959"/>
      <c r="AO120" s="960"/>
      <c r="AP120" s="962">
        <v>0.2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26146721</v>
      </c>
      <c r="BR120" s="920"/>
      <c r="BS120" s="920"/>
      <c r="BT120" s="920"/>
      <c r="BU120" s="920"/>
      <c r="BV120" s="920">
        <v>26396694</v>
      </c>
      <c r="BW120" s="920"/>
      <c r="BX120" s="920"/>
      <c r="BY120" s="920"/>
      <c r="BZ120" s="920"/>
      <c r="CA120" s="920">
        <v>26817540</v>
      </c>
      <c r="CB120" s="920"/>
      <c r="CC120" s="920"/>
      <c r="CD120" s="920"/>
      <c r="CE120" s="920"/>
      <c r="CF120" s="914">
        <v>48.5</v>
      </c>
      <c r="CG120" s="915"/>
      <c r="CH120" s="915"/>
      <c r="CI120" s="915"/>
      <c r="CJ120" s="915"/>
      <c r="CK120" s="1013" t="s">
        <v>444</v>
      </c>
      <c r="CL120" s="1014"/>
      <c r="CM120" s="1014"/>
      <c r="CN120" s="1014"/>
      <c r="CO120" s="1015"/>
      <c r="CP120" s="1021" t="s">
        <v>445</v>
      </c>
      <c r="CQ120" s="1022"/>
      <c r="CR120" s="1022"/>
      <c r="CS120" s="1022"/>
      <c r="CT120" s="1022"/>
      <c r="CU120" s="1022"/>
      <c r="CV120" s="1022"/>
      <c r="CW120" s="1022"/>
      <c r="CX120" s="1022"/>
      <c r="CY120" s="1022"/>
      <c r="CZ120" s="1022"/>
      <c r="DA120" s="1022"/>
      <c r="DB120" s="1022"/>
      <c r="DC120" s="1022"/>
      <c r="DD120" s="1022"/>
      <c r="DE120" s="1022"/>
      <c r="DF120" s="1023"/>
      <c r="DG120" s="926">
        <v>14872414</v>
      </c>
      <c r="DH120" s="927"/>
      <c r="DI120" s="927"/>
      <c r="DJ120" s="927"/>
      <c r="DK120" s="927"/>
      <c r="DL120" s="927">
        <v>15022081</v>
      </c>
      <c r="DM120" s="927"/>
      <c r="DN120" s="927"/>
      <c r="DO120" s="927"/>
      <c r="DP120" s="927"/>
      <c r="DQ120" s="927">
        <v>14371570</v>
      </c>
      <c r="DR120" s="927"/>
      <c r="DS120" s="927"/>
      <c r="DT120" s="927"/>
      <c r="DU120" s="927"/>
      <c r="DV120" s="928">
        <v>26</v>
      </c>
      <c r="DW120" s="928"/>
      <c r="DX120" s="928"/>
      <c r="DY120" s="928"/>
      <c r="DZ120" s="929"/>
    </row>
    <row r="121" spans="1:130" s="197" customFormat="1" ht="26.25" customHeight="1">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64460836</v>
      </c>
      <c r="BR121" s="986"/>
      <c r="BS121" s="986"/>
      <c r="BT121" s="986"/>
      <c r="BU121" s="986"/>
      <c r="BV121" s="986">
        <v>64827275</v>
      </c>
      <c r="BW121" s="986"/>
      <c r="BX121" s="986"/>
      <c r="BY121" s="986"/>
      <c r="BZ121" s="986"/>
      <c r="CA121" s="986">
        <v>64924345</v>
      </c>
      <c r="CB121" s="986"/>
      <c r="CC121" s="986"/>
      <c r="CD121" s="986"/>
      <c r="CE121" s="986"/>
      <c r="CF121" s="1024">
        <v>117.3</v>
      </c>
      <c r="CG121" s="1025"/>
      <c r="CH121" s="1025"/>
      <c r="CI121" s="1025"/>
      <c r="CJ121" s="1025"/>
      <c r="CK121" s="1016"/>
      <c r="CL121" s="1017"/>
      <c r="CM121" s="1017"/>
      <c r="CN121" s="1017"/>
      <c r="CO121" s="1018"/>
      <c r="CP121" s="1007" t="s">
        <v>448</v>
      </c>
      <c r="CQ121" s="1008"/>
      <c r="CR121" s="1008"/>
      <c r="CS121" s="1008"/>
      <c r="CT121" s="1008"/>
      <c r="CU121" s="1008"/>
      <c r="CV121" s="1008"/>
      <c r="CW121" s="1008"/>
      <c r="CX121" s="1008"/>
      <c r="CY121" s="1008"/>
      <c r="CZ121" s="1008"/>
      <c r="DA121" s="1008"/>
      <c r="DB121" s="1008"/>
      <c r="DC121" s="1008"/>
      <c r="DD121" s="1008"/>
      <c r="DE121" s="1008"/>
      <c r="DF121" s="1009"/>
      <c r="DG121" s="919">
        <v>1258996</v>
      </c>
      <c r="DH121" s="920"/>
      <c r="DI121" s="920"/>
      <c r="DJ121" s="920"/>
      <c r="DK121" s="920"/>
      <c r="DL121" s="920">
        <v>1222455</v>
      </c>
      <c r="DM121" s="920"/>
      <c r="DN121" s="920"/>
      <c r="DO121" s="920"/>
      <c r="DP121" s="920"/>
      <c r="DQ121" s="920">
        <v>1178329</v>
      </c>
      <c r="DR121" s="920"/>
      <c r="DS121" s="920"/>
      <c r="DT121" s="920"/>
      <c r="DU121" s="920"/>
      <c r="DV121" s="921">
        <v>2.1</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449</v>
      </c>
      <c r="BP122" s="994"/>
      <c r="BQ122" s="1034">
        <v>98324310</v>
      </c>
      <c r="BR122" s="1035"/>
      <c r="BS122" s="1035"/>
      <c r="BT122" s="1035"/>
      <c r="BU122" s="1035"/>
      <c r="BV122" s="1035">
        <v>100897042</v>
      </c>
      <c r="BW122" s="1035"/>
      <c r="BX122" s="1035"/>
      <c r="BY122" s="1035"/>
      <c r="BZ122" s="1035"/>
      <c r="CA122" s="1035">
        <v>101967480</v>
      </c>
      <c r="CB122" s="1035"/>
      <c r="CC122" s="1035"/>
      <c r="CD122" s="1035"/>
      <c r="CE122" s="1035"/>
      <c r="CF122" s="987"/>
      <c r="CG122" s="988"/>
      <c r="CH122" s="988"/>
      <c r="CI122" s="988"/>
      <c r="CJ122" s="989"/>
      <c r="CK122" s="1016"/>
      <c r="CL122" s="1017"/>
      <c r="CM122" s="1017"/>
      <c r="CN122" s="1017"/>
      <c r="CO122" s="1018"/>
      <c r="CP122" s="1007" t="s">
        <v>450</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42063</v>
      </c>
      <c r="AB123" s="959"/>
      <c r="AC123" s="959"/>
      <c r="AD123" s="959"/>
      <c r="AE123" s="960"/>
      <c r="AF123" s="961">
        <v>41717</v>
      </c>
      <c r="AG123" s="959"/>
      <c r="AH123" s="959"/>
      <c r="AI123" s="959"/>
      <c r="AJ123" s="960"/>
      <c r="AK123" s="961">
        <v>22502</v>
      </c>
      <c r="AL123" s="959"/>
      <c r="AM123" s="959"/>
      <c r="AN123" s="959"/>
      <c r="AO123" s="960"/>
      <c r="AP123" s="962">
        <v>0</v>
      </c>
      <c r="AQ123" s="963"/>
      <c r="AR123" s="963"/>
      <c r="AS123" s="963"/>
      <c r="AT123" s="964"/>
      <c r="AU123" s="1031" t="s">
        <v>451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70</v>
      </c>
      <c r="BR123" s="1027"/>
      <c r="BS123" s="1027"/>
      <c r="BT123" s="1027"/>
      <c r="BU123" s="1027"/>
      <c r="BV123" s="1027">
        <v>64</v>
      </c>
      <c r="BW123" s="1027"/>
      <c r="BX123" s="1027"/>
      <c r="BY123" s="1027"/>
      <c r="BZ123" s="1027"/>
      <c r="CA123" s="1027">
        <v>68.900000000000006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452</v>
      </c>
      <c r="AB124" s="959"/>
      <c r="AC124" s="959"/>
      <c r="AD124" s="959"/>
      <c r="AE124" s="960"/>
      <c r="AF124" s="961" t="s">
        <v>452</v>
      </c>
      <c r="AG124" s="959"/>
      <c r="AH124" s="959"/>
      <c r="AI124" s="959"/>
      <c r="AJ124" s="960"/>
      <c r="AK124" s="961" t="s">
        <v>452</v>
      </c>
      <c r="AL124" s="959"/>
      <c r="AM124" s="959"/>
      <c r="AN124" s="959"/>
      <c r="AO124" s="960"/>
      <c r="AP124" s="962" t="s">
        <v>452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453</v>
      </c>
      <c r="CQ124" s="1008"/>
      <c r="CR124" s="1008"/>
      <c r="CS124" s="1008"/>
      <c r="CT124" s="1008"/>
      <c r="CU124" s="1008"/>
      <c r="CV124" s="1008"/>
      <c r="CW124" s="1008"/>
      <c r="CX124" s="1008"/>
      <c r="CY124" s="1008"/>
      <c r="CZ124" s="1008"/>
      <c r="DA124" s="1008"/>
      <c r="DB124" s="1008"/>
      <c r="DC124" s="1008"/>
      <c r="DD124" s="1008"/>
      <c r="DE124" s="1008"/>
      <c r="DF124" s="1009"/>
      <c r="DG124" s="997" t="s">
        <v>452</v>
      </c>
      <c r="DH124" s="998"/>
      <c r="DI124" s="998"/>
      <c r="DJ124" s="998"/>
      <c r="DK124" s="999"/>
      <c r="DL124" s="1000" t="s">
        <v>452</v>
      </c>
      <c r="DM124" s="998"/>
      <c r="DN124" s="998"/>
      <c r="DO124" s="998"/>
      <c r="DP124" s="999"/>
      <c r="DQ124" s="1000" t="s">
        <v>452</v>
      </c>
      <c r="DR124" s="998"/>
      <c r="DS124" s="998"/>
      <c r="DT124" s="998"/>
      <c r="DU124" s="999"/>
      <c r="DV124" s="1001" t="s">
        <v>452</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452</v>
      </c>
      <c r="AB125" s="959"/>
      <c r="AC125" s="959"/>
      <c r="AD125" s="959"/>
      <c r="AE125" s="960"/>
      <c r="AF125" s="961" t="s">
        <v>452</v>
      </c>
      <c r="AG125" s="959"/>
      <c r="AH125" s="959"/>
      <c r="AI125" s="959"/>
      <c r="AJ125" s="960"/>
      <c r="AK125" s="961" t="s">
        <v>452</v>
      </c>
      <c r="AL125" s="959"/>
      <c r="AM125" s="959"/>
      <c r="AN125" s="959"/>
      <c r="AO125" s="960"/>
      <c r="AP125" s="962" t="s">
        <v>452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454</v>
      </c>
      <c r="CL125" s="1014"/>
      <c r="CM125" s="1014"/>
      <c r="CN125" s="1014"/>
      <c r="CO125" s="1015"/>
      <c r="CP125" s="940" t="s">
        <v>455</v>
      </c>
      <c r="CQ125" s="887"/>
      <c r="CR125" s="887"/>
      <c r="CS125" s="887"/>
      <c r="CT125" s="887"/>
      <c r="CU125" s="887"/>
      <c r="CV125" s="887"/>
      <c r="CW125" s="887"/>
      <c r="CX125" s="887"/>
      <c r="CY125" s="887"/>
      <c r="CZ125" s="887"/>
      <c r="DA125" s="887"/>
      <c r="DB125" s="887"/>
      <c r="DC125" s="887"/>
      <c r="DD125" s="887"/>
      <c r="DE125" s="887"/>
      <c r="DF125" s="888"/>
      <c r="DG125" s="926" t="s">
        <v>452</v>
      </c>
      <c r="DH125" s="927"/>
      <c r="DI125" s="927"/>
      <c r="DJ125" s="927"/>
      <c r="DK125" s="927"/>
      <c r="DL125" s="927" t="s">
        <v>452</v>
      </c>
      <c r="DM125" s="927"/>
      <c r="DN125" s="927"/>
      <c r="DO125" s="927"/>
      <c r="DP125" s="927"/>
      <c r="DQ125" s="927" t="s">
        <v>452</v>
      </c>
      <c r="DR125" s="927"/>
      <c r="DS125" s="927"/>
      <c r="DT125" s="927"/>
      <c r="DU125" s="927"/>
      <c r="DV125" s="928" t="s">
        <v>452</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797335</v>
      </c>
      <c r="AB126" s="959"/>
      <c r="AC126" s="959"/>
      <c r="AD126" s="959"/>
      <c r="AE126" s="960"/>
      <c r="AF126" s="961">
        <v>484430</v>
      </c>
      <c r="AG126" s="959"/>
      <c r="AH126" s="959"/>
      <c r="AI126" s="959"/>
      <c r="AJ126" s="960"/>
      <c r="AK126" s="961">
        <v>279381</v>
      </c>
      <c r="AL126" s="959"/>
      <c r="AM126" s="959"/>
      <c r="AN126" s="959"/>
      <c r="AO126" s="960"/>
      <c r="AP126" s="962">
        <v>0.5</v>
      </c>
      <c r="AQ126" s="963"/>
      <c r="AR126" s="963"/>
      <c r="AS126" s="963"/>
      <c r="AT126" s="964"/>
      <c r="AU126" s="233"/>
      <c r="AV126" s="233"/>
      <c r="AW126" s="233"/>
      <c r="AX126" s="1036" t="s">
        <v>456</v>
      </c>
      <c r="AY126" s="1037"/>
      <c r="AZ126" s="1037"/>
      <c r="BA126" s="1037"/>
      <c r="BB126" s="1037"/>
      <c r="BC126" s="1037"/>
      <c r="BD126" s="1037"/>
      <c r="BE126" s="1038"/>
      <c r="BF126" s="1052" t="s">
        <v>457</v>
      </c>
      <c r="BG126" s="1037"/>
      <c r="BH126" s="1037"/>
      <c r="BI126" s="1037"/>
      <c r="BJ126" s="1037"/>
      <c r="BK126" s="1037"/>
      <c r="BL126" s="1038"/>
      <c r="BM126" s="1052" t="s">
        <v>458</v>
      </c>
      <c r="BN126" s="1037"/>
      <c r="BO126" s="1037"/>
      <c r="BP126" s="1037"/>
      <c r="BQ126" s="1037"/>
      <c r="BR126" s="1037"/>
      <c r="BS126" s="1038"/>
      <c r="BT126" s="1052" t="s">
        <v>459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460</v>
      </c>
      <c r="CQ126" s="950"/>
      <c r="CR126" s="950"/>
      <c r="CS126" s="950"/>
      <c r="CT126" s="950"/>
      <c r="CU126" s="950"/>
      <c r="CV126" s="950"/>
      <c r="CW126" s="950"/>
      <c r="CX126" s="950"/>
      <c r="CY126" s="950"/>
      <c r="CZ126" s="950"/>
      <c r="DA126" s="950"/>
      <c r="DB126" s="950"/>
      <c r="DC126" s="950"/>
      <c r="DD126" s="950"/>
      <c r="DE126" s="950"/>
      <c r="DF126" s="951"/>
      <c r="DG126" s="919" t="s">
        <v>452</v>
      </c>
      <c r="DH126" s="920"/>
      <c r="DI126" s="920"/>
      <c r="DJ126" s="920"/>
      <c r="DK126" s="920"/>
      <c r="DL126" s="920" t="s">
        <v>452</v>
      </c>
      <c r="DM126" s="920"/>
      <c r="DN126" s="920"/>
      <c r="DO126" s="920"/>
      <c r="DP126" s="920"/>
      <c r="DQ126" s="920" t="s">
        <v>452</v>
      </c>
      <c r="DR126" s="920"/>
      <c r="DS126" s="920"/>
      <c r="DT126" s="920"/>
      <c r="DU126" s="920"/>
      <c r="DV126" s="921" t="s">
        <v>452</v>
      </c>
      <c r="DW126" s="921"/>
      <c r="DX126" s="921"/>
      <c r="DY126" s="921"/>
      <c r="DZ126" s="922"/>
    </row>
    <row r="127" spans="1:130" s="197" customFormat="1" ht="26.25" customHeight="1" thickBot="1">
      <c r="A127" s="976"/>
      <c r="B127" s="948"/>
      <c r="C127" s="1004" t="s">
        <v>461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452</v>
      </c>
      <c r="AB127" s="959"/>
      <c r="AC127" s="959"/>
      <c r="AD127" s="959"/>
      <c r="AE127" s="960"/>
      <c r="AF127" s="961" t="s">
        <v>452</v>
      </c>
      <c r="AG127" s="959"/>
      <c r="AH127" s="959"/>
      <c r="AI127" s="959"/>
      <c r="AJ127" s="960"/>
      <c r="AK127" s="961" t="s">
        <v>452</v>
      </c>
      <c r="AL127" s="959"/>
      <c r="AM127" s="959"/>
      <c r="AN127" s="959"/>
      <c r="AO127" s="960"/>
      <c r="AP127" s="962" t="s">
        <v>452</v>
      </c>
      <c r="AQ127" s="963"/>
      <c r="AR127" s="963"/>
      <c r="AS127" s="963"/>
      <c r="AT127" s="964"/>
      <c r="AU127" s="233"/>
      <c r="AV127" s="233"/>
      <c r="AW127" s="233"/>
      <c r="AX127" s="886" t="s">
        <v>462</v>
      </c>
      <c r="AY127" s="887"/>
      <c r="AZ127" s="887"/>
      <c r="BA127" s="887"/>
      <c r="BB127" s="887"/>
      <c r="BC127" s="887"/>
      <c r="BD127" s="887"/>
      <c r="BE127" s="888"/>
      <c r="BF127" s="1041" t="s">
        <v>452</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463</v>
      </c>
      <c r="CQ127" s="1045"/>
      <c r="CR127" s="1045"/>
      <c r="CS127" s="1045"/>
      <c r="CT127" s="1045"/>
      <c r="CU127" s="1045"/>
      <c r="CV127" s="1045"/>
      <c r="CW127" s="1045"/>
      <c r="CX127" s="1045"/>
      <c r="CY127" s="1045"/>
      <c r="CZ127" s="1045"/>
      <c r="DA127" s="1045"/>
      <c r="DB127" s="1045"/>
      <c r="DC127" s="1045"/>
      <c r="DD127" s="1045"/>
      <c r="DE127" s="1045"/>
      <c r="DF127" s="1046"/>
      <c r="DG127" s="1047">
        <v>182908</v>
      </c>
      <c r="DH127" s="1048"/>
      <c r="DI127" s="1048"/>
      <c r="DJ127" s="1048"/>
      <c r="DK127" s="1048"/>
      <c r="DL127" s="1048">
        <v>152021</v>
      </c>
      <c r="DM127" s="1048"/>
      <c r="DN127" s="1048"/>
      <c r="DO127" s="1048"/>
      <c r="DP127" s="1048"/>
      <c r="DQ127" s="1048">
        <v>72017</v>
      </c>
      <c r="DR127" s="1048"/>
      <c r="DS127" s="1048"/>
      <c r="DT127" s="1048"/>
      <c r="DU127" s="1048"/>
      <c r="DV127" s="1049">
        <v>0.1</v>
      </c>
      <c r="DW127" s="1049"/>
      <c r="DX127" s="1049"/>
      <c r="DY127" s="1049"/>
      <c r="DZ127" s="1050"/>
    </row>
    <row r="128" spans="1:130" s="197" customFormat="1" ht="26.25" customHeight="1">
      <c r="A128" s="1071" t="s">
        <v>464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465</v>
      </c>
      <c r="X128" s="1073"/>
      <c r="Y128" s="1073"/>
      <c r="Z128" s="1074"/>
      <c r="AA128" s="1089">
        <v>2790579</v>
      </c>
      <c r="AB128" s="1090"/>
      <c r="AC128" s="1090"/>
      <c r="AD128" s="1090"/>
      <c r="AE128" s="1091"/>
      <c r="AF128" s="1092">
        <v>2802681</v>
      </c>
      <c r="AG128" s="1090"/>
      <c r="AH128" s="1090"/>
      <c r="AI128" s="1090"/>
      <c r="AJ128" s="1091"/>
      <c r="AK128" s="1092">
        <v>2552298</v>
      </c>
      <c r="AL128" s="1090"/>
      <c r="AM128" s="1090"/>
      <c r="AN128" s="1090"/>
      <c r="AO128" s="1091"/>
      <c r="AP128" s="1093"/>
      <c r="AQ128" s="1094"/>
      <c r="AR128" s="1094"/>
      <c r="AS128" s="1094"/>
      <c r="AT128" s="1095"/>
      <c r="AU128" s="235"/>
      <c r="AV128" s="235"/>
      <c r="AW128" s="235"/>
      <c r="AX128" s="1054" t="s">
        <v>466</v>
      </c>
      <c r="AY128" s="950"/>
      <c r="AZ128" s="950"/>
      <c r="BA128" s="950"/>
      <c r="BB128" s="950"/>
      <c r="BC128" s="950"/>
      <c r="BD128" s="950"/>
      <c r="BE128" s="951"/>
      <c r="BF128" s="1066" t="s">
        <v>111</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60512721</v>
      </c>
      <c r="AB129" s="959"/>
      <c r="AC129" s="959"/>
      <c r="AD129" s="959"/>
      <c r="AE129" s="960"/>
      <c r="AF129" s="961">
        <v>61343492</v>
      </c>
      <c r="AG129" s="959"/>
      <c r="AH129" s="959"/>
      <c r="AI129" s="959"/>
      <c r="AJ129" s="960"/>
      <c r="AK129" s="961">
        <v>61243692</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6.7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5431472</v>
      </c>
      <c r="AB130" s="959"/>
      <c r="AC130" s="959"/>
      <c r="AD130" s="959"/>
      <c r="AE130" s="960"/>
      <c r="AF130" s="961">
        <v>5651368</v>
      </c>
      <c r="AG130" s="959"/>
      <c r="AH130" s="959"/>
      <c r="AI130" s="959"/>
      <c r="AJ130" s="960"/>
      <c r="AK130" s="961">
        <v>5911544</v>
      </c>
      <c r="AL130" s="959"/>
      <c r="AM130" s="959"/>
      <c r="AN130" s="959"/>
      <c r="AO130" s="960"/>
      <c r="AP130" s="1063"/>
      <c r="AQ130" s="1064"/>
      <c r="AR130" s="1064"/>
      <c r="AS130" s="1064"/>
      <c r="AT130" s="1065"/>
      <c r="AU130" s="235"/>
      <c r="AV130" s="235"/>
      <c r="AW130" s="235"/>
      <c r="AX130" s="1113" t="s">
        <v>471</v>
      </c>
      <c r="AY130" s="1045"/>
      <c r="AZ130" s="1045"/>
      <c r="BA130" s="1045"/>
      <c r="BB130" s="1045"/>
      <c r="BC130" s="1045"/>
      <c r="BD130" s="1045"/>
      <c r="BE130" s="1046"/>
      <c r="BF130" s="1075">
        <v>68.900000000000006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472</v>
      </c>
      <c r="X131" s="1084"/>
      <c r="Y131" s="1084"/>
      <c r="Z131" s="1085"/>
      <c r="AA131" s="997">
        <v>55081249</v>
      </c>
      <c r="AB131" s="998"/>
      <c r="AC131" s="998"/>
      <c r="AD131" s="998"/>
      <c r="AE131" s="999"/>
      <c r="AF131" s="1000">
        <v>55692124</v>
      </c>
      <c r="AG131" s="998"/>
      <c r="AH131" s="998"/>
      <c r="AI131" s="998"/>
      <c r="AJ131" s="999"/>
      <c r="AK131" s="1000">
        <v>55332148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8.0139449999999997</v>
      </c>
      <c r="AB132" s="1104"/>
      <c r="AC132" s="1104"/>
      <c r="AD132" s="1104"/>
      <c r="AE132" s="1105"/>
      <c r="AF132" s="1106">
        <v>6.842892183</v>
      </c>
      <c r="AG132" s="1104"/>
      <c r="AH132" s="1104"/>
      <c r="AI132" s="1104"/>
      <c r="AJ132" s="1105"/>
      <c r="AK132" s="1106">
        <v>5.3062425839999996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475</v>
      </c>
      <c r="W133" s="1108"/>
      <c r="X133" s="1108"/>
      <c r="Y133" s="1108"/>
      <c r="Z133" s="1109"/>
      <c r="AA133" s="1110">
        <v>7.6</v>
      </c>
      <c r="AB133" s="1111"/>
      <c r="AC133" s="1111"/>
      <c r="AD133" s="1111"/>
      <c r="AE133" s="1112"/>
      <c r="AF133" s="1110">
        <v>7.5</v>
      </c>
      <c r="AG133" s="1111"/>
      <c r="AH133" s="1111"/>
      <c r="AI133" s="1111"/>
      <c r="AJ133" s="1112"/>
      <c r="AK133" s="1110">
        <v>6.7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37" zoomScale="70" zoomScaleNormal="85" zoomScaleSheetLayoutView="70" workbookViewId="0">
      <selection activeCell="AF95" sqref="AF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14"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40" zoomScaleSheetLayoutView="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7" t="s">
        <v>478</v>
      </c>
      <c r="L7" s="254"/>
      <c r="M7" s="255" t="s">
        <v>479</v>
      </c>
      <c r="N7" s="256"/>
    </row>
    <row r="8" spans="1:16">
      <c r="A8" s="248"/>
      <c r="B8" s="244"/>
      <c r="C8" s="244"/>
      <c r="D8" s="244"/>
      <c r="E8" s="244"/>
      <c r="F8" s="244"/>
      <c r="G8" s="257"/>
      <c r="H8" s="258"/>
      <c r="I8" s="258"/>
      <c r="J8" s="259"/>
      <c r="K8" s="1118"/>
      <c r="L8" s="260" t="s">
        <v>480</v>
      </c>
      <c r="M8" s="261" t="s">
        <v>481</v>
      </c>
      <c r="N8" s="262" t="s">
        <v>482</v>
      </c>
    </row>
    <row r="9" spans="1:16">
      <c r="A9" s="248"/>
      <c r="B9" s="244"/>
      <c r="C9" s="244"/>
      <c r="D9" s="244"/>
      <c r="E9" s="244"/>
      <c r="F9" s="244"/>
      <c r="G9" s="1119" t="s">
        <v>483</v>
      </c>
      <c r="H9" s="1120"/>
      <c r="I9" s="1120"/>
      <c r="J9" s="1121"/>
      <c r="K9" s="263">
        <v>18151077</v>
      </c>
      <c r="L9" s="264">
        <v>51953</v>
      </c>
      <c r="M9" s="265">
        <v>57686</v>
      </c>
      <c r="N9" s="266">
        <v>-9.9</v>
      </c>
    </row>
    <row r="10" spans="1:16">
      <c r="A10" s="248"/>
      <c r="B10" s="244"/>
      <c r="C10" s="244"/>
      <c r="D10" s="244"/>
      <c r="E10" s="244"/>
      <c r="F10" s="244"/>
      <c r="G10" s="1119" t="s">
        <v>484</v>
      </c>
      <c r="H10" s="1120"/>
      <c r="I10" s="1120"/>
      <c r="J10" s="1121"/>
      <c r="K10" s="267">
        <v>1931791</v>
      </c>
      <c r="L10" s="268">
        <v>5529</v>
      </c>
      <c r="M10" s="269">
        <v>2413</v>
      </c>
      <c r="N10" s="270">
        <v>129.1</v>
      </c>
    </row>
    <row r="11" spans="1:16" ht="13.5" customHeight="1">
      <c r="A11" s="248"/>
      <c r="B11" s="244"/>
      <c r="C11" s="244"/>
      <c r="D11" s="244"/>
      <c r="E11" s="244"/>
      <c r="F11" s="244"/>
      <c r="G11" s="1119" t="s">
        <v>485</v>
      </c>
      <c r="H11" s="1120"/>
      <c r="I11" s="1120"/>
      <c r="J11" s="1121"/>
      <c r="K11" s="267">
        <v>3111826</v>
      </c>
      <c r="L11" s="268">
        <v>8907</v>
      </c>
      <c r="M11" s="269">
        <v>1538</v>
      </c>
      <c r="N11" s="270">
        <v>479.1</v>
      </c>
    </row>
    <row r="12" spans="1:16" ht="13.5" customHeight="1">
      <c r="A12" s="248"/>
      <c r="B12" s="244"/>
      <c r="C12" s="244"/>
      <c r="D12" s="244"/>
      <c r="E12" s="244"/>
      <c r="F12" s="244"/>
      <c r="G12" s="1119" t="s">
        <v>486</v>
      </c>
      <c r="H12" s="1120"/>
      <c r="I12" s="1120"/>
      <c r="J12" s="1121"/>
      <c r="K12" s="267">
        <v>235692</v>
      </c>
      <c r="L12" s="268">
        <v>675</v>
      </c>
      <c r="M12" s="269">
        <v>680</v>
      </c>
      <c r="N12" s="270">
        <v>-0.7</v>
      </c>
    </row>
    <row r="13" spans="1:16" ht="13.5" customHeight="1">
      <c r="A13" s="248"/>
      <c r="B13" s="244"/>
      <c r="C13" s="244"/>
      <c r="D13" s="244"/>
      <c r="E13" s="244"/>
      <c r="F13" s="244"/>
      <c r="G13" s="1119" t="s">
        <v>487</v>
      </c>
      <c r="H13" s="1120"/>
      <c r="I13" s="1120"/>
      <c r="J13" s="1121"/>
      <c r="K13" s="267" t="s">
        <v>488</v>
      </c>
      <c r="L13" s="268" t="s">
        <v>488</v>
      </c>
      <c r="M13" s="269">
        <v>20</v>
      </c>
      <c r="N13" s="270" t="s">
        <v>488</v>
      </c>
    </row>
    <row r="14" spans="1:16" ht="13.5" customHeight="1">
      <c r="A14" s="248"/>
      <c r="B14" s="244"/>
      <c r="C14" s="244"/>
      <c r="D14" s="244"/>
      <c r="E14" s="244"/>
      <c r="F14" s="244"/>
      <c r="G14" s="1119" t="s">
        <v>489</v>
      </c>
      <c r="H14" s="1120"/>
      <c r="I14" s="1120"/>
      <c r="J14" s="1121"/>
      <c r="K14" s="267">
        <v>454895</v>
      </c>
      <c r="L14" s="268">
        <v>1302</v>
      </c>
      <c r="M14" s="269">
        <v>1736</v>
      </c>
      <c r="N14" s="270">
        <v>-25</v>
      </c>
    </row>
    <row r="15" spans="1:16" ht="13.5" customHeight="1">
      <c r="A15" s="248"/>
      <c r="B15" s="244"/>
      <c r="C15" s="244"/>
      <c r="D15" s="244"/>
      <c r="E15" s="244"/>
      <c r="F15" s="244"/>
      <c r="G15" s="1119" t="s">
        <v>490</v>
      </c>
      <c r="H15" s="1120"/>
      <c r="I15" s="1120"/>
      <c r="J15" s="1121"/>
      <c r="K15" s="267">
        <v>474393</v>
      </c>
      <c r="L15" s="268">
        <v>1358</v>
      </c>
      <c r="M15" s="269">
        <v>1344</v>
      </c>
      <c r="N15" s="270">
        <v>1</v>
      </c>
    </row>
    <row r="16" spans="1:16">
      <c r="A16" s="248"/>
      <c r="B16" s="244"/>
      <c r="C16" s="244"/>
      <c r="D16" s="244"/>
      <c r="E16" s="244"/>
      <c r="F16" s="244"/>
      <c r="G16" s="1122" t="s">
        <v>491</v>
      </c>
      <c r="H16" s="1123"/>
      <c r="I16" s="1123"/>
      <c r="J16" s="1124"/>
      <c r="K16" s="268">
        <v>-1837218</v>
      </c>
      <c r="L16" s="268">
        <v>-5259</v>
      </c>
      <c r="M16" s="269">
        <v>-5023</v>
      </c>
      <c r="N16" s="270">
        <v>4.7</v>
      </c>
    </row>
    <row r="17" spans="1:16">
      <c r="A17" s="248"/>
      <c r="B17" s="244"/>
      <c r="C17" s="244"/>
      <c r="D17" s="244"/>
      <c r="E17" s="244"/>
      <c r="F17" s="244"/>
      <c r="G17" s="1122" t="s">
        <v>170</v>
      </c>
      <c r="H17" s="1123"/>
      <c r="I17" s="1123"/>
      <c r="J17" s="1124"/>
      <c r="K17" s="268">
        <v>22522456</v>
      </c>
      <c r="L17" s="268">
        <v>64464</v>
      </c>
      <c r="M17" s="269">
        <v>60395</v>
      </c>
      <c r="N17" s="270">
        <v>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4" t="s">
        <v>496</v>
      </c>
      <c r="H21" s="1115"/>
      <c r="I21" s="1115"/>
      <c r="J21" s="1116"/>
      <c r="K21" s="280">
        <v>5.91</v>
      </c>
      <c r="L21" s="281">
        <v>6.16</v>
      </c>
      <c r="M21" s="282">
        <v>-0.25</v>
      </c>
      <c r="N21" s="249"/>
      <c r="O21" s="283"/>
      <c r="P21" s="279"/>
    </row>
    <row r="22" spans="1:16" s="284" customFormat="1">
      <c r="A22" s="279"/>
      <c r="B22" s="249"/>
      <c r="C22" s="249"/>
      <c r="D22" s="249"/>
      <c r="E22" s="249"/>
      <c r="F22" s="249"/>
      <c r="G22" s="1114" t="s">
        <v>497</v>
      </c>
      <c r="H22" s="1115"/>
      <c r="I22" s="1115"/>
      <c r="J22" s="1116"/>
      <c r="K22" s="285">
        <v>102.1</v>
      </c>
      <c r="L22" s="286">
        <v>100</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7" t="s">
        <v>478</v>
      </c>
      <c r="L30" s="254"/>
      <c r="M30" s="255" t="s">
        <v>479</v>
      </c>
      <c r="N30" s="256"/>
    </row>
    <row r="31" spans="1:16">
      <c r="A31" s="248"/>
      <c r="B31" s="244"/>
      <c r="C31" s="244"/>
      <c r="D31" s="244"/>
      <c r="E31" s="244"/>
      <c r="F31" s="244"/>
      <c r="G31" s="257"/>
      <c r="H31" s="258"/>
      <c r="I31" s="258"/>
      <c r="J31" s="259"/>
      <c r="K31" s="1118"/>
      <c r="L31" s="260" t="s">
        <v>480</v>
      </c>
      <c r="M31" s="261" t="s">
        <v>481</v>
      </c>
      <c r="N31" s="262" t="s">
        <v>482</v>
      </c>
    </row>
    <row r="32" spans="1:16" ht="27" customHeight="1">
      <c r="A32" s="248"/>
      <c r="B32" s="244"/>
      <c r="C32" s="244"/>
      <c r="D32" s="244"/>
      <c r="E32" s="244"/>
      <c r="F32" s="244"/>
      <c r="G32" s="1130" t="s">
        <v>500</v>
      </c>
      <c r="H32" s="1131"/>
      <c r="I32" s="1131"/>
      <c r="J32" s="1132"/>
      <c r="K32" s="294">
        <v>9580715</v>
      </c>
      <c r="L32" s="294">
        <v>27422</v>
      </c>
      <c r="M32" s="295">
        <v>40264</v>
      </c>
      <c r="N32" s="296">
        <v>-31.9</v>
      </c>
    </row>
    <row r="33" spans="1:16" ht="13.5" customHeight="1">
      <c r="A33" s="248"/>
      <c r="B33" s="244"/>
      <c r="C33" s="244"/>
      <c r="D33" s="244"/>
      <c r="E33" s="244"/>
      <c r="F33" s="244"/>
      <c r="G33" s="1130" t="s">
        <v>501</v>
      </c>
      <c r="H33" s="1131"/>
      <c r="I33" s="1131"/>
      <c r="J33" s="1132"/>
      <c r="K33" s="294" t="s">
        <v>488</v>
      </c>
      <c r="L33" s="294" t="s">
        <v>488</v>
      </c>
      <c r="M33" s="295">
        <v>2</v>
      </c>
      <c r="N33" s="296" t="s">
        <v>488</v>
      </c>
    </row>
    <row r="34" spans="1:16" ht="27" customHeight="1">
      <c r="A34" s="248"/>
      <c r="B34" s="244"/>
      <c r="C34" s="244"/>
      <c r="D34" s="244"/>
      <c r="E34" s="244"/>
      <c r="F34" s="244"/>
      <c r="G34" s="1130" t="s">
        <v>502</v>
      </c>
      <c r="H34" s="1131"/>
      <c r="I34" s="1131"/>
      <c r="J34" s="1132"/>
      <c r="K34" s="294" t="s">
        <v>488</v>
      </c>
      <c r="L34" s="294" t="s">
        <v>488</v>
      </c>
      <c r="M34" s="295">
        <v>111</v>
      </c>
      <c r="N34" s="296" t="s">
        <v>488</v>
      </c>
    </row>
    <row r="35" spans="1:16" ht="27" customHeight="1">
      <c r="A35" s="248"/>
      <c r="B35" s="244"/>
      <c r="C35" s="244"/>
      <c r="D35" s="244"/>
      <c r="E35" s="244"/>
      <c r="F35" s="244"/>
      <c r="G35" s="1130" t="s">
        <v>503</v>
      </c>
      <c r="H35" s="1131"/>
      <c r="I35" s="1131"/>
      <c r="J35" s="1132"/>
      <c r="K35" s="294">
        <v>1122550</v>
      </c>
      <c r="L35" s="294">
        <v>3213</v>
      </c>
      <c r="M35" s="295">
        <v>9819</v>
      </c>
      <c r="N35" s="296">
        <v>-67.3</v>
      </c>
    </row>
    <row r="36" spans="1:16" ht="27" customHeight="1">
      <c r="A36" s="248"/>
      <c r="B36" s="244"/>
      <c r="C36" s="244"/>
      <c r="D36" s="244"/>
      <c r="E36" s="244"/>
      <c r="F36" s="244"/>
      <c r="G36" s="1130" t="s">
        <v>504</v>
      </c>
      <c r="H36" s="1131"/>
      <c r="I36" s="1131"/>
      <c r="J36" s="1132"/>
      <c r="K36" s="294">
        <v>181575</v>
      </c>
      <c r="L36" s="294">
        <v>520</v>
      </c>
      <c r="M36" s="295">
        <v>427</v>
      </c>
      <c r="N36" s="296">
        <v>21.8</v>
      </c>
    </row>
    <row r="37" spans="1:16" ht="13.5" customHeight="1">
      <c r="A37" s="248"/>
      <c r="B37" s="244"/>
      <c r="C37" s="244"/>
      <c r="D37" s="244"/>
      <c r="E37" s="244"/>
      <c r="F37" s="244"/>
      <c r="G37" s="1130" t="s">
        <v>505</v>
      </c>
      <c r="H37" s="1131"/>
      <c r="I37" s="1131"/>
      <c r="J37" s="1132"/>
      <c r="K37" s="294">
        <v>515060</v>
      </c>
      <c r="L37" s="294">
        <v>1474</v>
      </c>
      <c r="M37" s="295">
        <v>787</v>
      </c>
      <c r="N37" s="296">
        <v>87.3</v>
      </c>
    </row>
    <row r="38" spans="1:16" ht="27" customHeight="1">
      <c r="A38" s="248"/>
      <c r="B38" s="244"/>
      <c r="C38" s="244"/>
      <c r="D38" s="244"/>
      <c r="E38" s="244"/>
      <c r="F38" s="244"/>
      <c r="G38" s="1133" t="s">
        <v>506</v>
      </c>
      <c r="H38" s="1134"/>
      <c r="I38" s="1134"/>
      <c r="J38" s="1135"/>
      <c r="K38" s="297" t="s">
        <v>488</v>
      </c>
      <c r="L38" s="297" t="s">
        <v>488</v>
      </c>
      <c r="M38" s="298">
        <v>3</v>
      </c>
      <c r="N38" s="299" t="s">
        <v>488</v>
      </c>
      <c r="O38" s="293"/>
    </row>
    <row r="39" spans="1:16">
      <c r="A39" s="248"/>
      <c r="B39" s="244"/>
      <c r="C39" s="244"/>
      <c r="D39" s="244"/>
      <c r="E39" s="244"/>
      <c r="F39" s="244"/>
      <c r="G39" s="1133" t="s">
        <v>507</v>
      </c>
      <c r="H39" s="1134"/>
      <c r="I39" s="1134"/>
      <c r="J39" s="1135"/>
      <c r="K39" s="300">
        <v>-2552298</v>
      </c>
      <c r="L39" s="300">
        <v>-7305</v>
      </c>
      <c r="M39" s="301">
        <v>-8225</v>
      </c>
      <c r="N39" s="302">
        <v>-11.2</v>
      </c>
      <c r="O39" s="293"/>
    </row>
    <row r="40" spans="1:16" ht="27" customHeight="1">
      <c r="A40" s="248"/>
      <c r="B40" s="244"/>
      <c r="C40" s="244"/>
      <c r="D40" s="244"/>
      <c r="E40" s="244"/>
      <c r="F40" s="244"/>
      <c r="G40" s="1130" t="s">
        <v>508</v>
      </c>
      <c r="H40" s="1131"/>
      <c r="I40" s="1131"/>
      <c r="J40" s="1132"/>
      <c r="K40" s="300">
        <v>-5911544</v>
      </c>
      <c r="L40" s="300">
        <v>-16920</v>
      </c>
      <c r="M40" s="301">
        <v>-31118</v>
      </c>
      <c r="N40" s="302">
        <v>-45.6</v>
      </c>
      <c r="O40" s="293"/>
    </row>
    <row r="41" spans="1:16">
      <c r="A41" s="248"/>
      <c r="B41" s="244"/>
      <c r="C41" s="244"/>
      <c r="D41" s="244"/>
      <c r="E41" s="244"/>
      <c r="F41" s="244"/>
      <c r="G41" s="1136" t="s">
        <v>280</v>
      </c>
      <c r="H41" s="1137"/>
      <c r="I41" s="1137"/>
      <c r="J41" s="1138"/>
      <c r="K41" s="294">
        <v>2936058</v>
      </c>
      <c r="L41" s="300">
        <v>8404</v>
      </c>
      <c r="M41" s="301">
        <v>12068</v>
      </c>
      <c r="N41" s="302">
        <v>-30.4</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5" t="s">
        <v>478</v>
      </c>
      <c r="J49" s="1127" t="s">
        <v>512</v>
      </c>
      <c r="K49" s="1128"/>
      <c r="L49" s="1128"/>
      <c r="M49" s="1128"/>
      <c r="N49" s="1129"/>
    </row>
    <row r="50" spans="1:14">
      <c r="A50" s="248"/>
      <c r="B50" s="244"/>
      <c r="C50" s="244"/>
      <c r="D50" s="244"/>
      <c r="E50" s="244"/>
      <c r="F50" s="244"/>
      <c r="G50" s="312"/>
      <c r="H50" s="313"/>
      <c r="I50" s="1126"/>
      <c r="J50" s="314" t="s">
        <v>513</v>
      </c>
      <c r="K50" s="315" t="s">
        <v>514</v>
      </c>
      <c r="L50" s="316" t="s">
        <v>515</v>
      </c>
      <c r="M50" s="317" t="s">
        <v>516</v>
      </c>
      <c r="N50" s="318" t="s">
        <v>517</v>
      </c>
    </row>
    <row r="51" spans="1:14">
      <c r="A51" s="248"/>
      <c r="B51" s="244"/>
      <c r="C51" s="244"/>
      <c r="D51" s="244"/>
      <c r="E51" s="244"/>
      <c r="F51" s="244"/>
      <c r="G51" s="310" t="s">
        <v>518</v>
      </c>
      <c r="H51" s="311"/>
      <c r="I51" s="319">
        <v>8968928</v>
      </c>
      <c r="J51" s="320">
        <v>26493</v>
      </c>
      <c r="K51" s="321">
        <v>-58.1</v>
      </c>
      <c r="L51" s="322">
        <v>47155</v>
      </c>
      <c r="M51" s="323">
        <v>-1</v>
      </c>
      <c r="N51" s="324">
        <v>-57.1</v>
      </c>
    </row>
    <row r="52" spans="1:14">
      <c r="A52" s="248"/>
      <c r="B52" s="244"/>
      <c r="C52" s="244"/>
      <c r="D52" s="244"/>
      <c r="E52" s="244"/>
      <c r="F52" s="244"/>
      <c r="G52" s="325"/>
      <c r="H52" s="326" t="s">
        <v>519</v>
      </c>
      <c r="I52" s="327">
        <v>4832436</v>
      </c>
      <c r="J52" s="328">
        <v>14275</v>
      </c>
      <c r="K52" s="329">
        <v>-49.1</v>
      </c>
      <c r="L52" s="330">
        <v>26802</v>
      </c>
      <c r="M52" s="331">
        <v>-1.9</v>
      </c>
      <c r="N52" s="332">
        <v>-47.2</v>
      </c>
    </row>
    <row r="53" spans="1:14">
      <c r="A53" s="248"/>
      <c r="B53" s="244"/>
      <c r="C53" s="244"/>
      <c r="D53" s="244"/>
      <c r="E53" s="244"/>
      <c r="F53" s="244"/>
      <c r="G53" s="310" t="s">
        <v>520</v>
      </c>
      <c r="H53" s="311"/>
      <c r="I53" s="319">
        <v>9120126</v>
      </c>
      <c r="J53" s="320">
        <v>26783</v>
      </c>
      <c r="K53" s="321">
        <v>1.1000000000000001</v>
      </c>
      <c r="L53" s="322">
        <v>43858</v>
      </c>
      <c r="M53" s="323">
        <v>-7</v>
      </c>
      <c r="N53" s="324">
        <v>8.1</v>
      </c>
    </row>
    <row r="54" spans="1:14">
      <c r="A54" s="248"/>
      <c r="B54" s="244"/>
      <c r="C54" s="244"/>
      <c r="D54" s="244"/>
      <c r="E54" s="244"/>
      <c r="F54" s="244"/>
      <c r="G54" s="325"/>
      <c r="H54" s="326" t="s">
        <v>519</v>
      </c>
      <c r="I54" s="327">
        <v>5047848</v>
      </c>
      <c r="J54" s="328">
        <v>14824</v>
      </c>
      <c r="K54" s="329">
        <v>3.8</v>
      </c>
      <c r="L54" s="330">
        <v>23714</v>
      </c>
      <c r="M54" s="331">
        <v>-11.5</v>
      </c>
      <c r="N54" s="332">
        <v>15.3</v>
      </c>
    </row>
    <row r="55" spans="1:14">
      <c r="A55" s="248"/>
      <c r="B55" s="244"/>
      <c r="C55" s="244"/>
      <c r="D55" s="244"/>
      <c r="E55" s="244"/>
      <c r="F55" s="244"/>
      <c r="G55" s="310" t="s">
        <v>521</v>
      </c>
      <c r="H55" s="311"/>
      <c r="I55" s="319">
        <v>9661727</v>
      </c>
      <c r="J55" s="320">
        <v>27843</v>
      </c>
      <c r="K55" s="321">
        <v>4</v>
      </c>
      <c r="L55" s="322">
        <v>41705</v>
      </c>
      <c r="M55" s="323">
        <v>-4.9000000000000004</v>
      </c>
      <c r="N55" s="324">
        <v>8.9</v>
      </c>
    </row>
    <row r="56" spans="1:14">
      <c r="A56" s="248"/>
      <c r="B56" s="244"/>
      <c r="C56" s="244"/>
      <c r="D56" s="244"/>
      <c r="E56" s="244"/>
      <c r="F56" s="244"/>
      <c r="G56" s="325"/>
      <c r="H56" s="326" t="s">
        <v>519</v>
      </c>
      <c r="I56" s="327">
        <v>6240879</v>
      </c>
      <c r="J56" s="328">
        <v>17985</v>
      </c>
      <c r="K56" s="329">
        <v>21.3</v>
      </c>
      <c r="L56" s="330">
        <v>22742</v>
      </c>
      <c r="M56" s="331">
        <v>-4.0999999999999996</v>
      </c>
      <c r="N56" s="332">
        <v>25.4</v>
      </c>
    </row>
    <row r="57" spans="1:14">
      <c r="A57" s="248"/>
      <c r="B57" s="244"/>
      <c r="C57" s="244"/>
      <c r="D57" s="244"/>
      <c r="E57" s="244"/>
      <c r="F57" s="244"/>
      <c r="G57" s="310" t="s">
        <v>522</v>
      </c>
      <c r="H57" s="311"/>
      <c r="I57" s="319">
        <v>14108487</v>
      </c>
      <c r="J57" s="320">
        <v>40472</v>
      </c>
      <c r="K57" s="321">
        <v>45.4</v>
      </c>
      <c r="L57" s="322">
        <v>47677</v>
      </c>
      <c r="M57" s="323">
        <v>14.3</v>
      </c>
      <c r="N57" s="324">
        <v>31.1</v>
      </c>
    </row>
    <row r="58" spans="1:14">
      <c r="A58" s="248"/>
      <c r="B58" s="244"/>
      <c r="C58" s="244"/>
      <c r="D58" s="244"/>
      <c r="E58" s="244"/>
      <c r="F58" s="244"/>
      <c r="G58" s="325"/>
      <c r="H58" s="326" t="s">
        <v>519</v>
      </c>
      <c r="I58" s="327">
        <v>5370497</v>
      </c>
      <c r="J58" s="328">
        <v>15406</v>
      </c>
      <c r="K58" s="329">
        <v>-14.3</v>
      </c>
      <c r="L58" s="330">
        <v>23360</v>
      </c>
      <c r="M58" s="331">
        <v>2.7</v>
      </c>
      <c r="N58" s="332">
        <v>-17</v>
      </c>
    </row>
    <row r="59" spans="1:14">
      <c r="A59" s="248"/>
      <c r="B59" s="244"/>
      <c r="C59" s="244"/>
      <c r="D59" s="244"/>
      <c r="E59" s="244"/>
      <c r="F59" s="244"/>
      <c r="G59" s="310" t="s">
        <v>523</v>
      </c>
      <c r="H59" s="311"/>
      <c r="I59" s="319">
        <v>16761994</v>
      </c>
      <c r="J59" s="320">
        <v>47977</v>
      </c>
      <c r="K59" s="321">
        <v>18.5</v>
      </c>
      <c r="L59" s="322">
        <v>51613</v>
      </c>
      <c r="M59" s="323">
        <v>8.3000000000000007</v>
      </c>
      <c r="N59" s="324">
        <v>10.199999999999999</v>
      </c>
    </row>
    <row r="60" spans="1:14">
      <c r="A60" s="248"/>
      <c r="B60" s="244"/>
      <c r="C60" s="244"/>
      <c r="D60" s="244"/>
      <c r="E60" s="244"/>
      <c r="F60" s="244"/>
      <c r="G60" s="325"/>
      <c r="H60" s="326" t="s">
        <v>519</v>
      </c>
      <c r="I60" s="333">
        <v>10651203</v>
      </c>
      <c r="J60" s="328">
        <v>30486</v>
      </c>
      <c r="K60" s="329">
        <v>97.9</v>
      </c>
      <c r="L60" s="330">
        <v>25872</v>
      </c>
      <c r="M60" s="331">
        <v>10.8</v>
      </c>
      <c r="N60" s="332">
        <v>87.1</v>
      </c>
    </row>
    <row r="61" spans="1:14">
      <c r="A61" s="248"/>
      <c r="B61" s="244"/>
      <c r="C61" s="244"/>
      <c r="D61" s="244"/>
      <c r="E61" s="244"/>
      <c r="F61" s="244"/>
      <c r="G61" s="310" t="s">
        <v>524</v>
      </c>
      <c r="H61" s="334"/>
      <c r="I61" s="335">
        <v>11724252</v>
      </c>
      <c r="J61" s="336">
        <v>33914</v>
      </c>
      <c r="K61" s="337">
        <v>2.2000000000000002</v>
      </c>
      <c r="L61" s="338">
        <v>46402</v>
      </c>
      <c r="M61" s="339">
        <v>1.9</v>
      </c>
      <c r="N61" s="324">
        <v>0.3</v>
      </c>
    </row>
    <row r="62" spans="1:14">
      <c r="A62" s="248"/>
      <c r="B62" s="244"/>
      <c r="C62" s="244"/>
      <c r="D62" s="244"/>
      <c r="E62" s="244"/>
      <c r="F62" s="244"/>
      <c r="G62" s="325"/>
      <c r="H62" s="326" t="s">
        <v>519</v>
      </c>
      <c r="I62" s="327">
        <v>6428573</v>
      </c>
      <c r="J62" s="328">
        <v>18595</v>
      </c>
      <c r="K62" s="329">
        <v>11.9</v>
      </c>
      <c r="L62" s="330">
        <v>24498</v>
      </c>
      <c r="M62" s="331">
        <v>-0.8</v>
      </c>
      <c r="N62" s="332">
        <v>12.7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55" zoomScaleNormal="55"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3.88</v>
      </c>
      <c r="G47" s="12">
        <v>6.02</v>
      </c>
      <c r="H47" s="12">
        <v>5.67</v>
      </c>
      <c r="I47" s="12">
        <v>8.07</v>
      </c>
      <c r="J47" s="13">
        <v>9.2200000000000006</v>
      </c>
    </row>
    <row r="48" spans="2:10" ht="57.75" customHeight="1">
      <c r="B48" s="14"/>
      <c r="C48" s="1141" t="s">
        <v>4</v>
      </c>
      <c r="D48" s="1141"/>
      <c r="E48" s="1142"/>
      <c r="F48" s="15">
        <v>5.14</v>
      </c>
      <c r="G48" s="16">
        <v>5.4</v>
      </c>
      <c r="H48" s="16">
        <v>6.24</v>
      </c>
      <c r="I48" s="16">
        <v>7.91</v>
      </c>
      <c r="J48" s="17">
        <v>8.35</v>
      </c>
    </row>
    <row r="49" spans="2:10" ht="57.75" customHeight="1" thickBot="1">
      <c r="B49" s="18"/>
      <c r="C49" s="1143" t="s">
        <v>5</v>
      </c>
      <c r="D49" s="1143"/>
      <c r="E49" s="1144"/>
      <c r="F49" s="19">
        <v>2.86</v>
      </c>
      <c r="G49" s="20">
        <v>2.68</v>
      </c>
      <c r="H49" s="20">
        <v>0.71</v>
      </c>
      <c r="I49" s="20">
        <v>4.2300000000000004</v>
      </c>
      <c r="J49" s="21">
        <v>1.56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531</v>
      </c>
      <c r="D34" s="1151"/>
      <c r="E34" s="1152"/>
      <c r="F34" s="32">
        <v>5.04</v>
      </c>
      <c r="G34" s="33">
        <v>5.27</v>
      </c>
      <c r="H34" s="33">
        <v>6.03</v>
      </c>
      <c r="I34" s="33">
        <v>7.74</v>
      </c>
      <c r="J34" s="34">
        <v>8.1999999999999993</v>
      </c>
      <c r="K34" s="22"/>
      <c r="L34" s="22"/>
      <c r="M34" s="22"/>
      <c r="N34" s="22"/>
      <c r="O34" s="22"/>
      <c r="P34" s="22"/>
    </row>
    <row r="35" spans="1:16" ht="39" customHeight="1">
      <c r="A35" s="22"/>
      <c r="B35" s="35"/>
      <c r="C35" s="1145" t="s">
        <v>532</v>
      </c>
      <c r="D35" s="1146"/>
      <c r="E35" s="1147"/>
      <c r="F35" s="36">
        <v>10.66</v>
      </c>
      <c r="G35" s="37">
        <v>9.66</v>
      </c>
      <c r="H35" s="37">
        <v>8.0399999999999991</v>
      </c>
      <c r="I35" s="37">
        <v>6.68</v>
      </c>
      <c r="J35" s="38">
        <v>6.67</v>
      </c>
      <c r="K35" s="22"/>
      <c r="L35" s="22"/>
      <c r="M35" s="22"/>
      <c r="N35" s="22"/>
      <c r="O35" s="22"/>
      <c r="P35" s="22"/>
    </row>
    <row r="36" spans="1:16" ht="39" customHeight="1">
      <c r="A36" s="22"/>
      <c r="B36" s="35"/>
      <c r="C36" s="1145" t="s">
        <v>533</v>
      </c>
      <c r="D36" s="1146"/>
      <c r="E36" s="1147"/>
      <c r="F36" s="36">
        <v>2.89</v>
      </c>
      <c r="G36" s="37">
        <v>3</v>
      </c>
      <c r="H36" s="37">
        <v>2.7</v>
      </c>
      <c r="I36" s="37">
        <v>3.14</v>
      </c>
      <c r="J36" s="38">
        <v>3.9</v>
      </c>
      <c r="K36" s="22"/>
      <c r="L36" s="22"/>
      <c r="M36" s="22"/>
      <c r="N36" s="22"/>
      <c r="O36" s="22"/>
      <c r="P36" s="22"/>
    </row>
    <row r="37" spans="1:16" ht="39" customHeight="1">
      <c r="A37" s="22"/>
      <c r="B37" s="35"/>
      <c r="C37" s="1145" t="s">
        <v>534</v>
      </c>
      <c r="D37" s="1146"/>
      <c r="E37" s="1147"/>
      <c r="F37" s="36">
        <v>3.17</v>
      </c>
      <c r="G37" s="37">
        <v>2.85</v>
      </c>
      <c r="H37" s="37">
        <v>3.08</v>
      </c>
      <c r="I37" s="37">
        <v>3.31</v>
      </c>
      <c r="J37" s="38">
        <v>2.99</v>
      </c>
      <c r="K37" s="22"/>
      <c r="L37" s="22"/>
      <c r="M37" s="22"/>
      <c r="N37" s="22"/>
      <c r="O37" s="22"/>
      <c r="P37" s="22"/>
    </row>
    <row r="38" spans="1:16" ht="39" customHeight="1">
      <c r="A38" s="22"/>
      <c r="B38" s="35"/>
      <c r="C38" s="1145" t="s">
        <v>535</v>
      </c>
      <c r="D38" s="1146"/>
      <c r="E38" s="1147"/>
      <c r="F38" s="36">
        <v>0.63</v>
      </c>
      <c r="G38" s="37">
        <v>0.68</v>
      </c>
      <c r="H38" s="37">
        <v>1.56</v>
      </c>
      <c r="I38" s="37">
        <v>1.44</v>
      </c>
      <c r="J38" s="38">
        <v>1.98</v>
      </c>
      <c r="K38" s="22"/>
      <c r="L38" s="22"/>
      <c r="M38" s="22"/>
      <c r="N38" s="22"/>
      <c r="O38" s="22"/>
      <c r="P38" s="22"/>
    </row>
    <row r="39" spans="1:16" ht="39" customHeight="1">
      <c r="A39" s="22"/>
      <c r="B39" s="35"/>
      <c r="C39" s="1145" t="s">
        <v>536</v>
      </c>
      <c r="D39" s="1146"/>
      <c r="E39" s="1147"/>
      <c r="F39" s="36" t="s">
        <v>488</v>
      </c>
      <c r="G39" s="37" t="s">
        <v>488</v>
      </c>
      <c r="H39" s="37">
        <v>0.14000000000000001</v>
      </c>
      <c r="I39" s="37">
        <v>0.13</v>
      </c>
      <c r="J39" s="38">
        <v>0.09</v>
      </c>
      <c r="K39" s="22"/>
      <c r="L39" s="22"/>
      <c r="M39" s="22"/>
      <c r="N39" s="22"/>
      <c r="O39" s="22"/>
      <c r="P39" s="22"/>
    </row>
    <row r="40" spans="1:16" ht="39" customHeight="1">
      <c r="A40" s="22"/>
      <c r="B40" s="35"/>
      <c r="C40" s="1145" t="s">
        <v>537</v>
      </c>
      <c r="D40" s="1146"/>
      <c r="E40" s="1147"/>
      <c r="F40" s="36">
        <v>0.08</v>
      </c>
      <c r="G40" s="37">
        <v>0.08</v>
      </c>
      <c r="H40" s="37">
        <v>0.06</v>
      </c>
      <c r="I40" s="37">
        <v>7.0000000000000007E-2</v>
      </c>
      <c r="J40" s="38">
        <v>0.06</v>
      </c>
      <c r="K40" s="22"/>
      <c r="L40" s="22"/>
      <c r="M40" s="22"/>
      <c r="N40" s="22"/>
      <c r="O40" s="22"/>
      <c r="P40" s="22"/>
    </row>
    <row r="41" spans="1:16" ht="39" customHeight="1">
      <c r="A41" s="22"/>
      <c r="B41" s="35"/>
      <c r="C41" s="1145" t="s">
        <v>538</v>
      </c>
      <c r="D41" s="1146"/>
      <c r="E41" s="1147"/>
      <c r="F41" s="36">
        <v>0</v>
      </c>
      <c r="G41" s="37">
        <v>0</v>
      </c>
      <c r="H41" s="37">
        <v>0.01</v>
      </c>
      <c r="I41" s="37">
        <v>0.01</v>
      </c>
      <c r="J41" s="38">
        <v>0.06</v>
      </c>
      <c r="K41" s="22"/>
      <c r="L41" s="22"/>
      <c r="M41" s="22"/>
      <c r="N41" s="22"/>
      <c r="O41" s="22"/>
      <c r="P41" s="22"/>
    </row>
    <row r="42" spans="1:16" ht="39" customHeight="1">
      <c r="A42" s="22"/>
      <c r="B42" s="39"/>
      <c r="C42" s="1145" t="s">
        <v>539</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540</v>
      </c>
      <c r="D43" s="1149"/>
      <c r="E43" s="1150"/>
      <c r="F43" s="41">
        <v>0.18</v>
      </c>
      <c r="G43" s="42">
        <v>0.17</v>
      </c>
      <c r="H43" s="42">
        <v>0.12</v>
      </c>
      <c r="I43" s="42">
        <v>0.09</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7" zoomScale="70" zoomScaleNormal="70" zoomScaleSheetLayoutView="55" workbookViewId="0">
      <selection activeCell="U50" sqref="U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8766</v>
      </c>
      <c r="L45" s="60">
        <v>9372</v>
      </c>
      <c r="M45" s="60">
        <v>10049</v>
      </c>
      <c r="N45" s="60">
        <v>10127</v>
      </c>
      <c r="O45" s="61">
        <v>9581</v>
      </c>
      <c r="P45" s="48"/>
      <c r="Q45" s="48"/>
      <c r="R45" s="48"/>
      <c r="S45" s="48"/>
      <c r="T45" s="48"/>
      <c r="U45" s="48"/>
    </row>
    <row r="46" spans="1:21" ht="30.75" customHeight="1">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63"/>
      <c r="C48" s="1164"/>
      <c r="D48" s="62"/>
      <c r="E48" s="1155" t="s">
        <v>15</v>
      </c>
      <c r="F48" s="1155"/>
      <c r="G48" s="1155"/>
      <c r="H48" s="1155"/>
      <c r="I48" s="1155"/>
      <c r="J48" s="1156"/>
      <c r="K48" s="63">
        <v>1534</v>
      </c>
      <c r="L48" s="64">
        <v>1205</v>
      </c>
      <c r="M48" s="64">
        <v>1301</v>
      </c>
      <c r="N48" s="64">
        <v>1223</v>
      </c>
      <c r="O48" s="65">
        <v>1123</v>
      </c>
      <c r="P48" s="48"/>
      <c r="Q48" s="48"/>
      <c r="R48" s="48"/>
      <c r="S48" s="48"/>
      <c r="T48" s="48"/>
      <c r="U48" s="48"/>
    </row>
    <row r="49" spans="1:21" ht="30.75" customHeight="1">
      <c r="A49" s="48"/>
      <c r="B49" s="1163"/>
      <c r="C49" s="1164"/>
      <c r="D49" s="62"/>
      <c r="E49" s="1155" t="s">
        <v>16</v>
      </c>
      <c r="F49" s="1155"/>
      <c r="G49" s="1155"/>
      <c r="H49" s="1155"/>
      <c r="I49" s="1155"/>
      <c r="J49" s="1156"/>
      <c r="K49" s="63">
        <v>242</v>
      </c>
      <c r="L49" s="64">
        <v>251</v>
      </c>
      <c r="M49" s="64">
        <v>256</v>
      </c>
      <c r="N49" s="64">
        <v>175</v>
      </c>
      <c r="O49" s="65">
        <v>182</v>
      </c>
      <c r="P49" s="48"/>
      <c r="Q49" s="48"/>
      <c r="R49" s="48"/>
      <c r="S49" s="48"/>
      <c r="T49" s="48"/>
      <c r="U49" s="48"/>
    </row>
    <row r="50" spans="1:21" ht="30.75" customHeight="1">
      <c r="A50" s="48"/>
      <c r="B50" s="1163"/>
      <c r="C50" s="1164"/>
      <c r="D50" s="62"/>
      <c r="E50" s="1155" t="s">
        <v>17</v>
      </c>
      <c r="F50" s="1155"/>
      <c r="G50" s="1155"/>
      <c r="H50" s="1155"/>
      <c r="I50" s="1155"/>
      <c r="J50" s="1156"/>
      <c r="K50" s="63">
        <v>327</v>
      </c>
      <c r="L50" s="64">
        <v>691</v>
      </c>
      <c r="M50" s="64">
        <v>1031</v>
      </c>
      <c r="N50" s="64">
        <v>739</v>
      </c>
      <c r="O50" s="65">
        <v>515</v>
      </c>
      <c r="P50" s="48"/>
      <c r="Q50" s="48"/>
      <c r="R50" s="48"/>
      <c r="S50" s="48"/>
      <c r="T50" s="48"/>
      <c r="U50" s="48"/>
    </row>
    <row r="51" spans="1:21" ht="30.75" customHeight="1">
      <c r="A51" s="48"/>
      <c r="B51" s="1165"/>
      <c r="C51" s="1166"/>
      <c r="D51" s="66"/>
      <c r="E51" s="1155" t="s">
        <v>18</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c r="A52" s="48"/>
      <c r="B52" s="1153" t="s">
        <v>19</v>
      </c>
      <c r="C52" s="1154"/>
      <c r="D52" s="66"/>
      <c r="E52" s="1155" t="s">
        <v>20</v>
      </c>
      <c r="F52" s="1155"/>
      <c r="G52" s="1155"/>
      <c r="H52" s="1155"/>
      <c r="I52" s="1155"/>
      <c r="J52" s="1156"/>
      <c r="K52" s="63">
        <v>7121</v>
      </c>
      <c r="L52" s="64">
        <v>7201</v>
      </c>
      <c r="M52" s="64">
        <v>8222</v>
      </c>
      <c r="N52" s="64">
        <v>8455</v>
      </c>
      <c r="O52" s="65">
        <v>8464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3748</v>
      </c>
      <c r="L53" s="69">
        <v>4318</v>
      </c>
      <c r="M53" s="69">
        <v>4415</v>
      </c>
      <c r="N53" s="69">
        <v>3809</v>
      </c>
      <c r="O53" s="70">
        <v>2937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N53" sqref="N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9" t="s">
        <v>24</v>
      </c>
      <c r="C41" s="1170"/>
      <c r="D41" s="81"/>
      <c r="E41" s="1175" t="s">
        <v>25</v>
      </c>
      <c r="F41" s="1175"/>
      <c r="G41" s="1175"/>
      <c r="H41" s="1176"/>
      <c r="I41" s="82">
        <v>89660</v>
      </c>
      <c r="J41" s="83">
        <v>89303</v>
      </c>
      <c r="K41" s="83">
        <v>89160</v>
      </c>
      <c r="L41" s="83">
        <v>91474</v>
      </c>
      <c r="M41" s="84">
        <v>97992</v>
      </c>
    </row>
    <row r="42" spans="2:13" ht="27.75" customHeight="1">
      <c r="B42" s="1171"/>
      <c r="C42" s="1172"/>
      <c r="D42" s="85"/>
      <c r="E42" s="1177" t="s">
        <v>26</v>
      </c>
      <c r="F42" s="1177"/>
      <c r="G42" s="1177"/>
      <c r="H42" s="1178"/>
      <c r="I42" s="86">
        <v>14713</v>
      </c>
      <c r="J42" s="87">
        <v>15133</v>
      </c>
      <c r="K42" s="87">
        <v>14457</v>
      </c>
      <c r="L42" s="87">
        <v>12191</v>
      </c>
      <c r="M42" s="88">
        <v>10585</v>
      </c>
    </row>
    <row r="43" spans="2:13" ht="27.75" customHeight="1">
      <c r="B43" s="1171"/>
      <c r="C43" s="1172"/>
      <c r="D43" s="85"/>
      <c r="E43" s="1177" t="s">
        <v>27</v>
      </c>
      <c r="F43" s="1177"/>
      <c r="G43" s="1177"/>
      <c r="H43" s="1178"/>
      <c r="I43" s="86">
        <v>16876</v>
      </c>
      <c r="J43" s="87">
        <v>16352</v>
      </c>
      <c r="K43" s="87">
        <v>16131</v>
      </c>
      <c r="L43" s="87">
        <v>16245</v>
      </c>
      <c r="M43" s="88">
        <v>15550</v>
      </c>
    </row>
    <row r="44" spans="2:13" ht="27.75" customHeight="1">
      <c r="B44" s="1171"/>
      <c r="C44" s="1172"/>
      <c r="D44" s="85"/>
      <c r="E44" s="1177" t="s">
        <v>28</v>
      </c>
      <c r="F44" s="1177"/>
      <c r="G44" s="1177"/>
      <c r="H44" s="1178"/>
      <c r="I44" s="86">
        <v>1128</v>
      </c>
      <c r="J44" s="87">
        <v>1018</v>
      </c>
      <c r="K44" s="87">
        <v>937</v>
      </c>
      <c r="L44" s="87">
        <v>928</v>
      </c>
      <c r="M44" s="88">
        <v>1463</v>
      </c>
    </row>
    <row r="45" spans="2:13" ht="27.75" customHeight="1">
      <c r="B45" s="1171"/>
      <c r="C45" s="1172"/>
      <c r="D45" s="85"/>
      <c r="E45" s="1177" t="s">
        <v>29</v>
      </c>
      <c r="F45" s="1177"/>
      <c r="G45" s="1177"/>
      <c r="H45" s="1178"/>
      <c r="I45" s="86">
        <v>16753</v>
      </c>
      <c r="J45" s="87">
        <v>16306</v>
      </c>
      <c r="K45" s="87">
        <v>16061</v>
      </c>
      <c r="L45" s="87">
        <v>15578</v>
      </c>
      <c r="M45" s="88">
        <v>14430</v>
      </c>
    </row>
    <row r="46" spans="2:13" ht="27.75" customHeight="1">
      <c r="B46" s="1171"/>
      <c r="C46" s="1172"/>
      <c r="D46" s="85"/>
      <c r="E46" s="1177" t="s">
        <v>30</v>
      </c>
      <c r="F46" s="1177"/>
      <c r="G46" s="1177"/>
      <c r="H46" s="1178"/>
      <c r="I46" s="86">
        <v>192</v>
      </c>
      <c r="J46" s="87">
        <v>258</v>
      </c>
      <c r="K46" s="87">
        <v>183</v>
      </c>
      <c r="L46" s="87">
        <v>152</v>
      </c>
      <c r="M46" s="88">
        <v>72</v>
      </c>
    </row>
    <row r="47" spans="2:13" ht="27.75" customHeight="1">
      <c r="B47" s="1171"/>
      <c r="C47" s="1172"/>
      <c r="D47" s="85"/>
      <c r="E47" s="1177" t="s">
        <v>31</v>
      </c>
      <c r="F47" s="1177"/>
      <c r="G47" s="1177"/>
      <c r="H47" s="1178"/>
      <c r="I47" s="86" t="s">
        <v>488</v>
      </c>
      <c r="J47" s="87" t="s">
        <v>488</v>
      </c>
      <c r="K47" s="87" t="s">
        <v>488</v>
      </c>
      <c r="L47" s="87" t="s">
        <v>488</v>
      </c>
      <c r="M47" s="88" t="s">
        <v>488</v>
      </c>
    </row>
    <row r="48" spans="2:13" ht="27.75" customHeight="1">
      <c r="B48" s="1173"/>
      <c r="C48" s="1174"/>
      <c r="D48" s="85"/>
      <c r="E48" s="1177" t="s">
        <v>32</v>
      </c>
      <c r="F48" s="1177"/>
      <c r="G48" s="1177"/>
      <c r="H48" s="1178"/>
      <c r="I48" s="86" t="s">
        <v>488</v>
      </c>
      <c r="J48" s="87" t="s">
        <v>488</v>
      </c>
      <c r="K48" s="87" t="s">
        <v>488</v>
      </c>
      <c r="L48" s="87" t="s">
        <v>488</v>
      </c>
      <c r="M48" s="88" t="s">
        <v>488</v>
      </c>
    </row>
    <row r="49" spans="2:13" ht="27.75" customHeight="1">
      <c r="B49" s="1179" t="s">
        <v>33</v>
      </c>
      <c r="C49" s="1180"/>
      <c r="D49" s="89"/>
      <c r="E49" s="1177" t="s">
        <v>34</v>
      </c>
      <c r="F49" s="1177"/>
      <c r="G49" s="1177"/>
      <c r="H49" s="1178"/>
      <c r="I49" s="86">
        <v>6498</v>
      </c>
      <c r="J49" s="87">
        <v>7750</v>
      </c>
      <c r="K49" s="87">
        <v>7717</v>
      </c>
      <c r="L49" s="87">
        <v>9673</v>
      </c>
      <c r="M49" s="88">
        <v>10226</v>
      </c>
    </row>
    <row r="50" spans="2:13" ht="27.75" customHeight="1">
      <c r="B50" s="1171"/>
      <c r="C50" s="1172"/>
      <c r="D50" s="85"/>
      <c r="E50" s="1177" t="s">
        <v>35</v>
      </c>
      <c r="F50" s="1177"/>
      <c r="G50" s="1177"/>
      <c r="H50" s="1178"/>
      <c r="I50" s="86">
        <v>22741</v>
      </c>
      <c r="J50" s="87">
        <v>23861</v>
      </c>
      <c r="K50" s="87">
        <v>26147</v>
      </c>
      <c r="L50" s="87">
        <v>26397</v>
      </c>
      <c r="M50" s="88">
        <v>26818</v>
      </c>
    </row>
    <row r="51" spans="2:13" ht="27.75" customHeight="1">
      <c r="B51" s="1173"/>
      <c r="C51" s="1174"/>
      <c r="D51" s="85"/>
      <c r="E51" s="1177" t="s">
        <v>36</v>
      </c>
      <c r="F51" s="1177"/>
      <c r="G51" s="1177"/>
      <c r="H51" s="1178"/>
      <c r="I51" s="86">
        <v>62623</v>
      </c>
      <c r="J51" s="87">
        <v>63768</v>
      </c>
      <c r="K51" s="87">
        <v>64461</v>
      </c>
      <c r="L51" s="87">
        <v>64827</v>
      </c>
      <c r="M51" s="88">
        <v>64924</v>
      </c>
    </row>
    <row r="52" spans="2:13" ht="27.75" customHeight="1" thickBot="1">
      <c r="B52" s="1181" t="s">
        <v>37</v>
      </c>
      <c r="C52" s="1182"/>
      <c r="D52" s="90"/>
      <c r="E52" s="1183" t="s">
        <v>38</v>
      </c>
      <c r="F52" s="1183"/>
      <c r="G52" s="1183"/>
      <c r="H52" s="1184"/>
      <c r="I52" s="91">
        <v>47460</v>
      </c>
      <c r="J52" s="92">
        <v>42991</v>
      </c>
      <c r="K52" s="92">
        <v>38605</v>
      </c>
      <c r="L52" s="92">
        <v>35670</v>
      </c>
      <c r="M52" s="93">
        <v>38124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26493</v>
      </c>
      <c r="E3" s="116"/>
      <c r="F3" s="117">
        <v>47155</v>
      </c>
      <c r="G3" s="118"/>
      <c r="H3" s="119"/>
    </row>
    <row r="4" spans="1:8">
      <c r="A4" s="120"/>
      <c r="B4" s="121"/>
      <c r="C4" s="122"/>
      <c r="D4" s="123">
        <v>14275</v>
      </c>
      <c r="E4" s="124"/>
      <c r="F4" s="125">
        <v>26802</v>
      </c>
      <c r="G4" s="126"/>
      <c r="H4" s="127"/>
    </row>
    <row r="5" spans="1:8">
      <c r="A5" s="108" t="s">
        <v>520</v>
      </c>
      <c r="B5" s="113"/>
      <c r="C5" s="114"/>
      <c r="D5" s="115">
        <v>26783</v>
      </c>
      <c r="E5" s="116"/>
      <c r="F5" s="117">
        <v>43858</v>
      </c>
      <c r="G5" s="118"/>
      <c r="H5" s="119"/>
    </row>
    <row r="6" spans="1:8">
      <c r="A6" s="120"/>
      <c r="B6" s="121"/>
      <c r="C6" s="122"/>
      <c r="D6" s="123">
        <v>14824</v>
      </c>
      <c r="E6" s="124"/>
      <c r="F6" s="125">
        <v>23714</v>
      </c>
      <c r="G6" s="126"/>
      <c r="H6" s="127"/>
    </row>
    <row r="7" spans="1:8">
      <c r="A7" s="108" t="s">
        <v>521</v>
      </c>
      <c r="B7" s="113"/>
      <c r="C7" s="114"/>
      <c r="D7" s="115">
        <v>27843</v>
      </c>
      <c r="E7" s="116"/>
      <c r="F7" s="117">
        <v>41705</v>
      </c>
      <c r="G7" s="118"/>
      <c r="H7" s="119"/>
    </row>
    <row r="8" spans="1:8">
      <c r="A8" s="120"/>
      <c r="B8" s="121"/>
      <c r="C8" s="122"/>
      <c r="D8" s="123">
        <v>17985</v>
      </c>
      <c r="E8" s="124"/>
      <c r="F8" s="125">
        <v>22742</v>
      </c>
      <c r="G8" s="126"/>
      <c r="H8" s="127"/>
    </row>
    <row r="9" spans="1:8">
      <c r="A9" s="108" t="s">
        <v>522</v>
      </c>
      <c r="B9" s="113"/>
      <c r="C9" s="114"/>
      <c r="D9" s="115">
        <v>40472</v>
      </c>
      <c r="E9" s="116"/>
      <c r="F9" s="117">
        <v>47677</v>
      </c>
      <c r="G9" s="118"/>
      <c r="H9" s="119"/>
    </row>
    <row r="10" spans="1:8">
      <c r="A10" s="120"/>
      <c r="B10" s="121"/>
      <c r="C10" s="122"/>
      <c r="D10" s="123">
        <v>15406</v>
      </c>
      <c r="E10" s="124"/>
      <c r="F10" s="125">
        <v>23360</v>
      </c>
      <c r="G10" s="126"/>
      <c r="H10" s="127"/>
    </row>
    <row r="11" spans="1:8">
      <c r="A11" s="108" t="s">
        <v>523</v>
      </c>
      <c r="B11" s="113"/>
      <c r="C11" s="114"/>
      <c r="D11" s="115">
        <v>47977</v>
      </c>
      <c r="E11" s="116"/>
      <c r="F11" s="117">
        <v>51613</v>
      </c>
      <c r="G11" s="118"/>
      <c r="H11" s="119"/>
    </row>
    <row r="12" spans="1:8">
      <c r="A12" s="120"/>
      <c r="B12" s="121"/>
      <c r="C12" s="128"/>
      <c r="D12" s="123">
        <v>30486</v>
      </c>
      <c r="E12" s="124"/>
      <c r="F12" s="125">
        <v>25872</v>
      </c>
      <c r="G12" s="126"/>
      <c r="H12" s="127"/>
    </row>
    <row r="13" spans="1:8">
      <c r="A13" s="108"/>
      <c r="B13" s="113"/>
      <c r="C13" s="129"/>
      <c r="D13" s="130">
        <v>33914</v>
      </c>
      <c r="E13" s="131"/>
      <c r="F13" s="132">
        <v>46402</v>
      </c>
      <c r="G13" s="133"/>
      <c r="H13" s="119"/>
    </row>
    <row r="14" spans="1:8">
      <c r="A14" s="120"/>
      <c r="B14" s="121"/>
      <c r="C14" s="122"/>
      <c r="D14" s="123">
        <v>18595</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5.14</v>
      </c>
      <c r="C19" s="134">
        <f>ROUND(VALUE(SUBSTITUTE(実質収支比率等に係る経年分析!G$48,"▲","-")),2)</f>
        <v>5.4</v>
      </c>
      <c r="D19" s="134">
        <f>ROUND(VALUE(SUBSTITUTE(実質収支比率等に係る経年分析!H$48,"▲","-")),2)</f>
        <v>6.24</v>
      </c>
      <c r="E19" s="134">
        <f>ROUND(VALUE(SUBSTITUTE(実質収支比率等に係る経年分析!I$48,"▲","-")),2)</f>
        <v>7.91</v>
      </c>
      <c r="F19" s="134">
        <f>ROUND(VALUE(SUBSTITUTE(実質収支比率等に係る経年分析!J$48,"▲","-")),2)</f>
        <v>8.35</v>
      </c>
    </row>
    <row r="20" spans="1:11">
      <c r="A20" s="134" t="s">
        <v>43</v>
      </c>
      <c r="B20" s="134">
        <f>ROUND(VALUE(SUBSTITUTE(実質収支比率等に係る経年分析!F$47,"▲","-")),2)</f>
        <v>3.88</v>
      </c>
      <c r="C20" s="134">
        <f>ROUND(VALUE(SUBSTITUTE(実質収支比率等に係る経年分析!G$47,"▲","-")),2)</f>
        <v>6.02</v>
      </c>
      <c r="D20" s="134">
        <f>ROUND(VALUE(SUBSTITUTE(実質収支比率等に係る経年分析!H$47,"▲","-")),2)</f>
        <v>5.67</v>
      </c>
      <c r="E20" s="134">
        <f>ROUND(VALUE(SUBSTITUTE(実質収支比率等に係る経年分析!I$47,"▲","-")),2)</f>
        <v>8.07</v>
      </c>
      <c r="F20" s="134">
        <f>ROUND(VALUE(SUBSTITUTE(実質収支比率等に係る経年分析!J$47,"▲","-")),2)</f>
        <v>9.2200000000000006</v>
      </c>
    </row>
    <row r="21" spans="1:11">
      <c r="A21" s="134" t="s">
        <v>44</v>
      </c>
      <c r="B21" s="134">
        <f>IF(ISNUMBER(VALUE(SUBSTITUTE(実質収支比率等に係る経年分析!F$49,"▲","-"))),ROUND(VALUE(SUBSTITUTE(実質収支比率等に係る経年分析!F$49,"▲","-")),2),NA())</f>
        <v>2.86</v>
      </c>
      <c r="C21" s="134">
        <f>IF(ISNUMBER(VALUE(SUBSTITUTE(実質収支比率等に係る経年分析!G$49,"▲","-"))),ROUND(VALUE(SUBSTITUTE(実質収支比率等に係る経年分析!G$49,"▲","-")),2),NA())</f>
        <v>2.68</v>
      </c>
      <c r="D21" s="134">
        <f>IF(ISNUMBER(VALUE(SUBSTITUTE(実質収支比率等に係る経年分析!H$49,"▲","-"))),ROUND(VALUE(SUBSTITUTE(実質収支比率等に係る経年分析!H$49,"▲","-")),2),NA())</f>
        <v>0.71</v>
      </c>
      <c r="E21" s="134">
        <f>IF(ISNUMBER(VALUE(SUBSTITUTE(実質収支比率等に係る経年分析!I$49,"▲","-"))),ROUND(VALUE(SUBSTITUTE(実質収支比率等に係る経年分析!I$49,"▲","-")),2),NA())</f>
        <v>4.2300000000000004</v>
      </c>
      <c r="F21" s="134">
        <f>IF(ISNUMBER(VALUE(SUBSTITUTE(実質収支比率等に係る経年分析!J$49,"▲","-"))),ROUND(VALUE(SUBSTITUTE(実質収支比率等に係る経年分析!J$49,"▲","-")),2),NA())</f>
        <v>1.56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歯科診療事業特別会計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1.98</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2.99</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8.0399999999999991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8.1999999999999993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7121</v>
      </c>
      <c r="E42" s="136"/>
      <c r="F42" s="136"/>
      <c r="G42" s="136">
        <f>'実質公債費比率（分子）の構造'!L$52</f>
        <v>7201</v>
      </c>
      <c r="H42" s="136"/>
      <c r="I42" s="136"/>
      <c r="J42" s="136">
        <f>'実質公債費比率（分子）の構造'!M$52</f>
        <v>8222</v>
      </c>
      <c r="K42" s="136"/>
      <c r="L42" s="136"/>
      <c r="M42" s="136">
        <f>'実質公債費比率（分子）の構造'!N$52</f>
        <v>8455</v>
      </c>
      <c r="N42" s="136"/>
      <c r="O42" s="136"/>
      <c r="P42" s="136">
        <f>'実質公債費比率（分子）の構造'!O$52</f>
        <v>8464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327</v>
      </c>
      <c r="C44" s="136"/>
      <c r="D44" s="136"/>
      <c r="E44" s="136">
        <f>'実質公債費比率（分子）の構造'!L$50</f>
        <v>691</v>
      </c>
      <c r="F44" s="136"/>
      <c r="G44" s="136"/>
      <c r="H44" s="136">
        <f>'実質公債費比率（分子）の構造'!M$50</f>
        <v>1031</v>
      </c>
      <c r="I44" s="136"/>
      <c r="J44" s="136"/>
      <c r="K44" s="136">
        <f>'実質公債費比率（分子）の構造'!N$50</f>
        <v>739</v>
      </c>
      <c r="L44" s="136"/>
      <c r="M44" s="136"/>
      <c r="N44" s="136">
        <f>'実質公債費比率（分子）の構造'!O$50</f>
        <v>515</v>
      </c>
      <c r="O44" s="136"/>
      <c r="P44" s="136"/>
    </row>
    <row r="45" spans="1:16">
      <c r="A45" s="136" t="s">
        <v>54</v>
      </c>
      <c r="B45" s="136">
        <f>'実質公債費比率（分子）の構造'!K$49</f>
        <v>242</v>
      </c>
      <c r="C45" s="136"/>
      <c r="D45" s="136"/>
      <c r="E45" s="136">
        <f>'実質公債費比率（分子）の構造'!L$49</f>
        <v>251</v>
      </c>
      <c r="F45" s="136"/>
      <c r="G45" s="136"/>
      <c r="H45" s="136">
        <f>'実質公債費比率（分子）の構造'!M$49</f>
        <v>256</v>
      </c>
      <c r="I45" s="136"/>
      <c r="J45" s="136"/>
      <c r="K45" s="136">
        <f>'実質公債費比率（分子）の構造'!N$49</f>
        <v>175</v>
      </c>
      <c r="L45" s="136"/>
      <c r="M45" s="136"/>
      <c r="N45" s="136">
        <f>'実質公債費比率（分子）の構造'!O$49</f>
        <v>182</v>
      </c>
      <c r="O45" s="136"/>
      <c r="P45" s="136"/>
    </row>
    <row r="46" spans="1:16">
      <c r="A46" s="136" t="s">
        <v>55</v>
      </c>
      <c r="B46" s="136">
        <f>'実質公債費比率（分子）の構造'!K$48</f>
        <v>1534</v>
      </c>
      <c r="C46" s="136"/>
      <c r="D46" s="136"/>
      <c r="E46" s="136">
        <f>'実質公債費比率（分子）の構造'!L$48</f>
        <v>1205</v>
      </c>
      <c r="F46" s="136"/>
      <c r="G46" s="136"/>
      <c r="H46" s="136">
        <f>'実質公債費比率（分子）の構造'!M$48</f>
        <v>1301</v>
      </c>
      <c r="I46" s="136"/>
      <c r="J46" s="136"/>
      <c r="K46" s="136">
        <f>'実質公債費比率（分子）の構造'!N$48</f>
        <v>1223</v>
      </c>
      <c r="L46" s="136"/>
      <c r="M46" s="136"/>
      <c r="N46" s="136">
        <f>'実質公債費比率（分子）の構造'!O$48</f>
        <v>1123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8766</v>
      </c>
      <c r="C49" s="136"/>
      <c r="D49" s="136"/>
      <c r="E49" s="136">
        <f>'実質公債費比率（分子）の構造'!L$45</f>
        <v>9372</v>
      </c>
      <c r="F49" s="136"/>
      <c r="G49" s="136"/>
      <c r="H49" s="136">
        <f>'実質公債費比率（分子）の構造'!M$45</f>
        <v>10049</v>
      </c>
      <c r="I49" s="136"/>
      <c r="J49" s="136"/>
      <c r="K49" s="136">
        <f>'実質公債費比率（分子）の構造'!N$45</f>
        <v>10127</v>
      </c>
      <c r="L49" s="136"/>
      <c r="M49" s="136"/>
      <c r="N49" s="136">
        <f>'実質公債費比率（分子）の構造'!O$45</f>
        <v>9581</v>
      </c>
      <c r="O49" s="136"/>
      <c r="P49" s="136"/>
    </row>
    <row r="50" spans="1:16">
      <c r="A50" s="136" t="s">
        <v>59</v>
      </c>
      <c r="B50" s="136" t="e">
        <f>NA()</f>
        <v>#N/A</v>
      </c>
      <c r="C50" s="136">
        <f>IF(ISNUMBER('実質公債費比率（分子）の構造'!K$53),'実質公債費比率（分子）の構造'!K$53,NA())</f>
        <v>3748</v>
      </c>
      <c r="D50" s="136" t="e">
        <f>NA()</f>
        <v>#N/A</v>
      </c>
      <c r="E50" s="136" t="e">
        <f>NA()</f>
        <v>#N/A</v>
      </c>
      <c r="F50" s="136">
        <f>IF(ISNUMBER('実質公債費比率（分子）の構造'!L$53),'実質公債費比率（分子）の構造'!L$53,NA())</f>
        <v>4318</v>
      </c>
      <c r="G50" s="136" t="e">
        <f>NA()</f>
        <v>#N/A</v>
      </c>
      <c r="H50" s="136" t="e">
        <f>NA()</f>
        <v>#N/A</v>
      </c>
      <c r="I50" s="136">
        <f>IF(ISNUMBER('実質公債費比率（分子）の構造'!M$53),'実質公債費比率（分子）の構造'!M$53,NA())</f>
        <v>4415</v>
      </c>
      <c r="J50" s="136" t="e">
        <f>NA()</f>
        <v>#N/A</v>
      </c>
      <c r="K50" s="136" t="e">
        <f>NA()</f>
        <v>#N/A</v>
      </c>
      <c r="L50" s="136">
        <f>IF(ISNUMBER('実質公債費比率（分子）の構造'!N$53),'実質公債費比率（分子）の構造'!N$53,NA())</f>
        <v>3809</v>
      </c>
      <c r="M50" s="136" t="e">
        <f>NA()</f>
        <v>#N/A</v>
      </c>
      <c r="N50" s="136" t="e">
        <f>NA()</f>
        <v>#N/A</v>
      </c>
      <c r="O50" s="136">
        <f>IF(ISNUMBER('実質公債費比率（分子）の構造'!O$53),'実質公債費比率（分子）の構造'!O$53,NA())</f>
        <v>2937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62623</v>
      </c>
      <c r="E56" s="135"/>
      <c r="F56" s="135"/>
      <c r="G56" s="135">
        <f>'将来負担比率（分子）の構造'!J$51</f>
        <v>63768</v>
      </c>
      <c r="H56" s="135"/>
      <c r="I56" s="135"/>
      <c r="J56" s="135">
        <f>'将来負担比率（分子）の構造'!K$51</f>
        <v>64461</v>
      </c>
      <c r="K56" s="135"/>
      <c r="L56" s="135"/>
      <c r="M56" s="135">
        <f>'将来負担比率（分子）の構造'!L$51</f>
        <v>64827</v>
      </c>
      <c r="N56" s="135"/>
      <c r="O56" s="135"/>
      <c r="P56" s="135">
        <f>'将来負担比率（分子）の構造'!M$51</f>
        <v>64924</v>
      </c>
    </row>
    <row r="57" spans="1:16">
      <c r="A57" s="135" t="s">
        <v>35</v>
      </c>
      <c r="B57" s="135"/>
      <c r="C57" s="135"/>
      <c r="D57" s="135">
        <f>'将来負担比率（分子）の構造'!I$50</f>
        <v>22741</v>
      </c>
      <c r="E57" s="135"/>
      <c r="F57" s="135"/>
      <c r="G57" s="135">
        <f>'将来負担比率（分子）の構造'!J$50</f>
        <v>23861</v>
      </c>
      <c r="H57" s="135"/>
      <c r="I57" s="135"/>
      <c r="J57" s="135">
        <f>'将来負担比率（分子）の構造'!K$50</f>
        <v>26147</v>
      </c>
      <c r="K57" s="135"/>
      <c r="L57" s="135"/>
      <c r="M57" s="135">
        <f>'将来負担比率（分子）の構造'!L$50</f>
        <v>26397</v>
      </c>
      <c r="N57" s="135"/>
      <c r="O57" s="135"/>
      <c r="P57" s="135">
        <f>'将来負担比率（分子）の構造'!M$50</f>
        <v>26818</v>
      </c>
    </row>
    <row r="58" spans="1:16">
      <c r="A58" s="135" t="s">
        <v>34</v>
      </c>
      <c r="B58" s="135"/>
      <c r="C58" s="135"/>
      <c r="D58" s="135">
        <f>'将来負担比率（分子）の構造'!I$49</f>
        <v>6498</v>
      </c>
      <c r="E58" s="135"/>
      <c r="F58" s="135"/>
      <c r="G58" s="135">
        <f>'将来負担比率（分子）の構造'!J$49</f>
        <v>7750</v>
      </c>
      <c r="H58" s="135"/>
      <c r="I58" s="135"/>
      <c r="J58" s="135">
        <f>'将来負担比率（分子）の構造'!K$49</f>
        <v>7717</v>
      </c>
      <c r="K58" s="135"/>
      <c r="L58" s="135"/>
      <c r="M58" s="135">
        <f>'将来負担比率（分子）の構造'!L$49</f>
        <v>9673</v>
      </c>
      <c r="N58" s="135"/>
      <c r="O58" s="135"/>
      <c r="P58" s="135">
        <f>'将来負担比率（分子）の構造'!M$49</f>
        <v>10226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192</v>
      </c>
      <c r="C61" s="135"/>
      <c r="D61" s="135"/>
      <c r="E61" s="135">
        <f>'将来負担比率（分子）の構造'!J$46</f>
        <v>258</v>
      </c>
      <c r="F61" s="135"/>
      <c r="G61" s="135"/>
      <c r="H61" s="135">
        <f>'将来負担比率（分子）の構造'!K$46</f>
        <v>183</v>
      </c>
      <c r="I61" s="135"/>
      <c r="J61" s="135"/>
      <c r="K61" s="135">
        <f>'将来負担比率（分子）の構造'!L$46</f>
        <v>152</v>
      </c>
      <c r="L61" s="135"/>
      <c r="M61" s="135"/>
      <c r="N61" s="135">
        <f>'将来負担比率（分子）の構造'!M$46</f>
        <v>72</v>
      </c>
      <c r="O61" s="135"/>
      <c r="P61" s="135"/>
    </row>
    <row r="62" spans="1:16">
      <c r="A62" s="135" t="s">
        <v>29</v>
      </c>
      <c r="B62" s="135">
        <f>'将来負担比率（分子）の構造'!I$45</f>
        <v>16753</v>
      </c>
      <c r="C62" s="135"/>
      <c r="D62" s="135"/>
      <c r="E62" s="135">
        <f>'将来負担比率（分子）の構造'!J$45</f>
        <v>16306</v>
      </c>
      <c r="F62" s="135"/>
      <c r="G62" s="135"/>
      <c r="H62" s="135">
        <f>'将来負担比率（分子）の構造'!K$45</f>
        <v>16061</v>
      </c>
      <c r="I62" s="135"/>
      <c r="J62" s="135"/>
      <c r="K62" s="135">
        <f>'将来負担比率（分子）の構造'!L$45</f>
        <v>15578</v>
      </c>
      <c r="L62" s="135"/>
      <c r="M62" s="135"/>
      <c r="N62" s="135">
        <f>'将来負担比率（分子）の構造'!M$45</f>
        <v>14430</v>
      </c>
      <c r="O62" s="135"/>
      <c r="P62" s="135"/>
    </row>
    <row r="63" spans="1:16">
      <c r="A63" s="135" t="s">
        <v>28</v>
      </c>
      <c r="B63" s="135">
        <f>'将来負担比率（分子）の構造'!I$44</f>
        <v>1128</v>
      </c>
      <c r="C63" s="135"/>
      <c r="D63" s="135"/>
      <c r="E63" s="135">
        <f>'将来負担比率（分子）の構造'!J$44</f>
        <v>1018</v>
      </c>
      <c r="F63" s="135"/>
      <c r="G63" s="135"/>
      <c r="H63" s="135">
        <f>'将来負担比率（分子）の構造'!K$44</f>
        <v>937</v>
      </c>
      <c r="I63" s="135"/>
      <c r="J63" s="135"/>
      <c r="K63" s="135">
        <f>'将来負担比率（分子）の構造'!L$44</f>
        <v>928</v>
      </c>
      <c r="L63" s="135"/>
      <c r="M63" s="135"/>
      <c r="N63" s="135">
        <f>'将来負担比率（分子）の構造'!M$44</f>
        <v>1463</v>
      </c>
      <c r="O63" s="135"/>
      <c r="P63" s="135"/>
    </row>
    <row r="64" spans="1:16">
      <c r="A64" s="135" t="s">
        <v>27</v>
      </c>
      <c r="B64" s="135">
        <f>'将来負担比率（分子）の構造'!I$43</f>
        <v>16876</v>
      </c>
      <c r="C64" s="135"/>
      <c r="D64" s="135"/>
      <c r="E64" s="135">
        <f>'将来負担比率（分子）の構造'!J$43</f>
        <v>16352</v>
      </c>
      <c r="F64" s="135"/>
      <c r="G64" s="135"/>
      <c r="H64" s="135">
        <f>'将来負担比率（分子）の構造'!K$43</f>
        <v>16131</v>
      </c>
      <c r="I64" s="135"/>
      <c r="J64" s="135"/>
      <c r="K64" s="135">
        <f>'将来負担比率（分子）の構造'!L$43</f>
        <v>16245</v>
      </c>
      <c r="L64" s="135"/>
      <c r="M64" s="135"/>
      <c r="N64" s="135">
        <f>'将来負担比率（分子）の構造'!M$43</f>
        <v>15550</v>
      </c>
      <c r="O64" s="135"/>
      <c r="P64" s="135"/>
    </row>
    <row r="65" spans="1:16">
      <c r="A65" s="135" t="s">
        <v>26</v>
      </c>
      <c r="B65" s="135">
        <f>'将来負担比率（分子）の構造'!I$42</f>
        <v>14713</v>
      </c>
      <c r="C65" s="135"/>
      <c r="D65" s="135"/>
      <c r="E65" s="135">
        <f>'将来負担比率（分子）の構造'!J$42</f>
        <v>15133</v>
      </c>
      <c r="F65" s="135"/>
      <c r="G65" s="135"/>
      <c r="H65" s="135">
        <f>'将来負担比率（分子）の構造'!K$42</f>
        <v>14457</v>
      </c>
      <c r="I65" s="135"/>
      <c r="J65" s="135"/>
      <c r="K65" s="135">
        <f>'将来負担比率（分子）の構造'!L$42</f>
        <v>12191</v>
      </c>
      <c r="L65" s="135"/>
      <c r="M65" s="135"/>
      <c r="N65" s="135">
        <f>'将来負担比率（分子）の構造'!M$42</f>
        <v>10585</v>
      </c>
      <c r="O65" s="135"/>
      <c r="P65" s="135"/>
    </row>
    <row r="66" spans="1:16">
      <c r="A66" s="135" t="s">
        <v>25</v>
      </c>
      <c r="B66" s="135">
        <f>'将来負担比率（分子）の構造'!I$41</f>
        <v>89660</v>
      </c>
      <c r="C66" s="135"/>
      <c r="D66" s="135"/>
      <c r="E66" s="135">
        <f>'将来負担比率（分子）の構造'!J$41</f>
        <v>89303</v>
      </c>
      <c r="F66" s="135"/>
      <c r="G66" s="135"/>
      <c r="H66" s="135">
        <f>'将来負担比率（分子）の構造'!K$41</f>
        <v>89160</v>
      </c>
      <c r="I66" s="135"/>
      <c r="J66" s="135"/>
      <c r="K66" s="135">
        <f>'将来負担比率（分子）の構造'!L$41</f>
        <v>91474</v>
      </c>
      <c r="L66" s="135"/>
      <c r="M66" s="135"/>
      <c r="N66" s="135">
        <f>'将来負担比率（分子）の構造'!M$41</f>
        <v>97992</v>
      </c>
      <c r="O66" s="135"/>
      <c r="P66" s="135"/>
    </row>
    <row r="67" spans="1:16">
      <c r="A67" s="135" t="s">
        <v>63</v>
      </c>
      <c r="B67" s="135" t="e">
        <f>NA()</f>
        <v>#N/A</v>
      </c>
      <c r="C67" s="135">
        <f>IF(ISNUMBER('将来負担比率（分子）の構造'!I$52), IF('将来負担比率（分子）の構造'!I$52 &lt; 0, 0, '将来負担比率（分子）の構造'!I$52), NA())</f>
        <v>47460</v>
      </c>
      <c r="D67" s="135" t="e">
        <f>NA()</f>
        <v>#N/A</v>
      </c>
      <c r="E67" s="135" t="e">
        <f>NA()</f>
        <v>#N/A</v>
      </c>
      <c r="F67" s="135">
        <f>IF(ISNUMBER('将来負担比率（分子）の構造'!J$52), IF('将来負担比率（分子）の構造'!J$52 &lt; 0, 0, '将来負担比率（分子）の構造'!J$52), NA())</f>
        <v>42991</v>
      </c>
      <c r="G67" s="135" t="e">
        <f>NA()</f>
        <v>#N/A</v>
      </c>
      <c r="H67" s="135" t="e">
        <f>NA()</f>
        <v>#N/A</v>
      </c>
      <c r="I67" s="135">
        <f>IF(ISNUMBER('将来負担比率（分子）の構造'!K$52), IF('将来負担比率（分子）の構造'!K$52 &lt; 0, 0, '将来負担比率（分子）の構造'!K$52), NA())</f>
        <v>38605</v>
      </c>
      <c r="J67" s="135" t="e">
        <f>NA()</f>
        <v>#N/A</v>
      </c>
      <c r="K67" s="135" t="e">
        <f>NA()</f>
        <v>#N/A</v>
      </c>
      <c r="L67" s="135">
        <f>IF(ISNUMBER('将来負担比率（分子）の構造'!L$52), IF('将来負担比率（分子）の構造'!L$52 &lt; 0, 0, '将来負担比率（分子）の構造'!L$52), NA())</f>
        <v>35670</v>
      </c>
      <c r="M67" s="135" t="e">
        <f>NA()</f>
        <v>#N/A</v>
      </c>
      <c r="N67" s="135" t="e">
        <f>NA()</f>
        <v>#N/A</v>
      </c>
      <c r="O67" s="135">
        <f>IF(ISNUMBER('将来負担比率（分子）の構造'!M$52), IF('将来負担比率（分子）の構造'!M$52 &lt; 0, 0, '将来負担比率（分子）の構造'!M$52), NA())</f>
        <v>38124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2016-04-18T01:07:03Z</cp:lastPrinted>
  <dcterms:created xsi:type="dcterms:W3CDTF">2016-02-15T00:56:50Z</dcterms:created>
  <dcterms:modified xsi:type="dcterms:W3CDTF">2016-04-25T05:35:16Z</dcterms:modified>
  <cp:category/>
</cp:coreProperties>
</file>