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BE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CO34" i="9" l="1"/>
  <c r="CO35" i="9" s="1"/>
  <c r="CO36" i="9" s="1"/>
  <c r="CO37" i="9" s="1"/>
  <c r="BW34" i="9"/>
  <c r="BW35" i="9" s="1"/>
  <c r="BW36" i="9" s="1"/>
  <c r="BW37" i="9" s="1"/>
  <c r="BW38" i="9" s="1"/>
  <c r="BW39" i="9" s="1"/>
  <c r="BW40" i="9" s="1"/>
</calcChain>
</file>

<file path=xl/sharedStrings.xml><?xml version="1.0" encoding="utf-8"?>
<sst xmlns="http://schemas.openxmlformats.org/spreadsheetml/2006/main" count="970" uniqueCount="547">
  <si>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</si>
  <si>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</si>
  <si>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</si>
  <si>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</si>
  <si>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</si>
  <si>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</si>
  <si>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</si>
  <si>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</si>
  <si>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</si>
  <si>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</si>
  <si>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</si>
  <si>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</si>
  <si>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</si>
  <si>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</si>
  <si>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</si>
  <si>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</si>
  <si>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</si>
  <si>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</si>
  <si>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</si>
  <si>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</si>
  <si>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</si>
  <si>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</si>
  <si>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</si>
  <si>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</si>
  <si>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</si>
  <si>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</si>
  <si>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</si>
  <si>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</si>
  <si>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</si>
  <si>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</si>
  <si>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</si>
  <si>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</si>
  <si>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</si>
  <si>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</si>
  <si>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</si>
  <si>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</si>
  <si>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</si>
  <si>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</si>
  <si>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</si>
  <si>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</si>
  <si>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</si>
  <si>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</si>
  <si>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</si>
  <si>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</si>
  <si>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</si>
  <si>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</si>
  <si>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</si>
  <si>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</si>
  <si>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</si>
  <si>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</si>
  <si>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</si>
  <si>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</si>
  <si>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</si>
  <si>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</si>
  <si>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</si>
  <si>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</si>
  <si>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</si>
  <si>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</si>
  <si>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</si>
  <si>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</si>
  <si>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</si>
  <si>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</si>
  <si>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</si>
  <si>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</si>
  <si>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</si>
  <si>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</si>
  <si>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</si>
  <si>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</si>
  <si>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</si>
  <si>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</si>
  <si>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</si>
  <si>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</si>
  <si>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</si>
  <si>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</si>
  <si>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</si>
  <si>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</si>
  <si>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</si>
  <si>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</si>
  <si>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</si>
  <si>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</si>
  <si>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</si>
  <si>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</si>
  <si>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</si>
  <si>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</si>
  <si>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</si>
  <si>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</si>
  <si>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</si>
  <si>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</si>
  <si>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</si>
  <si>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</si>
  <si>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</si>
  <si>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</si>
  <si>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</si>
  <si>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</si>
  <si>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</si>
  <si>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</si>
  <si>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</si>
  <si>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</si>
  <si>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</si>
  <si>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</si>
  <si>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</si>
  <si>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</si>
  <si>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</si>
  <si>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</si>
  <si>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</si>
  <si>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</si>
  <si>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</si>
  <si>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</si>
  <si>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</si>
  <si>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</si>
  <si>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</si>
  <si>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</si>
  <si>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</si>
  <si>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</si>
  <si>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</si>
  <si>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</si>
  <si>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</si>
  <si>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</si>
  <si>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</si>
  <si>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</si>
  <si>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</si>
  <si>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</si>
  <si>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</si>
  <si>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</si>
  <si>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</si>
  <si>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</si>
  <si>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</si>
  <si>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</si>
  <si>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</si>
  <si>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</si>
  <si>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</si>
  <si>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</si>
  <si>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</si>
  <si>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</si>
  <si>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</si>
  <si>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</si>
  <si>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</si>
  <si>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</si>
  <si>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</si>
  <si>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</si>
  <si>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</si>
  <si>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</si>
  <si>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</si>
  <si>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</si>
  <si>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</si>
  <si>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</si>
  <si>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</si>
  <si>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</si>
  <si>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</si>
  <si>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</si>
  <si>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</si>
  <si>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</si>
  <si>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</si>
  <si>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</si>
  <si>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</si>
  <si>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</si>
  <si>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</si>
  <si>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</si>
  <si>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</si>
  <si>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</si>
  <si>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</si>
  <si>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</si>
  <si>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</si>
  <si>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</si>
  <si>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</si>
  <si>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</si>
  <si>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</si>
  <si>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</si>
  <si>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</si>
  <si>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</si>
  <si>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</si>
  <si>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</si>
  <si>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</si>
  <si>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</si>
  <si>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</si>
  <si>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</si>
  <si>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</si>
  <si>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</si>
  <si>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</si>
  <si>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</si>
  <si>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</si>
  <si>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</si>
  <si>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</si>
  <si>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</si>
  <si>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</si>
  <si>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</si>
  <si>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</si>
  <si>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</si>
  <si>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</si>
  <si>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</si>
  <si>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</si>
  <si>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</si>
  <si>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</si>
  <si>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</si>
  <si>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</si>
  <si>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</si>
  <si>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埼玉県羽生市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</si>
  <si>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</si>
  <si>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</si>
  <si>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</si>
  <si>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</si>
  <si>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</si>
  <si>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</si>
  <si>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</si>
  <si>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</si>
  <si>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</si>
  <si>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</si>
  <si>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</si>
  <si>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</si>
  <si>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</si>
  <si>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</si>
  <si>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</si>
  <si>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</si>
  <si>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</si>
  <si>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</si>
  <si>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</si>
  <si>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</si>
  <si>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</si>
  <si>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</si>
  <si>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</si>
  <si>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</si>
  <si>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</si>
  <si>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</si>
  <si>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</si>
  <si>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</si>
  <si>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</si>
  <si>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</si>
  <si>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</si>
  <si>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</si>
  <si>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</si>
  <si>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</si>
  <si>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</si>
  <si>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</si>
  <si>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</si>
  <si>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</si>
  <si>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</si>
  <si>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</si>
  <si>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</si>
  <si>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</si>
  <si>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</si>
  <si>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</si>
  <si>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</si>
  <si>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</si>
  <si>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</si>
  <si>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</si>
  <si>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</si>
  <si>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</si>
  <si>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</si>
  <si>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</si>
  <si>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</si>
  <si>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</si>
  <si>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</si>
  <si>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</si>
  <si>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</si>
  <si>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</si>
  <si>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</si>
  <si>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</si>
  <si>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</si>
  <si>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</si>
  <si>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</si>
  <si>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</si>
  <si>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</si>
  <si>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</si>
  <si>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</si>
  <si>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</si>
  <si>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</si>
  <si>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</si>
  <si>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</si>
  <si>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</si>
  <si>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</si>
  <si>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</si>
  <si>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</si>
  <si>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</si>
  <si>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</si>
  <si>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</si>
  <si>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</si>
  <si>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</si>
  <si>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</si>
  <si>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</si>
  <si>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</si>
  <si>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</si>
  <si>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</si>
  <si>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</si>
  <si>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</si>
  <si>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</si>
  <si>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</si>
  <si>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</si>
  <si>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</si>
  <si>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</si>
  <si>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</si>
  <si>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</si>
  <si>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</si>
  <si>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</si>
  <si>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</si>
  <si>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</si>
  <si>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</si>
  <si>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</si>
  <si>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</si>
  <si>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</si>
  <si>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</si>
  <si>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</si>
  <si>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</si>
  <si>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</si>
  <si>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</si>
  <si>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</si>
  <si>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</si>
  <si>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</si>
  <si>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</si>
  <si>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</si>
  <si>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</si>
  <si>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</si>
  <si>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</si>
  <si>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</si>
  <si>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</si>
  <si>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</si>
  <si>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</si>
  <si>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</si>
  <si>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</si>
  <si>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</si>
  <si>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</si>
  <si>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</si>
  <si>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</si>
  <si>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</si>
  <si>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</si>
  <si>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</si>
  <si>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</si>
  <si>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</si>
  <si>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</si>
  <si>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</si>
  <si>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</si>
  <si>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</si>
  <si>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</si>
  <si>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</si>
  <si>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</si>
  <si>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</si>
  <si>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</si>
  <si>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</si>
  <si>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</si>
  <si>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</si>
  <si>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</si>
  <si>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</si>
  <si>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</si>
  <si>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</si>
  <si>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</si>
  <si>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</si>
  <si>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</si>
  <si>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埼玉県羽生市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</si>
  <si>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</si>
  <si>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</si>
  <si>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</si>
  <si>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</si>
  <si>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</si>
  <si>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</si>
  <si>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</si>
  <si>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</si>
  <si>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</si>
  <si>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</si>
  <si>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</si>
  <si>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</si>
  <si>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</si>
  <si>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</si>
  <si>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</si>
  <si>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</si>
  <si>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</si>
  <si>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</si>
  <si>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</si>
  <si>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</si>
  <si>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</si>
  <si>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</si>
  <si>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</si>
  <si>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</si>
  <si>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</si>
  <si>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</si>
  <si>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</si>
  <si>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</si>
  <si>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</si>
  <si>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</si>
  <si>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</si>
  <si>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</si>
  <si>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</si>
  <si>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</si>
  <si>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</si>
  <si>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</si>
  <si>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</si>
  <si>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</si>
  <si>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</si>
  <si>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</si>
  <si>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</si>
  <si>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</si>
  <si>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</si>
  <si>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</si>
  <si>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</si>
  <si>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</si>
  <si>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</si>
  <si>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</si>
  <si>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</si>
  <si>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</si>
  <si>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</si>
  <si>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</si>
  <si>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</si>
  <si>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</si>
  <si>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</si>
  <si>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</si>
  <si>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</si>
  <si>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</si>
  <si>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</si>
  <si>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</si>
  <si>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</si>
  <si>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</si>
  <si>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</si>
  <si>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</si>
  <si>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</si>
  <si>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</si>
  <si>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</si>
  <si>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</si>
  <si>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</si>
  <si>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</si>
  <si>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</si>
  <si>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</si>
  <si>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</si>
  <si>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</si>
  <si>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</si>
  <si>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</si>
  <si>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</si>
  <si>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</si>
  <si>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</si>
  <si>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</si>
  <si>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</si>
  <si>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</si>
  <si>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</si>
  <si>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</si>
  <si>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</si>
  <si>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</si>
  <si>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</si>
  <si>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</si>
  <si>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</si>
  <si>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</si>
  <si>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</si>
  <si>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</si>
  <si>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</si>
  <si>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</si>
  <si>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</si>
  <si>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</si>
  <si>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</si>
  <si>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</si>
  <si>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</si>
  <si>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</si>
  <si>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</si>
  <si>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</si>
  <si>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</si>
  <si>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</si>
  <si>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</si>
  <si>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</si>
  <si>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</si>
  <si>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</si>
  <si>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</si>
  <si>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</si>
  <si>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</si>
  <si>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</si>
  <si>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</si>
  <si>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</si>
  <si>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</si>
  <si>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</si>
  <si>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</si>
  <si>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</si>
  <si>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</si>
  <si>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</si>
  <si>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</si>
  <si>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</si>
  <si>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</si>
  <si>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</si>
  <si>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</si>
  <si>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</si>
  <si>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</si>
  <si>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</si>
  <si>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</si>
  <si>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</si>
  <si>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</si>
  <si>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</si>
  <si>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</si>
  <si>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</si>
  <si>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</si>
  <si>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</si>
  <si>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</si>
  <si>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</si>
  <si>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</si>
  <si>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</si>
  <si>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</si>
  <si>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</si>
  <si>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</si>
  <si>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</si>
  <si>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</si>
  <si>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</si>
  <si>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</si>
  <si>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</si>
  <si>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</si>
  <si>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</si>
  <si>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</si>
  <si>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</si>
  <si>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</si>
  <si>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</si>
  <si>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</si>
  <si>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</si>
  <si>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</si>
  <si>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</si>
  <si>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</si>
  <si>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</si>
  <si>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</si>
  <si>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</si>
  <si>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</si>
  <si>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</si>
  <si>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</si>
  <si>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</si>
  <si>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</si>
  <si>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</si>
  <si>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</si>
  <si>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</si>
  <si>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</si>
  <si>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</si>
  <si>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</si>
  <si>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</si>
  <si>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</si>
  <si>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</si>
  <si>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</si>
  <si>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</si>
  <si>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</si>
  <si>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</si>
  <si>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3.66</t>
  </si>
  <si>
    <t>▲ 1.20</t>
  </si>
  <si>
    <t>一般会計</t>
  </si>
  <si>
    <t>水道事業会計</t>
  </si>
  <si>
    <t>国民健康保険特別会計</t>
  </si>
  <si>
    <t>後期高齢者医療特別会計</t>
  </si>
  <si>
    <t>下水道事業特別会計</t>
  </si>
  <si>
    <t>介護保険特別会計</t>
  </si>
  <si>
    <t>住宅資金貸付事業特別会計</t>
  </si>
  <si>
    <t>中小企業従業員退職金等共済事業特別会計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</si>
  <si>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</si>
  <si>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</si>
  <si>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</si>
  <si>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</si>
  <si>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サイ</t>
    </rPh>
    <rPh sb="2" eb="3">
      <t>クニ</t>
    </rPh>
    <rPh sb="7" eb="8">
      <t>ヒト</t>
    </rPh>
    <rPh sb="11" eb="15">
      <t>コウイキレンゴウ</t>
    </rPh>
    <phoneticPr fontId="24"/>
  </si>
  <si>
    <t>加須市・羽生市水防事務組合</t>
    <rPh sb="0" eb="3">
      <t>カゾシ</t>
    </rPh>
    <rPh sb="4" eb="7">
      <t>ハニュウシ</t>
    </rPh>
    <rPh sb="7" eb="9">
      <t>スイボウ</t>
    </rPh>
    <rPh sb="9" eb="11">
      <t>ジム</t>
    </rPh>
    <rPh sb="11" eb="13">
      <t>クミアイ</t>
    </rPh>
    <phoneticPr fontId="24"/>
  </si>
  <si>
    <t>羽生の里</t>
    <rPh sb="0" eb="2">
      <t>ハニュウ</t>
    </rPh>
    <rPh sb="3" eb="4">
      <t>サト</t>
    </rPh>
    <phoneticPr fontId="24"/>
  </si>
  <si>
    <t>岩瀬土地区画整理組合</t>
    <rPh sb="0" eb="2">
      <t>イワセ</t>
    </rPh>
    <rPh sb="2" eb="4">
      <t>トチ</t>
    </rPh>
    <rPh sb="4" eb="6">
      <t>クカク</t>
    </rPh>
    <rPh sb="6" eb="8">
      <t>セイリ</t>
    </rPh>
    <rPh sb="8" eb="10">
      <t>クミアイ</t>
    </rPh>
    <phoneticPr fontId="24"/>
  </si>
  <si>
    <t>埼玉県市町村総合事務組合</t>
    <rPh sb="0" eb="3">
      <t>サイタマケン</t>
    </rPh>
    <rPh sb="3" eb="6">
      <t>シチョウソン</t>
    </rPh>
    <rPh sb="6" eb="8">
      <t>ソウゴウ</t>
    </rPh>
    <rPh sb="8" eb="10">
      <t>ジム</t>
    </rPh>
    <rPh sb="10" eb="12">
      <t>クミアイ</t>
    </rPh>
    <phoneticPr fontId="2"/>
  </si>
  <si>
    <t>埼玉県都市競艇組合</t>
    <rPh sb="0" eb="3">
      <t>サイタマケン</t>
    </rPh>
    <rPh sb="3" eb="5">
      <t>トシ</t>
    </rPh>
    <rPh sb="5" eb="7">
      <t>キョウテイ</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</si>
</sst>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26542</c:v>
                </c:pt>
                <c:pt idx="1">
                  <c:v>32920</c:v>
                </c:pt>
                <c:pt idx="2">
                  <c:v>34511</c:v>
                </c:pt>
                <c:pt idx="3">
                  <c:v>56278</c:v>
                </c:pt>
                <c:pt idx="4">
                  <c:v>45778</c:v>
                </c:pt>
              </c:numCache>
            </c:numRef>
          </c:val>
          <c:smooth val="0"/>
        </c:ser>
        <c:dLbls>
          <c:showLegendKey val="0"/>
          <c:showVal val="0"/>
          <c:showCatName val="0"/>
          <c:showSerName val="0"/>
          <c:showPercent val="0"/>
          <c:showBubbleSize val="0"/>
        </c:dLbls>
        <c:marker val="1"/>
        <c:smooth val="0"/>
        <c:axId val="96191616"/>
        <c:axId val="96193536"/>
      </c:lineChart>
      <c:catAx>
        <c:axId val="96191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93536"/>
        <c:crosses val="autoZero"/>
        <c:auto val="1"/>
        <c:lblAlgn val="ctr"/>
        <c:lblOffset val="100"/>
        <c:tickLblSkip val="1"/>
        <c:tickMarkSkip val="1"/>
        <c:noMultiLvlLbl val="0"/>
      </c:catAx>
      <c:valAx>
        <c:axId val="96193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9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8.9600000000000009</c:v>
                </c:pt>
                <c:pt idx="1">
                  <c:v>12.3</c:v>
                </c:pt>
                <c:pt idx="2">
                  <c:v>11.52</c:v>
                </c:pt>
                <c:pt idx="3">
                  <c:v>10.98</c:v>
                </c:pt>
                <c:pt idx="4">
                  <c:v>9.86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12.51</c:v>
                </c:pt>
                <c:pt idx="1">
                  <c:v>13.58</c:v>
                </c:pt>
                <c:pt idx="2">
                  <c:v>14.92</c:v>
                </c:pt>
                <c:pt idx="3">
                  <c:v>11.66</c:v>
                </c:pt>
                <c:pt idx="4">
                  <c:v>11.75</c:v>
                </c:pt>
              </c:numCache>
            </c:numRef>
          </c:val>
        </c:ser>
        <c:dLbls>
          <c:showLegendKey val="0"/>
          <c:showVal val="0"/>
          <c:showCatName val="0"/>
          <c:showSerName val="0"/>
          <c:showPercent val="0"/>
          <c:showBubbleSize val="0"/>
        </c:dLbls>
        <c:gapWidth val="250"/>
        <c:overlap val="100"/>
        <c:axId val="99468416"/>
        <c:axId val="9947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1.72</c:v>
                </c:pt>
                <c:pt idx="1">
                  <c:v>4.13</c:v>
                </c:pt>
                <c:pt idx="2">
                  <c:v>1.05</c:v>
                </c:pt>
                <c:pt idx="3">
                  <c:v>-3.66</c:v>
                </c:pt>
                <c:pt idx="4">
                  <c:v>-1.2</c:v>
                </c:pt>
              </c:numCache>
            </c:numRef>
          </c:val>
          <c:smooth val="0"/>
        </c:ser>
        <c:dLbls>
          <c:showLegendKey val="0"/>
          <c:showVal val="0"/>
          <c:showCatName val="0"/>
          <c:showSerName val="0"/>
          <c:showPercent val="0"/>
          <c:showBubbleSize val="0"/>
        </c:dLbls>
        <c:marker val="1"/>
        <c:smooth val="0"/>
        <c:axId val="99468416"/>
        <c:axId val="99470336"/>
      </c:lineChart>
      <c:catAx>
        <c:axId val="994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470336"/>
        <c:crosses val="autoZero"/>
        <c:auto val="1"/>
        <c:lblAlgn val="ctr"/>
        <c:lblOffset val="100"/>
        <c:tickLblSkip val="1"/>
        <c:tickMarkSkip val="1"/>
        <c:noMultiLvlLbl val="0"/>
      </c:catAx>
      <c:valAx>
        <c:axId val="9947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6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2.04</c:v>
                </c:pt>
                <c:pt idx="2">
                  <c:v>#N/A</c:v>
                </c:pt>
                <c:pt idx="3">
                  <c:v>1.77</c:v>
                </c:pt>
                <c:pt idx="4">
                  <c:v>#N/A</c:v>
                </c:pt>
                <c:pt idx="5">
                  <c:v>1.58</c:v>
                </c:pt>
                <c:pt idx="6">
                  <c:v>#N/A</c:v>
                </c:pt>
                <c:pt idx="7">
                  <c:v>1.38</c:v>
                </c:pt>
                <c:pt idx="8">
                  <c:v>#N/A</c:v>
                </c:pt>
                <c:pt idx="9">
                  <c:v>0.33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0.3</c:v>
                </c:pt>
                <c:pt idx="4">
                  <c:v>#N/A</c:v>
                </c:pt>
                <c:pt idx="5">
                  <c:v>0.67</c:v>
                </c:pt>
                <c:pt idx="6">
                  <c:v>#N/A</c:v>
                </c:pt>
                <c:pt idx="7">
                  <c:v>0.48</c:v>
                </c:pt>
                <c:pt idx="8">
                  <c:v>#N/A</c:v>
                </c:pt>
                <c:pt idx="9">
                  <c:v>0.43</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0.56000000000000005</c:v>
                </c:pt>
                <c:pt idx="4">
                  <c:v>#N/A</c:v>
                </c:pt>
                <c:pt idx="5">
                  <c:v>0.63</c:v>
                </c:pt>
                <c:pt idx="6">
                  <c:v>#N/A</c:v>
                </c:pt>
                <c:pt idx="7">
                  <c:v>0.63</c:v>
                </c:pt>
                <c:pt idx="8">
                  <c:v>#N/A</c:v>
                </c:pt>
                <c:pt idx="9">
                  <c:v>0.79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5.2</c:v>
                </c:pt>
                <c:pt idx="2">
                  <c:v>#N/A</c:v>
                </c:pt>
                <c:pt idx="3">
                  <c:v>6.99</c:v>
                </c:pt>
                <c:pt idx="4">
                  <c:v>#N/A</c:v>
                </c:pt>
                <c:pt idx="5">
                  <c:v>4.9400000000000004</c:v>
                </c:pt>
                <c:pt idx="6">
                  <c:v>#N/A</c:v>
                </c:pt>
                <c:pt idx="7">
                  <c:v>5.44</c:v>
                </c:pt>
                <c:pt idx="8">
                  <c:v>#N/A</c:v>
                </c:pt>
                <c:pt idx="9">
                  <c:v>6.74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4.2699999999999996</c:v>
                </c:pt>
                <c:pt idx="2">
                  <c:v>#N/A</c:v>
                </c:pt>
                <c:pt idx="3">
                  <c:v>4.84</c:v>
                </c:pt>
                <c:pt idx="4">
                  <c:v>#N/A</c:v>
                </c:pt>
                <c:pt idx="5">
                  <c:v>5.7</c:v>
                </c:pt>
                <c:pt idx="6">
                  <c:v>#N/A</c:v>
                </c:pt>
                <c:pt idx="7">
                  <c:v>6.08</c:v>
                </c:pt>
                <c:pt idx="8">
                  <c:v>#N/A</c:v>
                </c:pt>
                <c:pt idx="9">
                  <c:v>7.13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8.8800000000000008</c:v>
                </c:pt>
                <c:pt idx="2">
                  <c:v>#N/A</c:v>
                </c:pt>
                <c:pt idx="3">
                  <c:v>12.2</c:v>
                </c:pt>
                <c:pt idx="4">
                  <c:v>#N/A</c:v>
                </c:pt>
                <c:pt idx="5">
                  <c:v>11.42</c:v>
                </c:pt>
                <c:pt idx="6">
                  <c:v>#N/A</c:v>
                </c:pt>
                <c:pt idx="7">
                  <c:v>10.87</c:v>
                </c:pt>
                <c:pt idx="8">
                  <c:v>#N/A</c:v>
                </c:pt>
                <c:pt idx="9">
                  <c:v>9.81</c:v>
                </c:pt>
              </c:numCache>
            </c:numRef>
          </c:val>
        </c:ser>
        <c:dLbls>
          <c:showLegendKey val="0"/>
          <c:showVal val="0"/>
          <c:showCatName val="0"/>
          <c:showSerName val="0"/>
          <c:showPercent val="0"/>
          <c:showBubbleSize val="0"/>
        </c:dLbls>
        <c:gapWidth val="150"/>
        <c:overlap val="100"/>
        <c:axId val="99732480"/>
        <c:axId val="99615488"/>
      </c:barChart>
      <c:catAx>
        <c:axId val="997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15488"/>
        <c:crosses val="autoZero"/>
        <c:auto val="1"/>
        <c:lblAlgn val="ctr"/>
        <c:lblOffset val="100"/>
        <c:tickLblSkip val="1"/>
        <c:tickMarkSkip val="1"/>
        <c:noMultiLvlLbl val="0"/>
      </c:catAx>
      <c:valAx>
        <c:axId val="9961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3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1692</c:v>
                </c:pt>
                <c:pt idx="5">
                  <c:v>1688</c:v>
                </c:pt>
                <c:pt idx="8">
                  <c:v>1609</c:v>
                </c:pt>
                <c:pt idx="11">
                  <c:v>1516</c:v>
                </c:pt>
                <c:pt idx="14">
                  <c:v>1592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179</c:v>
                </c:pt>
                <c:pt idx="3">
                  <c:v>179</c:v>
                </c:pt>
                <c:pt idx="6">
                  <c:v>179</c:v>
                </c:pt>
                <c:pt idx="9">
                  <c:v>754</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569</c:v>
                </c:pt>
                <c:pt idx="3">
                  <c:v>552</c:v>
                </c:pt>
                <c:pt idx="6">
                  <c:v>555</c:v>
                </c:pt>
                <c:pt idx="9">
                  <c:v>503</c:v>
                </c:pt>
                <c:pt idx="12">
                  <c:v>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1989</c:v>
                </c:pt>
                <c:pt idx="3">
                  <c:v>1944</c:v>
                </c:pt>
                <c:pt idx="6">
                  <c:v>1795</c:v>
                </c:pt>
                <c:pt idx="9">
                  <c:v>1793</c:v>
                </c:pt>
                <c:pt idx="12">
                  <c:v>1819</c:v>
                </c:pt>
              </c:numCache>
            </c:numRef>
          </c:val>
        </c:ser>
        <c:dLbls>
          <c:showLegendKey val="0"/>
          <c:showVal val="0"/>
          <c:showCatName val="0"/>
          <c:showSerName val="0"/>
          <c:showPercent val="0"/>
          <c:showBubbleSize val="0"/>
        </c:dLbls>
        <c:gapWidth val="100"/>
        <c:overlap val="100"/>
        <c:axId val="98467840"/>
        <c:axId val="9846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1045</c:v>
                </c:pt>
                <c:pt idx="2">
                  <c:v>#N/A</c:v>
                </c:pt>
                <c:pt idx="3">
                  <c:v>#N/A</c:v>
                </c:pt>
                <c:pt idx="4">
                  <c:v>987</c:v>
                </c:pt>
                <c:pt idx="5">
                  <c:v>#N/A</c:v>
                </c:pt>
                <c:pt idx="6">
                  <c:v>#N/A</c:v>
                </c:pt>
                <c:pt idx="7">
                  <c:v>920</c:v>
                </c:pt>
                <c:pt idx="8">
                  <c:v>#N/A</c:v>
                </c:pt>
                <c:pt idx="9">
                  <c:v>#N/A</c:v>
                </c:pt>
                <c:pt idx="10">
                  <c:v>1534</c:v>
                </c:pt>
                <c:pt idx="11">
                  <c:v>#N/A</c:v>
                </c:pt>
                <c:pt idx="12">
                  <c:v>#N/A</c:v>
                </c:pt>
                <c:pt idx="13">
                  <c:v>746</c:v>
                </c:pt>
                <c:pt idx="14">
                  <c:v>#N/A</c:v>
                </c:pt>
              </c:numCache>
            </c:numRef>
          </c:val>
          <c:smooth val="0"/>
        </c:ser>
        <c:dLbls>
          <c:showLegendKey val="0"/>
          <c:showVal val="0"/>
          <c:showCatName val="0"/>
          <c:showSerName val="0"/>
          <c:showPercent val="0"/>
          <c:showBubbleSize val="0"/>
        </c:dLbls>
        <c:marker val="1"/>
        <c:smooth val="0"/>
        <c:axId val="98467840"/>
        <c:axId val="98469760"/>
      </c:lineChart>
      <c:catAx>
        <c:axId val="98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69760"/>
        <c:crosses val="autoZero"/>
        <c:auto val="1"/>
        <c:lblAlgn val="ctr"/>
        <c:lblOffset val="100"/>
        <c:tickLblSkip val="1"/>
        <c:tickMarkSkip val="1"/>
        <c:noMultiLvlLbl val="0"/>
      </c:catAx>
      <c:valAx>
        <c:axId val="9846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13582</c:v>
                </c:pt>
                <c:pt idx="5">
                  <c:v>13748</c:v>
                </c:pt>
                <c:pt idx="8">
                  <c:v>13808</c:v>
                </c:pt>
                <c:pt idx="11">
                  <c:v>14015</c:v>
                </c:pt>
                <c:pt idx="14">
                  <c:v>13828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3570</c:v>
                </c:pt>
                <c:pt idx="5">
                  <c:v>3139</c:v>
                </c:pt>
                <c:pt idx="8">
                  <c:v>2828</c:v>
                </c:pt>
                <c:pt idx="11">
                  <c:v>1940</c:v>
                </c:pt>
                <c:pt idx="14">
                  <c:v>2102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2270</c:v>
                </c:pt>
                <c:pt idx="5">
                  <c:v>2601</c:v>
                </c:pt>
                <c:pt idx="8">
                  <c:v>3160</c:v>
                </c:pt>
                <c:pt idx="11">
                  <c:v>3031</c:v>
                </c:pt>
                <c:pt idx="14">
                  <c:v>3184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2724</c:v>
                </c:pt>
                <c:pt idx="3">
                  <c:v>2719</c:v>
                </c:pt>
                <c:pt idx="6">
                  <c:v>2613</c:v>
                </c:pt>
                <c:pt idx="9">
                  <c:v>182</c:v>
                </c:pt>
                <c:pt idx="12">
                  <c:v>144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5099</c:v>
                </c:pt>
                <c:pt idx="3">
                  <c:v>5013</c:v>
                </c:pt>
                <c:pt idx="6">
                  <c:v>4999</c:v>
                </c:pt>
                <c:pt idx="9">
                  <c:v>4837</c:v>
                </c:pt>
                <c:pt idx="12">
                  <c:v>4603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7169</c:v>
                </c:pt>
                <c:pt idx="3">
                  <c:v>6779</c:v>
                </c:pt>
                <c:pt idx="6">
                  <c:v>6409</c:v>
                </c:pt>
                <c:pt idx="9">
                  <c:v>6076</c:v>
                </c:pt>
                <c:pt idx="12">
                  <c:v>5866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1112</c:v>
                </c:pt>
                <c:pt idx="3">
                  <c:v>933</c:v>
                </c:pt>
                <c:pt idx="6">
                  <c:v>754</c:v>
                </c:pt>
                <c:pt idx="9">
                  <c:v>0</c:v>
                </c:pt>
                <c:pt idx="12">
                  <c:v>192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15442</c:v>
                </c:pt>
                <c:pt idx="3">
                  <c:v>15264</c:v>
                </c:pt>
                <c:pt idx="6">
                  <c:v>15218</c:v>
                </c:pt>
                <c:pt idx="9">
                  <c:v>17825</c:v>
                </c:pt>
                <c:pt idx="12">
                  <c:v>18220</c:v>
                </c:pt>
              </c:numCache>
            </c:numRef>
          </c:val>
        </c:ser>
        <c:dLbls>
          <c:showLegendKey val="0"/>
          <c:showVal val="0"/>
          <c:showCatName val="0"/>
          <c:showSerName val="0"/>
          <c:showPercent val="0"/>
          <c:showBubbleSize val="0"/>
        </c:dLbls>
        <c:gapWidth val="100"/>
        <c:overlap val="100"/>
        <c:axId val="99563776"/>
        <c:axId val="8781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12124</c:v>
                </c:pt>
                <c:pt idx="2">
                  <c:v>#N/A</c:v>
                </c:pt>
                <c:pt idx="3">
                  <c:v>#N/A</c:v>
                </c:pt>
                <c:pt idx="4">
                  <c:v>11221</c:v>
                </c:pt>
                <c:pt idx="5">
                  <c:v>#N/A</c:v>
                </c:pt>
                <c:pt idx="6">
                  <c:v>#N/A</c:v>
                </c:pt>
                <c:pt idx="7">
                  <c:v>10198</c:v>
                </c:pt>
                <c:pt idx="8">
                  <c:v>#N/A</c:v>
                </c:pt>
                <c:pt idx="9">
                  <c:v>#N/A</c:v>
                </c:pt>
                <c:pt idx="10">
                  <c:v>9934</c:v>
                </c:pt>
                <c:pt idx="11">
                  <c:v>#N/A</c:v>
                </c:pt>
                <c:pt idx="12">
                  <c:v>#N/A</c:v>
                </c:pt>
                <c:pt idx="13">
                  <c:v>9910</c:v>
                </c:pt>
                <c:pt idx="14">
                  <c:v>#N/A</c:v>
                </c:pt>
              </c:numCache>
            </c:numRef>
          </c:val>
          <c:smooth val="0"/>
        </c:ser>
        <c:dLbls>
          <c:showLegendKey val="0"/>
          <c:showVal val="0"/>
          <c:showCatName val="0"/>
          <c:showSerName val="0"/>
          <c:showPercent val="0"/>
          <c:showBubbleSize val="0"/>
        </c:dLbls>
        <c:marker val="1"/>
        <c:smooth val="0"/>
        <c:axId val="99563776"/>
        <c:axId val="87818624"/>
      </c:lineChart>
      <c:catAx>
        <c:axId val="995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818624"/>
        <c:crosses val="autoZero"/>
        <c:auto val="1"/>
        <c:lblAlgn val="ctr"/>
        <c:lblOffset val="100"/>
        <c:tickLblSkip val="1"/>
        <c:tickMarkSkip val="1"/>
        <c:noMultiLvlLbl val="0"/>
      </c:catAx>
      <c:valAx>
        <c:axId val="8781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55,886
54,910
58.64
19,246,843
18,077,642
1,075,731
10,905,367
18,219,633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103.4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23</a:t>
          </a:r>
          <a:r>
            <a:rPr kumimoji="1" lang="ja-JP" altLang="ja-JP" sz="1300">
              <a:solidFill>
                <a:schemeClr val="dk1"/>
              </a:solidFill>
              <a:latin typeface="+mn-lt"/>
              <a:ea typeface="+mn-ea"/>
              <a:cs typeface="+mn-cs"/>
            </a:rPr>
            <a:t>年度からの同率から、</a:t>
          </a:r>
          <a:r>
            <a:rPr kumimoji="1" lang="en-US" altLang="ja-JP" sz="1300">
              <a:solidFill>
                <a:schemeClr val="dk1"/>
              </a:solidFill>
              <a:latin typeface="+mn-lt"/>
              <a:ea typeface="+mn-ea"/>
              <a:cs typeface="+mn-cs"/>
            </a:rPr>
            <a:t>0.01</a:t>
          </a:r>
          <a:r>
            <a:rPr kumimoji="1" lang="ja-JP" altLang="ja-JP" sz="1300">
              <a:solidFill>
                <a:schemeClr val="dk1"/>
              </a:solidFill>
              <a:latin typeface="+mn-lt"/>
              <a:ea typeface="+mn-ea"/>
              <a:cs typeface="+mn-cs"/>
            </a:rPr>
            <a:t>ポイント上昇した。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県平均と同率で、類似団体より</a:t>
          </a:r>
          <a:r>
            <a:rPr kumimoji="1" lang="en-US" altLang="ja-JP" sz="1300">
              <a:solidFill>
                <a:schemeClr val="dk1"/>
              </a:solidFill>
              <a:latin typeface="+mn-lt"/>
              <a:ea typeface="+mn-ea"/>
              <a:cs typeface="+mn-cs"/>
            </a:rPr>
            <a:t>0.13</a:t>
          </a:r>
          <a:r>
            <a:rPr kumimoji="1" lang="ja-JP" altLang="ja-JP" sz="1300">
              <a:solidFill>
                <a:schemeClr val="dk1"/>
              </a:solidFill>
              <a:latin typeface="+mn-lt"/>
              <a:ea typeface="+mn-ea"/>
              <a:cs typeface="+mn-cs"/>
            </a:rPr>
            <a:t>ポイント上回っている。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これは、平成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年度から基準財政収入額に地方消費税交付金引き上げ分（</a:t>
          </a:r>
          <a:r>
            <a:rPr kumimoji="1" lang="en-US" altLang="ja-JP" sz="1300">
              <a:solidFill>
                <a:schemeClr val="dk1"/>
              </a:solidFill>
              <a:latin typeface="+mn-lt"/>
              <a:ea typeface="+mn-ea"/>
              <a:cs typeface="+mn-cs"/>
            </a:rPr>
            <a:t>83</a:t>
          </a:r>
          <a:r>
            <a:rPr kumimoji="1" lang="ja-JP" altLang="ja-JP" sz="1300">
              <a:solidFill>
                <a:schemeClr val="dk1"/>
              </a:solidFill>
              <a:latin typeface="+mn-lt"/>
              <a:ea typeface="+mn-ea"/>
              <a:cs typeface="+mn-cs"/>
            </a:rPr>
            <a:t>百万円）が算入されたことによるものである。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景気の緩やかな回復基調を受けて市税のうち市民税については、若干の増額が見込まれるため、引き続き財政力指数は改善していくものと推計するが、引き続き市税の適正賦課及び徴収率の向上に努める。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69" name="直線コネクタ 68"/>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23585</xdr:rowOff>
    </xdr:to>
    <xdr:cxnSp macro="">
      <xdr:nvCxnSpPr>
        <xdr:cNvPr id="72" name="直線コネクタ 71"/>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5" name="直線コネクタ 74"/>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23585</xdr:rowOff>
    </xdr:to>
    <xdr:cxnSp macro="">
      <xdr:nvCxnSpPr>
        <xdr:cNvPr id="78" name="直線コネクタ 77"/>
        <xdr:cNvCxnSpPr/>
      </xdr:nvCxnSpPr>
      <xdr:spPr>
        <a:xfrm>
          <a:off x="1447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8" name="円/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0" name="円/楕円 89"/>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1" name="テキスト ボックス 90"/>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2" name="円/楕円 91"/>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3" name="テキスト ボックス 92"/>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年度まで年々改善傾向にあったが、平成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年度は一気に</a:t>
          </a:r>
          <a:r>
            <a:rPr kumimoji="1" lang="en-US" altLang="ja-JP" sz="1100">
              <a:solidFill>
                <a:schemeClr val="dk1"/>
              </a:solidFill>
              <a:latin typeface="+mn-lt"/>
              <a:ea typeface="+mn-ea"/>
              <a:cs typeface="+mn-cs"/>
            </a:rPr>
            <a:t>4.9</a:t>
          </a:r>
          <a:r>
            <a:rPr kumimoji="1" lang="ja-JP" altLang="ja-JP" sz="1100">
              <a:solidFill>
                <a:schemeClr val="dk1"/>
              </a:solidFill>
              <a:latin typeface="+mn-lt"/>
              <a:ea typeface="+mn-ea"/>
              <a:cs typeface="+mn-cs"/>
            </a:rPr>
            <a:t>ポイントの悪化となった。主な要因としては、震災復興支援のための臨時給与減額措置の終了による給与の復元に起因する人件費の増額（前年度比</a:t>
          </a:r>
          <a:r>
            <a:rPr kumimoji="1" lang="en-US" altLang="ja-JP" sz="1100">
              <a:solidFill>
                <a:schemeClr val="dk1"/>
              </a:solidFill>
              <a:latin typeface="+mn-lt"/>
              <a:ea typeface="+mn-ea"/>
              <a:cs typeface="+mn-cs"/>
            </a:rPr>
            <a:t>127</a:t>
          </a:r>
          <a:r>
            <a:rPr kumimoji="1" lang="ja-JP" altLang="ja-JP" sz="1100">
              <a:solidFill>
                <a:schemeClr val="dk1"/>
              </a:solidFill>
              <a:latin typeface="+mn-lt"/>
              <a:ea typeface="+mn-ea"/>
              <a:cs typeface="+mn-cs"/>
            </a:rPr>
            <a:t>百万円増）、２施設の指定管理開始等による物件費の増額（前年度比</a:t>
          </a:r>
          <a:r>
            <a:rPr kumimoji="1" lang="en-US" altLang="ja-JP" sz="1100">
              <a:solidFill>
                <a:schemeClr val="dk1"/>
              </a:solidFill>
              <a:latin typeface="+mn-lt"/>
              <a:ea typeface="+mn-ea"/>
              <a:cs typeface="+mn-cs"/>
            </a:rPr>
            <a:t>263</a:t>
          </a:r>
          <a:r>
            <a:rPr kumimoji="1" lang="ja-JP" altLang="ja-JP" sz="1100">
              <a:solidFill>
                <a:schemeClr val="dk1"/>
              </a:solidFill>
              <a:latin typeface="+mn-lt"/>
              <a:ea typeface="+mn-ea"/>
              <a:cs typeface="+mn-cs"/>
            </a:rPr>
            <a:t>百万円増）、介護サービス等給付費の増に伴う一般会計から介護特別会計等への繰出金の増額（前年度比</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百万円増）、生活保護費等扶助費の増額（前年度比</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百万円増）、平成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年度に発行した第三セクター等改革推進債の償還開始による公債費の増額（前年度比</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百万円増）が挙げられる。今後も扶助費、公債費等義務的経費の増額が予想されるが、市債の発行抑制等により経常経費の削減に努める。</a:t>
          </a:r>
          <a:endParaRPr lang="ja-JP" altLang="ja-JP" sz="14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61</xdr:row>
      <xdr:rowOff>66294</xdr:rowOff>
    </xdr:to>
    <xdr:cxnSp macro="">
      <xdr:nvCxnSpPr>
        <xdr:cNvPr id="130" name="直線コネクタ 129"/>
        <xdr:cNvCxnSpPr/>
      </xdr:nvCxnSpPr>
      <xdr:spPr>
        <a:xfrm>
          <a:off x="4114800" y="1028827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78486</xdr:rowOff>
    </xdr:to>
    <xdr:cxnSp macro="">
      <xdr:nvCxnSpPr>
        <xdr:cNvPr id="133" name="直線コネクタ 132"/>
        <xdr:cNvCxnSpPr/>
      </xdr:nvCxnSpPr>
      <xdr:spPr>
        <a:xfrm flipV="1">
          <a:off x="3225800" y="102882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60</xdr:row>
      <xdr:rowOff>107442</xdr:rowOff>
    </xdr:to>
    <xdr:cxnSp macro="">
      <xdr:nvCxnSpPr>
        <xdr:cNvPr id="136" name="直線コネクタ 135"/>
        <xdr:cNvCxnSpPr/>
      </xdr:nvCxnSpPr>
      <xdr:spPr>
        <a:xfrm flipV="1">
          <a:off x="2336800" y="103654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107442</xdr:rowOff>
    </xdr:from>
    <xdr:to>
      <xdr:col>3</xdr:col>
      <xdr:colOff>279400</xdr:colOff>
      <xdr:row>60</xdr:row>
      <xdr:rowOff>160528</xdr:rowOff>
    </xdr:to>
    <xdr:cxnSp macro="">
      <xdr:nvCxnSpPr>
        <xdr:cNvPr id="139" name="直線コネクタ 138"/>
        <xdr:cNvCxnSpPr/>
      </xdr:nvCxnSpPr>
      <xdr:spPr>
        <a:xfrm flipV="1">
          <a:off x="1447800" y="103944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49" name="円/楕円 148"/>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50"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3" name="円/楕円 152"/>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4" name="テキスト ボックス 153"/>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5" name="円/楕円 154"/>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168419</xdr:rowOff>
    </xdr:from>
    <xdr:ext cx="762000" cy="259045"/>
    <xdr:sp macro="" textlink="">
      <xdr:nvSpPr>
        <xdr:cNvPr id="156" name="テキスト ボックス 155"/>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7" name="円/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22</a:t>
          </a:r>
          <a:r>
            <a:rPr kumimoji="1" lang="ja-JP" altLang="ja-JP" sz="1400">
              <a:solidFill>
                <a:schemeClr val="dk1"/>
              </a:solidFill>
              <a:latin typeface="+mn-lt"/>
              <a:ea typeface="+mn-ea"/>
              <a:cs typeface="+mn-cs"/>
            </a:rPr>
            <a:t>年度以来ほぼ横ばいで推移してきたが、平成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年度は人口一人当たり</a:t>
          </a:r>
          <a:r>
            <a:rPr kumimoji="1" lang="en-US" altLang="ja-JP" sz="1400">
              <a:solidFill>
                <a:schemeClr val="dk1"/>
              </a:solidFill>
              <a:latin typeface="+mn-lt"/>
              <a:ea typeface="+mn-ea"/>
              <a:cs typeface="+mn-cs"/>
            </a:rPr>
            <a:t>7,207</a:t>
          </a:r>
          <a:r>
            <a:rPr kumimoji="1" lang="ja-JP" altLang="ja-JP" sz="1400">
              <a:solidFill>
                <a:schemeClr val="dk1"/>
              </a:solidFill>
              <a:latin typeface="+mn-lt"/>
              <a:ea typeface="+mn-ea"/>
              <a:cs typeface="+mn-cs"/>
            </a:rPr>
            <a:t>円の上昇となった。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主な要因としては、震災復興支援のための臨時給与減額措置の終了による給与の復元に起因する人件費の増額（前年度比</a:t>
          </a:r>
          <a:r>
            <a:rPr kumimoji="1" lang="en-US" altLang="ja-JP" sz="1400">
              <a:solidFill>
                <a:schemeClr val="dk1"/>
              </a:solidFill>
              <a:latin typeface="+mn-lt"/>
              <a:ea typeface="+mn-ea"/>
              <a:cs typeface="+mn-cs"/>
            </a:rPr>
            <a:t>127</a:t>
          </a:r>
          <a:r>
            <a:rPr kumimoji="1" lang="ja-JP" altLang="ja-JP" sz="1400">
              <a:solidFill>
                <a:schemeClr val="dk1"/>
              </a:solidFill>
              <a:latin typeface="+mn-lt"/>
              <a:ea typeface="+mn-ea"/>
              <a:cs typeface="+mn-cs"/>
            </a:rPr>
            <a:t>百万円増）が挙げられる。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今後も指定管理導入可能施設について検討を重ねて、人件費・物件費等の節減につなげる取組を進める。</a:t>
          </a:r>
          <a:endParaRPr kumimoji="1" lang="en-US" altLang="ja-JP" sz="14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105539</xdr:rowOff>
    </xdr:from>
    <xdr:to>
      <xdr:col>7</xdr:col>
      <xdr:colOff>152400</xdr:colOff>
      <xdr:row>81</xdr:row>
      <xdr:rowOff>120031</xdr:rowOff>
    </xdr:to>
    <xdr:cxnSp macro="">
      <xdr:nvCxnSpPr>
        <xdr:cNvPr id="192" name="直線コネクタ 191"/>
        <xdr:cNvCxnSpPr/>
      </xdr:nvCxnSpPr>
      <xdr:spPr>
        <a:xfrm>
          <a:off x="4114800" y="13992989"/>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104808</xdr:rowOff>
    </xdr:from>
    <xdr:ext cx="762000" cy="259045"/>
    <xdr:sp macro="" textlink="">
      <xdr:nvSpPr>
        <xdr:cNvPr id="193" name="人件費・物件費等の状況平均値テキスト"/>
        <xdr:cNvSpPr txBox="1"/>
      </xdr:nvSpPr>
      <xdr:spPr>
        <a:xfrm>
          <a:off x="5041900" y="1399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105539</xdr:rowOff>
    </xdr:from>
    <xdr:to>
      <xdr:col>6</xdr:col>
      <xdr:colOff>0</xdr:colOff>
      <xdr:row>81</xdr:row>
      <xdr:rowOff>107727</xdr:rowOff>
    </xdr:to>
    <xdr:cxnSp macro="">
      <xdr:nvCxnSpPr>
        <xdr:cNvPr id="195" name="直線コネクタ 194"/>
        <xdr:cNvCxnSpPr/>
      </xdr:nvCxnSpPr>
      <xdr:spPr>
        <a:xfrm flipV="1">
          <a:off x="3225800" y="13992989"/>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107727</xdr:rowOff>
    </xdr:from>
    <xdr:to>
      <xdr:col>4</xdr:col>
      <xdr:colOff>482600</xdr:colOff>
      <xdr:row>81</xdr:row>
      <xdr:rowOff>112289</xdr:rowOff>
    </xdr:to>
    <xdr:cxnSp macro="">
      <xdr:nvCxnSpPr>
        <xdr:cNvPr id="198" name="直線コネクタ 197"/>
        <xdr:cNvCxnSpPr/>
      </xdr:nvCxnSpPr>
      <xdr:spPr>
        <a:xfrm flipV="1">
          <a:off x="2336800" y="13995177"/>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108203</xdr:rowOff>
    </xdr:from>
    <xdr:to>
      <xdr:col>3</xdr:col>
      <xdr:colOff>279400</xdr:colOff>
      <xdr:row>81</xdr:row>
      <xdr:rowOff>112289</xdr:rowOff>
    </xdr:to>
    <xdr:cxnSp macro="">
      <xdr:nvCxnSpPr>
        <xdr:cNvPr id="201" name="直線コネクタ 200"/>
        <xdr:cNvCxnSpPr/>
      </xdr:nvCxnSpPr>
      <xdr:spPr>
        <a:xfrm>
          <a:off x="1447800" y="13995653"/>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69231</xdr:rowOff>
    </xdr:from>
    <xdr:to>
      <xdr:col>7</xdr:col>
      <xdr:colOff>203200</xdr:colOff>
      <xdr:row>81</xdr:row>
      <xdr:rowOff>170831</xdr:rowOff>
    </xdr:to>
    <xdr:sp macro="" textlink="">
      <xdr:nvSpPr>
        <xdr:cNvPr id="211" name="円/楕円 210"/>
        <xdr:cNvSpPr/>
      </xdr:nvSpPr>
      <xdr:spPr>
        <a:xfrm>
          <a:off x="4902200" y="13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161958</xdr:rowOff>
    </xdr:from>
    <xdr:ext cx="762000" cy="259045"/>
    <xdr:sp macro="" textlink="">
      <xdr:nvSpPr>
        <xdr:cNvPr id="212" name="人件費・物件費等の状況該当値テキスト"/>
        <xdr:cNvSpPr txBox="1"/>
      </xdr:nvSpPr>
      <xdr:spPr>
        <a:xfrm>
          <a:off x="5041900" y="1387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54739</xdr:rowOff>
    </xdr:from>
    <xdr:to>
      <xdr:col>6</xdr:col>
      <xdr:colOff>50800</xdr:colOff>
      <xdr:row>81</xdr:row>
      <xdr:rowOff>156339</xdr:rowOff>
    </xdr:to>
    <xdr:sp macro="" textlink="">
      <xdr:nvSpPr>
        <xdr:cNvPr id="213" name="円/楕円 212"/>
        <xdr:cNvSpPr/>
      </xdr:nvSpPr>
      <xdr:spPr>
        <a:xfrm>
          <a:off x="4064000" y="139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166516</xdr:rowOff>
    </xdr:from>
    <xdr:ext cx="736600" cy="259045"/>
    <xdr:sp macro="" textlink="">
      <xdr:nvSpPr>
        <xdr:cNvPr id="214" name="テキスト ボックス 213"/>
        <xdr:cNvSpPr txBox="1"/>
      </xdr:nvSpPr>
      <xdr:spPr>
        <a:xfrm>
          <a:off x="3733800" y="1371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56927</xdr:rowOff>
    </xdr:from>
    <xdr:to>
      <xdr:col>4</xdr:col>
      <xdr:colOff>533400</xdr:colOff>
      <xdr:row>81</xdr:row>
      <xdr:rowOff>158527</xdr:rowOff>
    </xdr:to>
    <xdr:sp macro="" textlink="">
      <xdr:nvSpPr>
        <xdr:cNvPr id="215" name="円/楕円 214"/>
        <xdr:cNvSpPr/>
      </xdr:nvSpPr>
      <xdr:spPr>
        <a:xfrm>
          <a:off x="3175000" y="139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168704</xdr:rowOff>
    </xdr:from>
    <xdr:ext cx="762000" cy="259045"/>
    <xdr:sp macro="" textlink="">
      <xdr:nvSpPr>
        <xdr:cNvPr id="216" name="テキスト ボックス 215"/>
        <xdr:cNvSpPr txBox="1"/>
      </xdr:nvSpPr>
      <xdr:spPr>
        <a:xfrm>
          <a:off x="2844800" y="1371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61489</xdr:rowOff>
    </xdr:from>
    <xdr:to>
      <xdr:col>3</xdr:col>
      <xdr:colOff>330200</xdr:colOff>
      <xdr:row>81</xdr:row>
      <xdr:rowOff>163089</xdr:rowOff>
    </xdr:to>
    <xdr:sp macro="" textlink="">
      <xdr:nvSpPr>
        <xdr:cNvPr id="217" name="円/楕円 216"/>
        <xdr:cNvSpPr/>
      </xdr:nvSpPr>
      <xdr:spPr>
        <a:xfrm>
          <a:off x="2286000" y="139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1816</xdr:rowOff>
    </xdr:from>
    <xdr:ext cx="762000" cy="259045"/>
    <xdr:sp macro="" textlink="">
      <xdr:nvSpPr>
        <xdr:cNvPr id="218" name="テキスト ボックス 217"/>
        <xdr:cNvSpPr txBox="1"/>
      </xdr:nvSpPr>
      <xdr:spPr>
        <a:xfrm>
          <a:off x="1955800" y="137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57403</xdr:rowOff>
    </xdr:from>
    <xdr:to>
      <xdr:col>2</xdr:col>
      <xdr:colOff>127000</xdr:colOff>
      <xdr:row>81</xdr:row>
      <xdr:rowOff>159003</xdr:rowOff>
    </xdr:to>
    <xdr:sp macro="" textlink="">
      <xdr:nvSpPr>
        <xdr:cNvPr id="219" name="円/楕円 218"/>
        <xdr:cNvSpPr/>
      </xdr:nvSpPr>
      <xdr:spPr>
        <a:xfrm>
          <a:off x="1397000" y="139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169180</xdr:rowOff>
    </xdr:from>
    <xdr:ext cx="762000" cy="259045"/>
    <xdr:sp macro="" textlink="">
      <xdr:nvSpPr>
        <xdr:cNvPr id="220" name="テキスト ボックス 219"/>
        <xdr:cNvSpPr txBox="1"/>
      </xdr:nvSpPr>
      <xdr:spPr>
        <a:xfrm>
          <a:off x="1066800" y="1371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前年度と比較し低下した理由は、国家公務員に準じた給与制度の総合的見直しの影響及び国と市の職員構成の相違によるものとなっている。</a:t>
          </a:r>
          <a:endParaRPr lang="ja-JP" altLang="ja-JP" sz="1400"/>
        </a:p>
        <a:p>
          <a:r>
            <a:rPr lang="ja-JP" altLang="ja-JP" sz="1400">
              <a:solidFill>
                <a:schemeClr val="dk1"/>
              </a:solidFill>
              <a:latin typeface="+mn-lt"/>
              <a:ea typeface="+mn-ea"/>
              <a:cs typeface="+mn-cs"/>
            </a:rPr>
            <a:t>　ラスパイレス指数は全国市平均、類似団体平均を下回っており、今後も国の給与制度に合わせた対応を行い、給与水準の適正化に努める。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37254</xdr:rowOff>
    </xdr:to>
    <xdr:cxnSp macro="">
      <xdr:nvCxnSpPr>
        <xdr:cNvPr id="254" name="直線コネクタ 253"/>
        <xdr:cNvCxnSpPr/>
      </xdr:nvCxnSpPr>
      <xdr:spPr>
        <a:xfrm flipV="1">
          <a:off x="16179800" y="147015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90</xdr:row>
      <xdr:rowOff>27093</xdr:rowOff>
    </xdr:to>
    <xdr:cxnSp macro="">
      <xdr:nvCxnSpPr>
        <xdr:cNvPr id="257" name="直線コネクタ 256"/>
        <xdr:cNvCxnSpPr/>
      </xdr:nvCxnSpPr>
      <xdr:spPr>
        <a:xfrm flipV="1">
          <a:off x="15290800" y="1478195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27093</xdr:rowOff>
    </xdr:from>
    <xdr:to>
      <xdr:col>22</xdr:col>
      <xdr:colOff>203200</xdr:colOff>
      <xdr:row>90</xdr:row>
      <xdr:rowOff>27093</xdr:rowOff>
    </xdr:to>
    <xdr:cxnSp macro="">
      <xdr:nvCxnSpPr>
        <xdr:cNvPr id="260" name="直線コネクタ 259"/>
        <xdr:cNvCxnSpPr/>
      </xdr:nvCxnSpPr>
      <xdr:spPr>
        <a:xfrm>
          <a:off x="14401800" y="15457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90</xdr:row>
      <xdr:rowOff>27093</xdr:rowOff>
    </xdr:to>
    <xdr:cxnSp macro="">
      <xdr:nvCxnSpPr>
        <xdr:cNvPr id="263" name="直線コネクタ 262"/>
        <xdr:cNvCxnSpPr/>
      </xdr:nvCxnSpPr>
      <xdr:spPr>
        <a:xfrm>
          <a:off x="13512800" y="14677389"/>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4"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5" name="円/楕円 274"/>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76" name="テキスト ボックス 27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77" name="円/楕円 276"/>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78" name="テキスト ボックス 277"/>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147743</xdr:rowOff>
    </xdr:from>
    <xdr:to>
      <xdr:col>21</xdr:col>
      <xdr:colOff>50800</xdr:colOff>
      <xdr:row>90</xdr:row>
      <xdr:rowOff>77893</xdr:rowOff>
    </xdr:to>
    <xdr:sp macro="" textlink="">
      <xdr:nvSpPr>
        <xdr:cNvPr id="279" name="円/楕円 278"/>
        <xdr:cNvSpPr/>
      </xdr:nvSpPr>
      <xdr:spPr>
        <a:xfrm>
          <a:off x="14351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88070</xdr:rowOff>
    </xdr:from>
    <xdr:ext cx="762000" cy="259045"/>
    <xdr:sp macro="" textlink="">
      <xdr:nvSpPr>
        <xdr:cNvPr id="280" name="テキスト ボックス 279"/>
        <xdr:cNvSpPr txBox="1"/>
      </xdr:nvSpPr>
      <xdr:spPr>
        <a:xfrm>
          <a:off x="14020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1" name="円/楕円 280"/>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82" name="テキスト ボックス 281"/>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人口千人当たりの職員数は、人口の減少及び職員の人事配置の影響により、昨年度と比較し増加はしているが、全国平均及び類似団体平均よりも下回っている。</a:t>
          </a:r>
          <a:endParaRPr lang="ja-JP" altLang="ja-JP" sz="1800"/>
        </a:p>
        <a:p>
          <a:r>
            <a:rPr lang="ja-JP" altLang="ja-JP" sz="1400">
              <a:solidFill>
                <a:schemeClr val="dk1"/>
              </a:solidFill>
              <a:latin typeface="+mn-lt"/>
              <a:ea typeface="+mn-ea"/>
              <a:cs typeface="+mn-cs"/>
            </a:rPr>
            <a:t>　総職員数については定員適正化計画に基づいた管理をおこなっており、ピーク時（平成８年：４９５人）よりも９０人以上削減しているが、市民サービスの低下を招かないよう事務事業の見直しや指定管理者制度の活用を進めていく。</a:t>
          </a:r>
          <a:endParaRPr lang="ja-JP" altLang="ja-JP" sz="1800"/>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54126</xdr:rowOff>
    </xdr:from>
    <xdr:to>
      <xdr:col>24</xdr:col>
      <xdr:colOff>558800</xdr:colOff>
      <xdr:row>60</xdr:row>
      <xdr:rowOff>67914</xdr:rowOff>
    </xdr:to>
    <xdr:cxnSp macro="">
      <xdr:nvCxnSpPr>
        <xdr:cNvPr id="319" name="直線コネクタ 318"/>
        <xdr:cNvCxnSpPr/>
      </xdr:nvCxnSpPr>
      <xdr:spPr>
        <a:xfrm>
          <a:off x="16179800" y="1034112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43785</xdr:rowOff>
    </xdr:from>
    <xdr:to>
      <xdr:col>23</xdr:col>
      <xdr:colOff>406400</xdr:colOff>
      <xdr:row>60</xdr:row>
      <xdr:rowOff>54126</xdr:rowOff>
    </xdr:to>
    <xdr:cxnSp macro="">
      <xdr:nvCxnSpPr>
        <xdr:cNvPr id="322" name="直線コネクタ 321"/>
        <xdr:cNvCxnSpPr/>
      </xdr:nvCxnSpPr>
      <xdr:spPr>
        <a:xfrm>
          <a:off x="15290800" y="103307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43785</xdr:rowOff>
    </xdr:from>
    <xdr:to>
      <xdr:col>22</xdr:col>
      <xdr:colOff>203200</xdr:colOff>
      <xdr:row>60</xdr:row>
      <xdr:rowOff>54126</xdr:rowOff>
    </xdr:to>
    <xdr:cxnSp macro="">
      <xdr:nvCxnSpPr>
        <xdr:cNvPr id="325" name="直線コネクタ 324"/>
        <xdr:cNvCxnSpPr/>
      </xdr:nvCxnSpPr>
      <xdr:spPr>
        <a:xfrm flipV="1">
          <a:off x="14401800" y="103307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54126</xdr:rowOff>
    </xdr:from>
    <xdr:to>
      <xdr:col>21</xdr:col>
      <xdr:colOff>0</xdr:colOff>
      <xdr:row>60</xdr:row>
      <xdr:rowOff>55275</xdr:rowOff>
    </xdr:to>
    <xdr:cxnSp macro="">
      <xdr:nvCxnSpPr>
        <xdr:cNvPr id="328" name="直線コネクタ 327"/>
        <xdr:cNvCxnSpPr/>
      </xdr:nvCxnSpPr>
      <xdr:spPr>
        <a:xfrm flipV="1">
          <a:off x="13512800" y="1034112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17114</xdr:rowOff>
    </xdr:from>
    <xdr:to>
      <xdr:col>24</xdr:col>
      <xdr:colOff>609600</xdr:colOff>
      <xdr:row>60</xdr:row>
      <xdr:rowOff>118714</xdr:rowOff>
    </xdr:to>
    <xdr:sp macro="" textlink="">
      <xdr:nvSpPr>
        <xdr:cNvPr id="338" name="円/楕円 337"/>
        <xdr:cNvSpPr/>
      </xdr:nvSpPr>
      <xdr:spPr>
        <a:xfrm>
          <a:off x="169672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33641</xdr:rowOff>
    </xdr:from>
    <xdr:ext cx="762000" cy="259045"/>
    <xdr:sp macro="" textlink="">
      <xdr:nvSpPr>
        <xdr:cNvPr id="339" name="定員管理の状況該当値テキスト"/>
        <xdr:cNvSpPr txBox="1"/>
      </xdr:nvSpPr>
      <xdr:spPr>
        <a:xfrm>
          <a:off x="17106900" y="101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3326</xdr:rowOff>
    </xdr:from>
    <xdr:to>
      <xdr:col>23</xdr:col>
      <xdr:colOff>457200</xdr:colOff>
      <xdr:row>60</xdr:row>
      <xdr:rowOff>104926</xdr:rowOff>
    </xdr:to>
    <xdr:sp macro="" textlink="">
      <xdr:nvSpPr>
        <xdr:cNvPr id="340" name="円/楕円 339"/>
        <xdr:cNvSpPr/>
      </xdr:nvSpPr>
      <xdr:spPr>
        <a:xfrm>
          <a:off x="16129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115103</xdr:rowOff>
    </xdr:from>
    <xdr:ext cx="736600" cy="259045"/>
    <xdr:sp macro="" textlink="">
      <xdr:nvSpPr>
        <xdr:cNvPr id="341" name="テキスト ボックス 340"/>
        <xdr:cNvSpPr txBox="1"/>
      </xdr:nvSpPr>
      <xdr:spPr>
        <a:xfrm>
          <a:off x="15798800" y="100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164435</xdr:rowOff>
    </xdr:from>
    <xdr:to>
      <xdr:col>22</xdr:col>
      <xdr:colOff>254000</xdr:colOff>
      <xdr:row>60</xdr:row>
      <xdr:rowOff>94585</xdr:rowOff>
    </xdr:to>
    <xdr:sp macro="" textlink="">
      <xdr:nvSpPr>
        <xdr:cNvPr id="342" name="円/楕円 341"/>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104762</xdr:rowOff>
    </xdr:from>
    <xdr:ext cx="762000" cy="259045"/>
    <xdr:sp macro="" textlink="">
      <xdr:nvSpPr>
        <xdr:cNvPr id="343" name="テキスト ボックス 342"/>
        <xdr:cNvSpPr txBox="1"/>
      </xdr:nvSpPr>
      <xdr:spPr>
        <a:xfrm>
          <a:off x="14909800" y="10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3326</xdr:rowOff>
    </xdr:from>
    <xdr:to>
      <xdr:col>21</xdr:col>
      <xdr:colOff>50800</xdr:colOff>
      <xdr:row>60</xdr:row>
      <xdr:rowOff>104926</xdr:rowOff>
    </xdr:to>
    <xdr:sp macro="" textlink="">
      <xdr:nvSpPr>
        <xdr:cNvPr id="344" name="円/楕円 343"/>
        <xdr:cNvSpPr/>
      </xdr:nvSpPr>
      <xdr:spPr>
        <a:xfrm>
          <a:off x="14351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115103</xdr:rowOff>
    </xdr:from>
    <xdr:ext cx="762000" cy="259045"/>
    <xdr:sp macro="" textlink="">
      <xdr:nvSpPr>
        <xdr:cNvPr id="345" name="テキスト ボックス 344"/>
        <xdr:cNvSpPr txBox="1"/>
      </xdr:nvSpPr>
      <xdr:spPr>
        <a:xfrm>
          <a:off x="14020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4475</xdr:rowOff>
    </xdr:from>
    <xdr:to>
      <xdr:col>19</xdr:col>
      <xdr:colOff>533400</xdr:colOff>
      <xdr:row>60</xdr:row>
      <xdr:rowOff>106075</xdr:rowOff>
    </xdr:to>
    <xdr:sp macro="" textlink="">
      <xdr:nvSpPr>
        <xdr:cNvPr id="346" name="円/楕円 345"/>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116252</xdr:rowOff>
    </xdr:from>
    <xdr:ext cx="762000" cy="259045"/>
    <xdr:sp macro="" textlink="">
      <xdr:nvSpPr>
        <xdr:cNvPr id="347" name="テキスト ボックス 346"/>
        <xdr:cNvSpPr txBox="1"/>
      </xdr:nvSpPr>
      <xdr:spPr>
        <a:xfrm>
          <a:off x="13131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年度には土地開発公社解散に向けて、土地購入費の割賦償還分の繰上償還を実施したため、指標が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年度平均であるにもかかわらず大幅な上昇（</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ポイントの悪化）となった。平成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年度については、第三セクター等改革推進債の償還が始まり「普通会計の元利償還金」が</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百万円の増となったが、土地開発公社の解散に伴い「債務負担行為に基づく支出のうち公債費に準ずるもの」が</a:t>
          </a:r>
          <a:r>
            <a:rPr kumimoji="1" lang="en-US" altLang="ja-JP" sz="1100">
              <a:solidFill>
                <a:schemeClr val="dk1"/>
              </a:solidFill>
              <a:latin typeface="+mn-lt"/>
              <a:ea typeface="+mn-ea"/>
              <a:cs typeface="+mn-cs"/>
            </a:rPr>
            <a:t>737</a:t>
          </a:r>
          <a:r>
            <a:rPr kumimoji="1" lang="ja-JP" altLang="ja-JP" sz="1100">
              <a:solidFill>
                <a:schemeClr val="dk1"/>
              </a:solidFill>
              <a:latin typeface="+mn-lt"/>
              <a:ea typeface="+mn-ea"/>
              <a:cs typeface="+mn-cs"/>
            </a:rPr>
            <a:t>百万円の減となったため平成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年度単年度の比率が</a:t>
          </a:r>
          <a:r>
            <a:rPr kumimoji="1" lang="en-US" altLang="ja-JP" sz="1100">
              <a:solidFill>
                <a:schemeClr val="dk1"/>
              </a:solidFill>
              <a:latin typeface="+mn-lt"/>
              <a:ea typeface="+mn-ea"/>
              <a:cs typeface="+mn-cs"/>
            </a:rPr>
            <a:t>7.7939</a:t>
          </a:r>
          <a:r>
            <a:rPr kumimoji="1" lang="ja-JP" altLang="ja-JP" sz="1100">
              <a:solidFill>
                <a:schemeClr val="dk1"/>
              </a:solidFill>
              <a:latin typeface="+mn-lt"/>
              <a:ea typeface="+mn-ea"/>
              <a:cs typeface="+mn-cs"/>
            </a:rPr>
            <a:t>と改善したことに起因して、</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年度平均の今年度比率が</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ポイント改善された。今後も公共施設及びインフラの維持修繕に多額の財源（市債）を要するため比率の改善は困難だが、市債の厳選により対処していく。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64135</xdr:rowOff>
    </xdr:to>
    <xdr:cxnSp macro="">
      <xdr:nvCxnSpPr>
        <xdr:cNvPr id="377" name="直線コネクタ 376"/>
        <xdr:cNvCxnSpPr/>
      </xdr:nvCxnSpPr>
      <xdr:spPr>
        <a:xfrm flipV="1">
          <a:off x="16179800" y="70453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64135</xdr:rowOff>
    </xdr:to>
    <xdr:cxnSp macro="">
      <xdr:nvCxnSpPr>
        <xdr:cNvPr id="380" name="直線コネクタ 379"/>
        <xdr:cNvCxnSpPr/>
      </xdr:nvCxnSpPr>
      <xdr:spPr>
        <a:xfrm>
          <a:off x="15290800" y="699103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41</xdr:row>
      <xdr:rowOff>3810</xdr:rowOff>
    </xdr:to>
    <xdr:cxnSp macro="">
      <xdr:nvCxnSpPr>
        <xdr:cNvPr id="383" name="直線コネクタ 382"/>
        <xdr:cNvCxnSpPr/>
      </xdr:nvCxnSpPr>
      <xdr:spPr>
        <a:xfrm flipV="1">
          <a:off x="14401800" y="699103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58103</xdr:rowOff>
    </xdr:to>
    <xdr:cxnSp macro="">
      <xdr:nvCxnSpPr>
        <xdr:cNvPr id="386" name="直線コネクタ 385"/>
        <xdr:cNvCxnSpPr/>
      </xdr:nvCxnSpPr>
      <xdr:spPr>
        <a:xfrm flipV="1">
          <a:off x="13512800" y="703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96" name="円/楕円 395"/>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97"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398" name="円/楕円 397"/>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399" name="テキスト ボックス 398"/>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0" name="円/楕円 399"/>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401" name="テキスト ボックス 400"/>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404" name="円/楕円 403"/>
        <xdr:cNvSpPr/>
      </xdr:nvSpPr>
      <xdr:spPr>
        <a:xfrm>
          <a:off x="13462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405" name="テキスト ボックス 40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latin typeface="+mn-lt"/>
              <a:ea typeface="+mn-ea"/>
              <a:cs typeface="+mn-cs"/>
            </a:rPr>
            <a:t>　</a:t>
          </a:r>
          <a:r>
            <a:rPr kumimoji="1" lang="ja-JP" altLang="ja-JP" sz="1050">
              <a:solidFill>
                <a:schemeClr val="dk1"/>
              </a:solidFill>
              <a:latin typeface="+mn-lt"/>
              <a:ea typeface="+mn-ea"/>
              <a:cs typeface="+mn-cs"/>
            </a:rPr>
            <a:t>当該比率は平成</a:t>
          </a:r>
          <a:r>
            <a:rPr kumimoji="1" lang="en-US" altLang="ja-JP" sz="1050">
              <a:solidFill>
                <a:schemeClr val="dk1"/>
              </a:solidFill>
              <a:latin typeface="+mn-lt"/>
              <a:ea typeface="+mn-ea"/>
              <a:cs typeface="+mn-cs"/>
            </a:rPr>
            <a:t>19</a:t>
          </a:r>
          <a:r>
            <a:rPr kumimoji="1" lang="ja-JP" altLang="ja-JP" sz="1050">
              <a:solidFill>
                <a:schemeClr val="dk1"/>
              </a:solidFill>
              <a:latin typeface="+mn-lt"/>
              <a:ea typeface="+mn-ea"/>
              <a:cs typeface="+mn-cs"/>
            </a:rPr>
            <a:t>年度分（</a:t>
          </a:r>
          <a:r>
            <a:rPr kumimoji="1" lang="en-US" altLang="ja-JP" sz="1050">
              <a:solidFill>
                <a:schemeClr val="dk1"/>
              </a:solidFill>
              <a:latin typeface="+mn-lt"/>
              <a:ea typeface="+mn-ea"/>
              <a:cs typeface="+mn-cs"/>
            </a:rPr>
            <a:t>166.5</a:t>
          </a:r>
          <a:r>
            <a:rPr kumimoji="1" lang="ja-JP" altLang="ja-JP" sz="1050">
              <a:solidFill>
                <a:schemeClr val="dk1"/>
              </a:solidFill>
              <a:latin typeface="+mn-lt"/>
              <a:ea typeface="+mn-ea"/>
              <a:cs typeface="+mn-cs"/>
            </a:rPr>
            <a:t>％）以来、年々改善傾向を示してきたが、平成</a:t>
          </a:r>
          <a:r>
            <a:rPr kumimoji="1" lang="en-US" altLang="ja-JP" sz="1050">
              <a:solidFill>
                <a:schemeClr val="dk1"/>
              </a:solidFill>
              <a:latin typeface="+mn-lt"/>
              <a:ea typeface="+mn-ea"/>
              <a:cs typeface="+mn-cs"/>
            </a:rPr>
            <a:t>26</a:t>
          </a:r>
          <a:r>
            <a:rPr kumimoji="1" lang="ja-JP" altLang="ja-JP" sz="1050">
              <a:solidFill>
                <a:schemeClr val="dk1"/>
              </a:solidFill>
              <a:latin typeface="+mn-lt"/>
              <a:ea typeface="+mn-ea"/>
              <a:cs typeface="+mn-cs"/>
            </a:rPr>
            <a:t>年度分は前年度比</a:t>
          </a:r>
          <a:r>
            <a:rPr kumimoji="1" lang="en-US" altLang="ja-JP" sz="1050">
              <a:solidFill>
                <a:schemeClr val="dk1"/>
              </a:solidFill>
              <a:latin typeface="+mn-lt"/>
              <a:ea typeface="+mn-ea"/>
              <a:cs typeface="+mn-cs"/>
            </a:rPr>
            <a:t>0.6</a:t>
          </a:r>
          <a:r>
            <a:rPr kumimoji="1" lang="ja-JP" altLang="ja-JP" sz="1050">
              <a:solidFill>
                <a:schemeClr val="dk1"/>
              </a:solidFill>
              <a:latin typeface="+mn-lt"/>
              <a:ea typeface="+mn-ea"/>
              <a:cs typeface="+mn-cs"/>
            </a:rPr>
            <a:t>ポイントの上昇となった。分子のうち将来負担額は、退職手当負担見込額の大幅減額等はあったものの消防救急無線デジタル化事業債等の発行による地方債現在高及び太陽光発電装置借上に伴う債務負担行為に基づく支出予定額の増額により</a:t>
          </a:r>
          <a:r>
            <a:rPr kumimoji="1" lang="en-US" altLang="ja-JP" sz="1050">
              <a:solidFill>
                <a:schemeClr val="dk1"/>
              </a:solidFill>
              <a:latin typeface="+mn-lt"/>
              <a:ea typeface="+mn-ea"/>
              <a:cs typeface="+mn-cs"/>
            </a:rPr>
            <a:t>104</a:t>
          </a:r>
          <a:r>
            <a:rPr kumimoji="1" lang="ja-JP" altLang="ja-JP" sz="1050">
              <a:solidFill>
                <a:schemeClr val="dk1"/>
              </a:solidFill>
              <a:latin typeface="+mn-lt"/>
              <a:ea typeface="+mn-ea"/>
              <a:cs typeface="+mn-cs"/>
            </a:rPr>
            <a:t>百万円の増額となり、充当可能財源等は一般廃棄物処理施設整備基金等充当可能基金の増額等により、</a:t>
          </a:r>
          <a:r>
            <a:rPr kumimoji="1" lang="en-US" altLang="ja-JP" sz="1050">
              <a:solidFill>
                <a:schemeClr val="dk1"/>
              </a:solidFill>
              <a:latin typeface="+mn-lt"/>
              <a:ea typeface="+mn-ea"/>
              <a:cs typeface="+mn-cs"/>
            </a:rPr>
            <a:t>128</a:t>
          </a:r>
          <a:r>
            <a:rPr kumimoji="1" lang="ja-JP" altLang="ja-JP" sz="1050">
              <a:solidFill>
                <a:schemeClr val="dk1"/>
              </a:solidFill>
              <a:latin typeface="+mn-lt"/>
              <a:ea typeface="+mn-ea"/>
              <a:cs typeface="+mn-cs"/>
            </a:rPr>
            <a:t>百万円の増額となったため、分子全体では、</a:t>
          </a:r>
          <a:r>
            <a:rPr kumimoji="1" lang="en-US" altLang="ja-JP" sz="1050">
              <a:solidFill>
                <a:schemeClr val="dk1"/>
              </a:solidFill>
              <a:latin typeface="+mn-lt"/>
              <a:ea typeface="+mn-ea"/>
              <a:cs typeface="+mn-cs"/>
            </a:rPr>
            <a:t>23</a:t>
          </a:r>
          <a:r>
            <a:rPr kumimoji="1" lang="ja-JP" altLang="ja-JP" sz="1050">
              <a:solidFill>
                <a:schemeClr val="dk1"/>
              </a:solidFill>
              <a:latin typeface="+mn-lt"/>
              <a:ea typeface="+mn-ea"/>
              <a:cs typeface="+mn-cs"/>
            </a:rPr>
            <a:t>百万円減額することができた。一方、分母は市民税法人税割及び自動車取得税の減により、標準財政規模が</a:t>
          </a:r>
          <a:r>
            <a:rPr kumimoji="1" lang="en-US" altLang="ja-JP" sz="1050">
              <a:solidFill>
                <a:schemeClr val="dk1"/>
              </a:solidFill>
              <a:latin typeface="+mn-lt"/>
              <a:ea typeface="+mn-ea"/>
              <a:cs typeface="+mn-cs"/>
            </a:rPr>
            <a:t>82</a:t>
          </a:r>
          <a:r>
            <a:rPr kumimoji="1" lang="ja-JP" altLang="ja-JP" sz="1050">
              <a:solidFill>
                <a:schemeClr val="dk1"/>
              </a:solidFill>
              <a:latin typeface="+mn-lt"/>
              <a:ea typeface="+mn-ea"/>
              <a:cs typeface="+mn-cs"/>
            </a:rPr>
            <a:t>百万円の縮減となった。よって、当該比率における分子の減より分母の減が大きかったため、指標としては僅かではあるが上昇（悪化）となった。今後も公共施設及びインフラの維持修繕に多額の財源を要するため、今後の比率は横ばいか上昇と予測している。</a:t>
          </a: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105791</xdr:rowOff>
    </xdr:from>
    <xdr:to>
      <xdr:col>24</xdr:col>
      <xdr:colOff>558800</xdr:colOff>
      <xdr:row>18</xdr:row>
      <xdr:rowOff>109411</xdr:rowOff>
    </xdr:to>
    <xdr:cxnSp macro="">
      <xdr:nvCxnSpPr>
        <xdr:cNvPr id="435" name="直線コネクタ 434"/>
        <xdr:cNvCxnSpPr/>
      </xdr:nvCxnSpPr>
      <xdr:spPr>
        <a:xfrm>
          <a:off x="16179800" y="319189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105791</xdr:rowOff>
    </xdr:from>
    <xdr:to>
      <xdr:col>23</xdr:col>
      <xdr:colOff>406400</xdr:colOff>
      <xdr:row>18</xdr:row>
      <xdr:rowOff>126905</xdr:rowOff>
    </xdr:to>
    <xdr:cxnSp macro="">
      <xdr:nvCxnSpPr>
        <xdr:cNvPr id="438" name="直線コネクタ 437"/>
        <xdr:cNvCxnSpPr/>
      </xdr:nvCxnSpPr>
      <xdr:spPr>
        <a:xfrm flipV="1">
          <a:off x="15290800" y="3191891"/>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126905</xdr:rowOff>
    </xdr:from>
    <xdr:to>
      <xdr:col>22</xdr:col>
      <xdr:colOff>203200</xdr:colOff>
      <xdr:row>19</xdr:row>
      <xdr:rowOff>13970</xdr:rowOff>
    </xdr:to>
    <xdr:cxnSp macro="">
      <xdr:nvCxnSpPr>
        <xdr:cNvPr id="441" name="直線コネクタ 440"/>
        <xdr:cNvCxnSpPr/>
      </xdr:nvCxnSpPr>
      <xdr:spPr>
        <a:xfrm flipV="1">
          <a:off x="14401800" y="3213005"/>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13970</xdr:rowOff>
    </xdr:from>
    <xdr:to>
      <xdr:col>21</xdr:col>
      <xdr:colOff>0</xdr:colOff>
      <xdr:row>19</xdr:row>
      <xdr:rowOff>59214</xdr:rowOff>
    </xdr:to>
    <xdr:cxnSp macro="">
      <xdr:nvCxnSpPr>
        <xdr:cNvPr id="444" name="直線コネクタ 443"/>
        <xdr:cNvCxnSpPr/>
      </xdr:nvCxnSpPr>
      <xdr:spPr>
        <a:xfrm flipV="1">
          <a:off x="13512800" y="327152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58611</xdr:rowOff>
    </xdr:from>
    <xdr:to>
      <xdr:col>24</xdr:col>
      <xdr:colOff>609600</xdr:colOff>
      <xdr:row>18</xdr:row>
      <xdr:rowOff>160211</xdr:rowOff>
    </xdr:to>
    <xdr:sp macro="" textlink="">
      <xdr:nvSpPr>
        <xdr:cNvPr id="454" name="円/楕円 453"/>
        <xdr:cNvSpPr/>
      </xdr:nvSpPr>
      <xdr:spPr>
        <a:xfrm>
          <a:off x="16967200" y="314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30688</xdr:rowOff>
    </xdr:from>
    <xdr:ext cx="762000" cy="259045"/>
    <xdr:sp macro="" textlink="">
      <xdr:nvSpPr>
        <xdr:cNvPr id="455" name="将来負担の状況該当値テキスト"/>
        <xdr:cNvSpPr txBox="1"/>
      </xdr:nvSpPr>
      <xdr:spPr>
        <a:xfrm>
          <a:off x="17106900" y="311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54991</xdr:rowOff>
    </xdr:from>
    <xdr:to>
      <xdr:col>23</xdr:col>
      <xdr:colOff>457200</xdr:colOff>
      <xdr:row>18</xdr:row>
      <xdr:rowOff>156591</xdr:rowOff>
    </xdr:to>
    <xdr:sp macro="" textlink="">
      <xdr:nvSpPr>
        <xdr:cNvPr id="456" name="円/楕円 455"/>
        <xdr:cNvSpPr/>
      </xdr:nvSpPr>
      <xdr:spPr>
        <a:xfrm>
          <a:off x="16129000" y="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141368</xdr:rowOff>
    </xdr:from>
    <xdr:ext cx="736600" cy="259045"/>
    <xdr:sp macro="" textlink="">
      <xdr:nvSpPr>
        <xdr:cNvPr id="457" name="テキスト ボックス 456"/>
        <xdr:cNvSpPr txBox="1"/>
      </xdr:nvSpPr>
      <xdr:spPr>
        <a:xfrm>
          <a:off x="15798800" y="322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76105</xdr:rowOff>
    </xdr:from>
    <xdr:to>
      <xdr:col>22</xdr:col>
      <xdr:colOff>254000</xdr:colOff>
      <xdr:row>19</xdr:row>
      <xdr:rowOff>6255</xdr:rowOff>
    </xdr:to>
    <xdr:sp macro="" textlink="">
      <xdr:nvSpPr>
        <xdr:cNvPr id="458" name="円/楕円 457"/>
        <xdr:cNvSpPr/>
      </xdr:nvSpPr>
      <xdr:spPr>
        <a:xfrm>
          <a:off x="15240000" y="31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162482</xdr:rowOff>
    </xdr:from>
    <xdr:ext cx="762000" cy="259045"/>
    <xdr:sp macro="" textlink="">
      <xdr:nvSpPr>
        <xdr:cNvPr id="459" name="テキスト ボックス 458"/>
        <xdr:cNvSpPr txBox="1"/>
      </xdr:nvSpPr>
      <xdr:spPr>
        <a:xfrm>
          <a:off x="14909800" y="32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134620</xdr:rowOff>
    </xdr:from>
    <xdr:to>
      <xdr:col>21</xdr:col>
      <xdr:colOff>50800</xdr:colOff>
      <xdr:row>19</xdr:row>
      <xdr:rowOff>64770</xdr:rowOff>
    </xdr:to>
    <xdr:sp macro="" textlink="">
      <xdr:nvSpPr>
        <xdr:cNvPr id="460" name="円/楕円 459"/>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49547</xdr:rowOff>
    </xdr:from>
    <xdr:ext cx="762000" cy="259045"/>
    <xdr:sp macro="" textlink="">
      <xdr:nvSpPr>
        <xdr:cNvPr id="461" name="テキスト ボックス 460"/>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8414</xdr:rowOff>
    </xdr:from>
    <xdr:to>
      <xdr:col>19</xdr:col>
      <xdr:colOff>533400</xdr:colOff>
      <xdr:row>19</xdr:row>
      <xdr:rowOff>110014</xdr:rowOff>
    </xdr:to>
    <xdr:sp macro="" textlink="">
      <xdr:nvSpPr>
        <xdr:cNvPr id="462" name="円/楕円 461"/>
        <xdr:cNvSpPr/>
      </xdr:nvSpPr>
      <xdr:spPr>
        <a:xfrm>
          <a:off x="13462000" y="3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94791</xdr:rowOff>
    </xdr:from>
    <xdr:ext cx="762000" cy="259045"/>
    <xdr:sp macro="" textlink="">
      <xdr:nvSpPr>
        <xdr:cNvPr id="463" name="テキスト ボックス 462"/>
        <xdr:cNvSpPr txBox="1"/>
      </xdr:nvSpPr>
      <xdr:spPr>
        <a:xfrm>
          <a:off x="13131800" y="33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55,886
54,910
58.64
19,246,843
18,077,642
1,075,731
10,905,367
18,219,633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103.4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人件費に係る経常収支比率は、前年度より</a:t>
          </a:r>
          <a:r>
            <a:rPr kumimoji="1" lang="en-US" altLang="ja-JP" sz="1400">
              <a:solidFill>
                <a:schemeClr val="dk1"/>
              </a:solidFill>
              <a:latin typeface="+mn-lt"/>
              <a:ea typeface="+mn-ea"/>
              <a:cs typeface="+mn-cs"/>
            </a:rPr>
            <a:t>1.0</a:t>
          </a:r>
          <a:r>
            <a:rPr kumimoji="1" lang="ja-JP" altLang="ja-JP" sz="1400">
              <a:solidFill>
                <a:schemeClr val="dk1"/>
              </a:solidFill>
              <a:latin typeface="+mn-lt"/>
              <a:ea typeface="+mn-ea"/>
              <a:cs typeface="+mn-cs"/>
            </a:rPr>
            <a:t>ポイント上昇し、類似団体平均を</a:t>
          </a:r>
          <a:r>
            <a:rPr kumimoji="1" lang="en-US" altLang="ja-JP" sz="1400">
              <a:solidFill>
                <a:schemeClr val="dk1"/>
              </a:solidFill>
              <a:latin typeface="+mn-lt"/>
              <a:ea typeface="+mn-ea"/>
              <a:cs typeface="+mn-cs"/>
            </a:rPr>
            <a:t>0.6</a:t>
          </a:r>
          <a:r>
            <a:rPr kumimoji="1" lang="ja-JP" altLang="ja-JP" sz="1400">
              <a:solidFill>
                <a:schemeClr val="dk1"/>
              </a:solidFill>
              <a:latin typeface="+mn-lt"/>
              <a:ea typeface="+mn-ea"/>
              <a:cs typeface="+mn-cs"/>
            </a:rPr>
            <a:t>ポイント上回る結果となった。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上昇した要因は、震災復興支援のための臨時給与減額措置の終了による給与の復元（前年度比</a:t>
          </a:r>
          <a:r>
            <a:rPr kumimoji="1" lang="en-US" altLang="ja-JP" sz="1400">
              <a:solidFill>
                <a:schemeClr val="dk1"/>
              </a:solidFill>
              <a:latin typeface="+mn-lt"/>
              <a:ea typeface="+mn-ea"/>
              <a:cs typeface="+mn-cs"/>
            </a:rPr>
            <a:t>127</a:t>
          </a:r>
          <a:r>
            <a:rPr kumimoji="1" lang="ja-JP" altLang="ja-JP" sz="1400">
              <a:solidFill>
                <a:schemeClr val="dk1"/>
              </a:solidFill>
              <a:latin typeface="+mn-lt"/>
              <a:ea typeface="+mn-ea"/>
              <a:cs typeface="+mn-cs"/>
            </a:rPr>
            <a:t>百万円増）である。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今後も適正な定員管理により、当該比率の抑制に努める。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54610</xdr:rowOff>
    </xdr:to>
    <xdr:cxnSp macro="">
      <xdr:nvCxnSpPr>
        <xdr:cNvPr id="64" name="直線コネクタ 63"/>
        <xdr:cNvCxnSpPr/>
      </xdr:nvCxnSpPr>
      <xdr:spPr>
        <a:xfrm>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85090</xdr:rowOff>
    </xdr:to>
    <xdr:cxnSp macro="">
      <xdr:nvCxnSpPr>
        <xdr:cNvPr id="67" name="直線コネクタ 66"/>
        <xdr:cNvCxnSpPr/>
      </xdr:nvCxnSpPr>
      <xdr:spPr>
        <a:xfrm flipV="1">
          <a:off x="3098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0" name="直線コネクタ 69"/>
        <xdr:cNvCxnSpPr/>
      </xdr:nvCxnSpPr>
      <xdr:spPr>
        <a:xfrm>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100330</xdr:rowOff>
    </xdr:to>
    <xdr:cxnSp macro="">
      <xdr:nvCxnSpPr>
        <xdr:cNvPr id="73" name="直線コネクタ 72"/>
        <xdr:cNvCxnSpPr/>
      </xdr:nvCxnSpPr>
      <xdr:spPr>
        <a:xfrm flipV="1">
          <a:off x="1320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3" name="円/楕円 82"/>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4"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88" name="テキスト ボックス 87"/>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0" name="テキスト ボックス 89"/>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1" name="円/楕円 90"/>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2" name="テキスト ボックス 91"/>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物件費に係る経常収支比率は、前年度より</a:t>
          </a:r>
          <a:r>
            <a:rPr kumimoji="1" lang="en-US" altLang="ja-JP" sz="1300">
              <a:solidFill>
                <a:schemeClr val="dk1"/>
              </a:solidFill>
              <a:latin typeface="+mn-lt"/>
              <a:ea typeface="+mn-ea"/>
              <a:cs typeface="+mn-cs"/>
            </a:rPr>
            <a:t>2.3</a:t>
          </a:r>
          <a:r>
            <a:rPr kumimoji="1" lang="ja-JP" altLang="ja-JP" sz="1300">
              <a:solidFill>
                <a:schemeClr val="dk1"/>
              </a:solidFill>
              <a:latin typeface="+mn-lt"/>
              <a:ea typeface="+mn-ea"/>
              <a:cs typeface="+mn-cs"/>
            </a:rPr>
            <a:t>ポイント上昇し、類似団体平均を</a:t>
          </a:r>
          <a:r>
            <a:rPr kumimoji="1" lang="en-US" altLang="ja-JP" sz="1300">
              <a:solidFill>
                <a:schemeClr val="dk1"/>
              </a:solidFill>
              <a:latin typeface="+mn-lt"/>
              <a:ea typeface="+mn-ea"/>
              <a:cs typeface="+mn-cs"/>
            </a:rPr>
            <a:t>4.8</a:t>
          </a:r>
          <a:r>
            <a:rPr kumimoji="1" lang="ja-JP" altLang="ja-JP" sz="1300">
              <a:solidFill>
                <a:schemeClr val="dk1"/>
              </a:solidFill>
              <a:latin typeface="+mn-lt"/>
              <a:ea typeface="+mn-ea"/>
              <a:cs typeface="+mn-cs"/>
            </a:rPr>
            <a:t>ポイント上回る結果となった。主な要因は、平成２６年度から新たに２施設（産業文化ホール・養護老人ホーム清和園）に指定管理制度を導入したこと及び消費税率の引き上げに伴い各種委託料が増額になったことが挙げ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引き続き指定管理制度の導入を推進するため、今後も当該比率は横ばいもしくは上昇を見込んでいる。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19</xdr:row>
      <xdr:rowOff>62230</xdr:rowOff>
    </xdr:to>
    <xdr:cxnSp macro="">
      <xdr:nvCxnSpPr>
        <xdr:cNvPr id="125" name="直線コネクタ 124"/>
        <xdr:cNvCxnSpPr/>
      </xdr:nvCxnSpPr>
      <xdr:spPr>
        <a:xfrm>
          <a:off x="15671800" y="31445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58420</xdr:rowOff>
    </xdr:to>
    <xdr:cxnSp macro="">
      <xdr:nvCxnSpPr>
        <xdr:cNvPr id="128" name="直線コネクタ 127"/>
        <xdr:cNvCxnSpPr/>
      </xdr:nvCxnSpPr>
      <xdr:spPr>
        <a:xfrm>
          <a:off x="14782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18</xdr:row>
      <xdr:rowOff>12700</xdr:rowOff>
    </xdr:to>
    <xdr:cxnSp macro="">
      <xdr:nvCxnSpPr>
        <xdr:cNvPr id="131" name="直線コネクタ 130"/>
        <xdr:cNvCxnSpPr/>
      </xdr:nvCxnSpPr>
      <xdr:spPr>
        <a:xfrm>
          <a:off x="13893800" y="2992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17</xdr:row>
      <xdr:rowOff>77470</xdr:rowOff>
    </xdr:to>
    <xdr:cxnSp macro="">
      <xdr:nvCxnSpPr>
        <xdr:cNvPr id="134" name="直線コネクタ 133"/>
        <xdr:cNvCxnSpPr/>
      </xdr:nvCxnSpPr>
      <xdr:spPr>
        <a:xfrm>
          <a:off x="13004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4" name="円/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6" name="円/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8" name="円/楕円 147"/>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9" name="テキスト ボックス 14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0" name="円/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52" name="円/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扶助費に係る経常収支比率は、</a:t>
          </a:r>
          <a:r>
            <a:rPr kumimoji="1" lang="en-US" altLang="ja-JP" sz="1400">
              <a:solidFill>
                <a:schemeClr val="dk1"/>
              </a:solidFill>
              <a:latin typeface="+mn-lt"/>
              <a:ea typeface="+mn-ea"/>
              <a:cs typeface="+mn-cs"/>
            </a:rPr>
            <a:t>0.1</a:t>
          </a:r>
          <a:r>
            <a:rPr kumimoji="1" lang="ja-JP" altLang="ja-JP" sz="1400">
              <a:solidFill>
                <a:schemeClr val="dk1"/>
              </a:solidFill>
              <a:latin typeface="+mn-lt"/>
              <a:ea typeface="+mn-ea"/>
              <a:cs typeface="+mn-cs"/>
            </a:rPr>
            <a:t>ポイント上昇し、類似団体平均を</a:t>
          </a:r>
          <a:r>
            <a:rPr kumimoji="1" lang="en-US" altLang="ja-JP" sz="1400">
              <a:solidFill>
                <a:schemeClr val="dk1"/>
              </a:solidFill>
              <a:latin typeface="+mn-lt"/>
              <a:ea typeface="+mn-ea"/>
              <a:cs typeface="+mn-cs"/>
            </a:rPr>
            <a:t>0.6</a:t>
          </a:r>
          <a:r>
            <a:rPr kumimoji="1" lang="ja-JP" altLang="ja-JP" sz="1400">
              <a:solidFill>
                <a:schemeClr val="dk1"/>
              </a:solidFill>
              <a:latin typeface="+mn-lt"/>
              <a:ea typeface="+mn-ea"/>
              <a:cs typeface="+mn-cs"/>
            </a:rPr>
            <a:t>ポイント上回る結果となった。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上昇した要因は、医療扶助費の増を主要因とする生活保護費の増額（</a:t>
          </a:r>
          <a:r>
            <a:rPr kumimoji="1" lang="en-US" altLang="ja-JP" sz="1400">
              <a:solidFill>
                <a:schemeClr val="dk1"/>
              </a:solidFill>
              <a:latin typeface="+mn-lt"/>
              <a:ea typeface="+mn-ea"/>
              <a:cs typeface="+mn-cs"/>
            </a:rPr>
            <a:t>43</a:t>
          </a:r>
          <a:r>
            <a:rPr kumimoji="1" lang="ja-JP" altLang="ja-JP" sz="1400">
              <a:solidFill>
                <a:schemeClr val="dk1"/>
              </a:solidFill>
              <a:latin typeface="+mn-lt"/>
              <a:ea typeface="+mn-ea"/>
              <a:cs typeface="+mn-cs"/>
            </a:rPr>
            <a:t>百万円増）及び保育単価の引き上げに起因する児童運営費委託料（民間保育園への保育委託料）の増額（</a:t>
          </a:r>
          <a:r>
            <a:rPr kumimoji="1" lang="en-US" altLang="ja-JP" sz="1400">
              <a:solidFill>
                <a:schemeClr val="dk1"/>
              </a:solidFill>
              <a:latin typeface="+mn-lt"/>
              <a:ea typeface="+mn-ea"/>
              <a:cs typeface="+mn-cs"/>
            </a:rPr>
            <a:t>39</a:t>
          </a:r>
          <a:r>
            <a:rPr kumimoji="1" lang="ja-JP" altLang="ja-JP" sz="1400">
              <a:solidFill>
                <a:schemeClr val="dk1"/>
              </a:solidFill>
              <a:latin typeface="+mn-lt"/>
              <a:ea typeface="+mn-ea"/>
              <a:cs typeface="+mn-cs"/>
            </a:rPr>
            <a:t>百万円増）が挙げられる。今後も児童運営費委託料を中心に当該比率の上昇が見込まれる。</a:t>
          </a:r>
          <a:endParaRPr lang="ja-JP" altLang="ja-JP" sz="1800"/>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77470</xdr:rowOff>
    </xdr:from>
    <xdr:to>
      <xdr:col>7</xdr:col>
      <xdr:colOff>15875</xdr:colOff>
      <xdr:row>55</xdr:row>
      <xdr:rowOff>85090</xdr:rowOff>
    </xdr:to>
    <xdr:cxnSp macro="">
      <xdr:nvCxnSpPr>
        <xdr:cNvPr id="186" name="直線コネクタ 185"/>
        <xdr:cNvCxnSpPr/>
      </xdr:nvCxnSpPr>
      <xdr:spPr>
        <a:xfrm>
          <a:off x="3987800" y="9507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100330</xdr:rowOff>
    </xdr:to>
    <xdr:cxnSp macro="">
      <xdr:nvCxnSpPr>
        <xdr:cNvPr id="189" name="直線コネクタ 188"/>
        <xdr:cNvCxnSpPr/>
      </xdr:nvCxnSpPr>
      <xdr:spPr>
        <a:xfrm flipV="1">
          <a:off x="3098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134620</xdr:rowOff>
    </xdr:from>
    <xdr:to>
      <xdr:col>4</xdr:col>
      <xdr:colOff>346075</xdr:colOff>
      <xdr:row>55</xdr:row>
      <xdr:rowOff>100330</xdr:rowOff>
    </xdr:to>
    <xdr:cxnSp macro="">
      <xdr:nvCxnSpPr>
        <xdr:cNvPr id="192" name="直線コネクタ 191"/>
        <xdr:cNvCxnSpPr/>
      </xdr:nvCxnSpPr>
      <xdr:spPr>
        <a:xfrm>
          <a:off x="2209800" y="939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134620</xdr:rowOff>
    </xdr:from>
    <xdr:to>
      <xdr:col>3</xdr:col>
      <xdr:colOff>142875</xdr:colOff>
      <xdr:row>55</xdr:row>
      <xdr:rowOff>31750</xdr:rowOff>
    </xdr:to>
    <xdr:cxnSp macro="">
      <xdr:nvCxnSpPr>
        <xdr:cNvPr id="195" name="直線コネクタ 194"/>
        <xdr:cNvCxnSpPr/>
      </xdr:nvCxnSpPr>
      <xdr:spPr>
        <a:xfrm flipV="1">
          <a:off x="1320800" y="939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34290</xdr:rowOff>
    </xdr:from>
    <xdr:to>
      <xdr:col>7</xdr:col>
      <xdr:colOff>66675</xdr:colOff>
      <xdr:row>55</xdr:row>
      <xdr:rowOff>135890</xdr:rowOff>
    </xdr:to>
    <xdr:sp macro="" textlink="">
      <xdr:nvSpPr>
        <xdr:cNvPr id="205" name="円/楕円 204"/>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6367</xdr:rowOff>
    </xdr:from>
    <xdr:ext cx="762000" cy="259045"/>
    <xdr:sp macro="" textlink="">
      <xdr:nvSpPr>
        <xdr:cNvPr id="206"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26670</xdr:rowOff>
    </xdr:from>
    <xdr:to>
      <xdr:col>5</xdr:col>
      <xdr:colOff>600075</xdr:colOff>
      <xdr:row>55</xdr:row>
      <xdr:rowOff>128270</xdr:rowOff>
    </xdr:to>
    <xdr:sp macro="" textlink="">
      <xdr:nvSpPr>
        <xdr:cNvPr id="207" name="円/楕円 206"/>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113047</xdr:rowOff>
    </xdr:from>
    <xdr:ext cx="736600" cy="259045"/>
    <xdr:sp macro="" textlink="">
      <xdr:nvSpPr>
        <xdr:cNvPr id="208" name="テキスト ボックス 207"/>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09" name="円/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83820</xdr:rowOff>
    </xdr:from>
    <xdr:to>
      <xdr:col>3</xdr:col>
      <xdr:colOff>193675</xdr:colOff>
      <xdr:row>55</xdr:row>
      <xdr:rowOff>13970</xdr:rowOff>
    </xdr:to>
    <xdr:sp macro="" textlink="">
      <xdr:nvSpPr>
        <xdr:cNvPr id="211" name="円/楕円 210"/>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170197</xdr:rowOff>
    </xdr:from>
    <xdr:ext cx="762000" cy="259045"/>
    <xdr:sp macro="" textlink="">
      <xdr:nvSpPr>
        <xdr:cNvPr id="212" name="テキスト ボックス 211"/>
        <xdr:cNvSpPr txBox="1"/>
      </xdr:nvSpPr>
      <xdr:spPr>
        <a:xfrm>
          <a:off x="18288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比率は前年度より</a:t>
          </a:r>
          <a:r>
            <a:rPr kumimoji="1" lang="en-US" altLang="ja-JP" sz="1400">
              <a:solidFill>
                <a:schemeClr val="dk1"/>
              </a:solidFill>
              <a:latin typeface="+mn-lt"/>
              <a:ea typeface="+mn-ea"/>
              <a:cs typeface="+mn-cs"/>
            </a:rPr>
            <a:t>0.9</a:t>
          </a:r>
          <a:r>
            <a:rPr kumimoji="1" lang="ja-JP" altLang="ja-JP" sz="1400">
              <a:solidFill>
                <a:schemeClr val="dk1"/>
              </a:solidFill>
              <a:latin typeface="+mn-lt"/>
              <a:ea typeface="+mn-ea"/>
              <a:cs typeface="+mn-cs"/>
            </a:rPr>
            <a:t>ポイント上昇し類似団体平均と同水準となった。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上昇の主な要因は、介護サービス等給付費の増に伴う一般会計から介護特別会計等への繰出金の増額（前年度比</a:t>
          </a:r>
          <a:r>
            <a:rPr kumimoji="1" lang="en-US" altLang="ja-JP" sz="1400">
              <a:solidFill>
                <a:schemeClr val="dk1"/>
              </a:solidFill>
              <a:latin typeface="+mn-lt"/>
              <a:ea typeface="+mn-ea"/>
              <a:cs typeface="+mn-cs"/>
            </a:rPr>
            <a:t>100</a:t>
          </a:r>
          <a:r>
            <a:rPr kumimoji="1" lang="ja-JP" altLang="ja-JP" sz="1400">
              <a:solidFill>
                <a:schemeClr val="dk1"/>
              </a:solidFill>
              <a:latin typeface="+mn-lt"/>
              <a:ea typeface="+mn-ea"/>
              <a:cs typeface="+mn-cs"/>
            </a:rPr>
            <a:t>百万円増）が挙げられ、現在の社会情勢から今後も増額を見込んでいるが、安易な赤字補てん繰出とならないよう、各特別会計の健全化を図る。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8890</xdr:rowOff>
    </xdr:to>
    <xdr:cxnSp macro="">
      <xdr:nvCxnSpPr>
        <xdr:cNvPr id="247" name="直線コネクタ 246"/>
        <xdr:cNvCxnSpPr/>
      </xdr:nvCxnSpPr>
      <xdr:spPr>
        <a:xfrm>
          <a:off x="15671800" y="9712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142240</xdr:rowOff>
    </xdr:to>
    <xdr:cxnSp macro="">
      <xdr:nvCxnSpPr>
        <xdr:cNvPr id="250" name="直線コネクタ 249"/>
        <xdr:cNvCxnSpPr/>
      </xdr:nvCxnSpPr>
      <xdr:spPr>
        <a:xfrm flipV="1">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58</xdr:row>
      <xdr:rowOff>43180</xdr:rowOff>
    </xdr:to>
    <xdr:cxnSp macro="">
      <xdr:nvCxnSpPr>
        <xdr:cNvPr id="253" name="直線コネクタ 252"/>
        <xdr:cNvCxnSpPr/>
      </xdr:nvCxnSpPr>
      <xdr:spPr>
        <a:xfrm flipV="1">
          <a:off x="13893800" y="9743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43180</xdr:rowOff>
    </xdr:to>
    <xdr:cxnSp macro="">
      <xdr:nvCxnSpPr>
        <xdr:cNvPr id="256" name="直線コネクタ 255"/>
        <xdr:cNvCxnSpPr/>
      </xdr:nvCxnSpPr>
      <xdr:spPr>
        <a:xfrm>
          <a:off x="13004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6" name="円/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7"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68" name="円/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69" name="テキスト ボックス 268"/>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0" name="円/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2" name="円/楕円 271"/>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3" name="テキスト ボックス 272"/>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4" name="円/楕円 27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5" name="テキスト ボックス 27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補助費等に係る経常収支比率は、前年度より</a:t>
          </a:r>
          <a:r>
            <a:rPr kumimoji="1" lang="en-US" altLang="ja-JP" sz="1400">
              <a:solidFill>
                <a:schemeClr val="dk1"/>
              </a:solidFill>
              <a:latin typeface="+mn-lt"/>
              <a:ea typeface="+mn-ea"/>
              <a:cs typeface="+mn-cs"/>
            </a:rPr>
            <a:t>0.5</a:t>
          </a:r>
          <a:r>
            <a:rPr kumimoji="1" lang="ja-JP" altLang="ja-JP" sz="1400">
              <a:solidFill>
                <a:schemeClr val="dk1"/>
              </a:solidFill>
              <a:latin typeface="+mn-lt"/>
              <a:ea typeface="+mn-ea"/>
              <a:cs typeface="+mn-cs"/>
            </a:rPr>
            <a:t>ポイント上昇したが、類似団体平均を</a:t>
          </a:r>
          <a:r>
            <a:rPr kumimoji="1" lang="en-US" altLang="ja-JP" sz="1400">
              <a:solidFill>
                <a:schemeClr val="dk1"/>
              </a:solidFill>
              <a:latin typeface="+mn-lt"/>
              <a:ea typeface="+mn-ea"/>
              <a:cs typeface="+mn-cs"/>
            </a:rPr>
            <a:t>6.3</a:t>
          </a:r>
          <a:r>
            <a:rPr kumimoji="1" lang="ja-JP" altLang="ja-JP" sz="1400">
              <a:solidFill>
                <a:schemeClr val="dk1"/>
              </a:solidFill>
              <a:latin typeface="+mn-lt"/>
              <a:ea typeface="+mn-ea"/>
              <a:cs typeface="+mn-cs"/>
            </a:rPr>
            <a:t>ポイントと大きく下回る結果となった。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今後も当該経費については厳選し、同水準の維持に努める。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81280</xdr:rowOff>
    </xdr:to>
    <xdr:cxnSp macro="">
      <xdr:nvCxnSpPr>
        <xdr:cNvPr id="305" name="直線コネクタ 304"/>
        <xdr:cNvCxnSpPr/>
      </xdr:nvCxnSpPr>
      <xdr:spPr>
        <a:xfrm>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72136</xdr:rowOff>
    </xdr:to>
    <xdr:cxnSp macro="">
      <xdr:nvCxnSpPr>
        <xdr:cNvPr id="308" name="直線コネクタ 307"/>
        <xdr:cNvCxnSpPr/>
      </xdr:nvCxnSpPr>
      <xdr:spPr>
        <a:xfrm flipV="1">
          <a:off x="14782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72136</xdr:rowOff>
    </xdr:to>
    <xdr:cxnSp macro="">
      <xdr:nvCxnSpPr>
        <xdr:cNvPr id="311" name="直線コネクタ 310"/>
        <xdr:cNvCxnSpPr/>
      </xdr:nvCxnSpPr>
      <xdr:spPr>
        <a:xfrm>
          <a:off x="13893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34</xdr:row>
      <xdr:rowOff>72136</xdr:rowOff>
    </xdr:to>
    <xdr:cxnSp macro="">
      <xdr:nvCxnSpPr>
        <xdr:cNvPr id="314" name="直線コネクタ 313"/>
        <xdr:cNvCxnSpPr/>
      </xdr:nvCxnSpPr>
      <xdr:spPr>
        <a:xfrm>
          <a:off x="13004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4" name="円/楕円 323"/>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5"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6" name="円/楕円 325"/>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7" name="テキスト ボックス 326"/>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8" name="円/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0" name="円/楕円 329"/>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1" name="テキスト ボックス 330"/>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32" name="円/楕円 331"/>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33" name="テキスト ボックス 332"/>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latin typeface="+mn-lt"/>
              <a:ea typeface="+mn-ea"/>
              <a:cs typeface="+mn-cs"/>
            </a:rPr>
            <a:t>公債費に係る経常収支比率は、平成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年度から再び上昇傾向となっており、前年度より</a:t>
          </a:r>
          <a:r>
            <a:rPr kumimoji="1" lang="en-US" altLang="ja-JP" sz="1200">
              <a:solidFill>
                <a:schemeClr val="dk1"/>
              </a:solidFill>
              <a:latin typeface="+mn-lt"/>
              <a:ea typeface="+mn-ea"/>
              <a:cs typeface="+mn-cs"/>
            </a:rPr>
            <a:t>0.1</a:t>
          </a:r>
          <a:r>
            <a:rPr kumimoji="1" lang="ja-JP" altLang="ja-JP" sz="1200">
              <a:solidFill>
                <a:schemeClr val="dk1"/>
              </a:solidFill>
              <a:latin typeface="+mn-lt"/>
              <a:ea typeface="+mn-ea"/>
              <a:cs typeface="+mn-cs"/>
            </a:rPr>
            <a:t>ポイント上昇した。主な要因としては、平成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年度に発行した第三セクター等改革推進債（土地開発公社の解散に向けた活用）の償還が平成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から開始したことが挙げられる。これが、経常収支比率上昇の一つの原因にはなったが、第三セクター改革推進債の活用により、市の将来利子負担を約２億円軽減することができた。今後も公共施設及びインフラの維持修繕に多額の財源（市債）を要するため比率の改善は困難だが、市債の厳選により対処していく。</a:t>
          </a:r>
          <a:endParaRPr lang="ja-JP" altLang="ja-JP" sz="1600"/>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129287</xdr:rowOff>
    </xdr:to>
    <xdr:cxnSp macro="">
      <xdr:nvCxnSpPr>
        <xdr:cNvPr id="363" name="直線コネクタ 362"/>
        <xdr:cNvCxnSpPr/>
      </xdr:nvCxnSpPr>
      <xdr:spPr>
        <a:xfrm>
          <a:off x="3987800" y="133263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124713</xdr:rowOff>
    </xdr:to>
    <xdr:cxnSp macro="">
      <xdr:nvCxnSpPr>
        <xdr:cNvPr id="366" name="直線コネクタ 365"/>
        <xdr:cNvCxnSpPr/>
      </xdr:nvCxnSpPr>
      <xdr:spPr>
        <a:xfrm>
          <a:off x="3098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156718</xdr:rowOff>
    </xdr:to>
    <xdr:cxnSp macro="">
      <xdr:nvCxnSpPr>
        <xdr:cNvPr id="369" name="直線コネクタ 368"/>
        <xdr:cNvCxnSpPr/>
      </xdr:nvCxnSpPr>
      <xdr:spPr>
        <a:xfrm flipV="1">
          <a:off x="2209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12700</xdr:rowOff>
    </xdr:to>
    <xdr:cxnSp macro="">
      <xdr:nvCxnSpPr>
        <xdr:cNvPr id="372" name="直線コネクタ 371"/>
        <xdr:cNvCxnSpPr/>
      </xdr:nvCxnSpPr>
      <xdr:spPr>
        <a:xfrm flipV="1">
          <a:off x="1320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2" name="円/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3"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4" name="円/楕円 383"/>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85" name="テキスト ボックス 38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6" name="円/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8" name="円/楕円 387"/>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9" name="テキスト ボックス 388"/>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0" name="円/楕円 38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1" name="テキスト ボックス 39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公債費以外の当該比率は、前年度より</a:t>
          </a:r>
          <a:r>
            <a:rPr kumimoji="1" lang="en-US" altLang="ja-JP" sz="1200">
              <a:solidFill>
                <a:schemeClr val="dk1"/>
              </a:solidFill>
              <a:latin typeface="+mn-lt"/>
              <a:ea typeface="+mn-ea"/>
              <a:cs typeface="+mn-cs"/>
            </a:rPr>
            <a:t>4.8</a:t>
          </a:r>
          <a:r>
            <a:rPr kumimoji="1" lang="ja-JP" altLang="ja-JP" sz="1200">
              <a:solidFill>
                <a:schemeClr val="dk1"/>
              </a:solidFill>
              <a:latin typeface="+mn-lt"/>
              <a:ea typeface="+mn-ea"/>
              <a:cs typeface="+mn-cs"/>
            </a:rPr>
            <a:t>ポイント上昇したが、類似団体平均を</a:t>
          </a:r>
          <a:r>
            <a:rPr kumimoji="1" lang="en-US" altLang="ja-JP" sz="1200">
              <a:solidFill>
                <a:schemeClr val="dk1"/>
              </a:solidFill>
              <a:latin typeface="+mn-lt"/>
              <a:ea typeface="+mn-ea"/>
              <a:cs typeface="+mn-cs"/>
            </a:rPr>
            <a:t>0.2</a:t>
          </a:r>
          <a:r>
            <a:rPr kumimoji="1" lang="ja-JP" altLang="ja-JP" sz="1200">
              <a:solidFill>
                <a:schemeClr val="dk1"/>
              </a:solidFill>
              <a:latin typeface="+mn-lt"/>
              <a:ea typeface="+mn-ea"/>
              <a:cs typeface="+mn-cs"/>
            </a:rPr>
            <a:t>ポイント下回る結果となった。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全ての比率が上昇する中で、特に物件費、人件費の上昇が著しいが、物件費については、指定管理制度の活用による業務改善の結果としての上昇であり、人件費については震災復興支援のための臨時給与減額措置の終了による給与の復元に起因したもの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今後は、扶助費、物件費、公債費の増額が見込まれるが、歳入（経常一般財源等）の身の丈に合った歳出規模の適正化に努める。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138430</xdr:rowOff>
    </xdr:from>
    <xdr:to>
      <xdr:col>24</xdr:col>
      <xdr:colOff>31750</xdr:colOff>
      <xdr:row>75</xdr:row>
      <xdr:rowOff>149861</xdr:rowOff>
    </xdr:to>
    <xdr:cxnSp macro="">
      <xdr:nvCxnSpPr>
        <xdr:cNvPr id="424" name="直線コネクタ 423"/>
        <xdr:cNvCxnSpPr/>
      </xdr:nvCxnSpPr>
      <xdr:spPr>
        <a:xfrm>
          <a:off x="15671800" y="1282573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138430</xdr:rowOff>
    </xdr:from>
    <xdr:to>
      <xdr:col>22</xdr:col>
      <xdr:colOff>565150</xdr:colOff>
      <xdr:row>75</xdr:row>
      <xdr:rowOff>35560</xdr:rowOff>
    </xdr:to>
    <xdr:cxnSp macro="">
      <xdr:nvCxnSpPr>
        <xdr:cNvPr id="427" name="直線コネクタ 426"/>
        <xdr:cNvCxnSpPr/>
      </xdr:nvCxnSpPr>
      <xdr:spPr>
        <a:xfrm flipV="1">
          <a:off x="14782800" y="12825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35560</xdr:rowOff>
    </xdr:to>
    <xdr:cxnSp macro="">
      <xdr:nvCxnSpPr>
        <xdr:cNvPr id="430" name="直線コネクタ 429"/>
        <xdr:cNvCxnSpPr/>
      </xdr:nvCxnSpPr>
      <xdr:spPr>
        <a:xfrm>
          <a:off x="13893800" y="12882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43180</xdr:rowOff>
    </xdr:to>
    <xdr:cxnSp macro="">
      <xdr:nvCxnSpPr>
        <xdr:cNvPr id="433" name="直線コネクタ 432"/>
        <xdr:cNvCxnSpPr/>
      </xdr:nvCxnSpPr>
      <xdr:spPr>
        <a:xfrm flipV="1">
          <a:off x="13004800" y="12882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3" name="円/楕円 442"/>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4"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87630</xdr:rowOff>
    </xdr:from>
    <xdr:to>
      <xdr:col>22</xdr:col>
      <xdr:colOff>615950</xdr:colOff>
      <xdr:row>75</xdr:row>
      <xdr:rowOff>17780</xdr:rowOff>
    </xdr:to>
    <xdr:sp macro="" textlink="">
      <xdr:nvSpPr>
        <xdr:cNvPr id="445" name="円/楕円 444"/>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27957</xdr:rowOff>
    </xdr:from>
    <xdr:ext cx="736600" cy="259045"/>
    <xdr:sp macro="" textlink="">
      <xdr:nvSpPr>
        <xdr:cNvPr id="446" name="テキスト ボックス 445"/>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7" name="円/楕円 446"/>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8" name="テキスト ボックス 447"/>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9" name="円/楕円 44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0" name="テキスト ボックス 44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1" name="円/楕円 450"/>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78757</xdr:rowOff>
    </xdr:from>
    <xdr:ext cx="762000" cy="259045"/>
    <xdr:sp macro="" textlink="">
      <xdr:nvSpPr>
        <xdr:cNvPr id="452" name="テキスト ボックス 451"/>
        <xdr:cNvSpPr txBox="1"/>
      </xdr:nvSpPr>
      <xdr:spPr>
        <a:xfrm>
          <a:off x="12623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埼玉県羽生市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63019</xdr:rowOff>
    </xdr:from>
    <xdr:to>
      <xdr:col>4</xdr:col>
      <xdr:colOff>1117600</xdr:colOff>
      <xdr:row>19</xdr:row>
      <xdr:rowOff>109000</xdr:rowOff>
    </xdr:to>
    <xdr:cxnSp macro="">
      <xdr:nvCxnSpPr>
        <xdr:cNvPr id="52" name="直線コネクタ 51"/>
        <xdr:cNvCxnSpPr/>
      </xdr:nvCxnSpPr>
      <xdr:spPr bwMode="auto">
        <a:xfrm flipV="1">
          <a:off x="5003800" y="3368194"/>
          <a:ext cx="647700" cy="4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83136</xdr:rowOff>
    </xdr:from>
    <xdr:to>
      <xdr:col>4</xdr:col>
      <xdr:colOff>469900</xdr:colOff>
      <xdr:row>19</xdr:row>
      <xdr:rowOff>109000</xdr:rowOff>
    </xdr:to>
    <xdr:cxnSp macro="">
      <xdr:nvCxnSpPr>
        <xdr:cNvPr id="55" name="直線コネクタ 54"/>
        <xdr:cNvCxnSpPr/>
      </xdr:nvCxnSpPr>
      <xdr:spPr bwMode="auto">
        <a:xfrm>
          <a:off x="4305300" y="3388311"/>
          <a:ext cx="698500" cy="2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45205</xdr:rowOff>
    </xdr:from>
    <xdr:to>
      <xdr:col>3</xdr:col>
      <xdr:colOff>904875</xdr:colOff>
      <xdr:row>19</xdr:row>
      <xdr:rowOff>83136</xdr:rowOff>
    </xdr:to>
    <xdr:cxnSp macro="">
      <xdr:nvCxnSpPr>
        <xdr:cNvPr id="58" name="直線コネクタ 57"/>
        <xdr:cNvCxnSpPr/>
      </xdr:nvCxnSpPr>
      <xdr:spPr bwMode="auto">
        <a:xfrm>
          <a:off x="3606800" y="3350380"/>
          <a:ext cx="698500" cy="37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45205</xdr:rowOff>
    </xdr:from>
    <xdr:to>
      <xdr:col>3</xdr:col>
      <xdr:colOff>206375</xdr:colOff>
      <xdr:row>19</xdr:row>
      <xdr:rowOff>52422</xdr:rowOff>
    </xdr:to>
    <xdr:cxnSp macro="">
      <xdr:nvCxnSpPr>
        <xdr:cNvPr id="61" name="直線コネクタ 60"/>
        <xdr:cNvCxnSpPr/>
      </xdr:nvCxnSpPr>
      <xdr:spPr bwMode="auto">
        <a:xfrm flipV="1">
          <a:off x="2908300" y="335038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12219</xdr:rowOff>
    </xdr:from>
    <xdr:to>
      <xdr:col>5</xdr:col>
      <xdr:colOff>34925</xdr:colOff>
      <xdr:row>19</xdr:row>
      <xdr:rowOff>113819</xdr:rowOff>
    </xdr:to>
    <xdr:sp macro="" textlink="">
      <xdr:nvSpPr>
        <xdr:cNvPr id="71" name="円/楕円 70"/>
        <xdr:cNvSpPr/>
      </xdr:nvSpPr>
      <xdr:spPr bwMode="auto">
        <a:xfrm>
          <a:off x="5600700" y="33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155746</xdr:rowOff>
    </xdr:from>
    <xdr:ext cx="762000" cy="259045"/>
    <xdr:sp macro="" textlink="">
      <xdr:nvSpPr>
        <xdr:cNvPr id="72" name="人口1人当たり決算額の推移該当値テキスト130"/>
        <xdr:cNvSpPr txBox="1"/>
      </xdr:nvSpPr>
      <xdr:spPr>
        <a:xfrm>
          <a:off x="5740400" y="32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58200</xdr:rowOff>
    </xdr:from>
    <xdr:to>
      <xdr:col>4</xdr:col>
      <xdr:colOff>520700</xdr:colOff>
      <xdr:row>19</xdr:row>
      <xdr:rowOff>159800</xdr:rowOff>
    </xdr:to>
    <xdr:sp macro="" textlink="">
      <xdr:nvSpPr>
        <xdr:cNvPr id="73" name="円/楕円 72"/>
        <xdr:cNvSpPr/>
      </xdr:nvSpPr>
      <xdr:spPr bwMode="auto">
        <a:xfrm>
          <a:off x="4953000" y="33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144577</xdr:rowOff>
    </xdr:from>
    <xdr:ext cx="736600" cy="259045"/>
    <xdr:sp macro="" textlink="">
      <xdr:nvSpPr>
        <xdr:cNvPr id="74" name="テキスト ボックス 73"/>
        <xdr:cNvSpPr txBox="1"/>
      </xdr:nvSpPr>
      <xdr:spPr>
        <a:xfrm>
          <a:off x="4622800" y="344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32336</xdr:rowOff>
    </xdr:from>
    <xdr:to>
      <xdr:col>3</xdr:col>
      <xdr:colOff>955675</xdr:colOff>
      <xdr:row>19</xdr:row>
      <xdr:rowOff>133936</xdr:rowOff>
    </xdr:to>
    <xdr:sp macro="" textlink="">
      <xdr:nvSpPr>
        <xdr:cNvPr id="75" name="円/楕円 74"/>
        <xdr:cNvSpPr/>
      </xdr:nvSpPr>
      <xdr:spPr bwMode="auto">
        <a:xfrm>
          <a:off x="4254500" y="333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118713</xdr:rowOff>
    </xdr:from>
    <xdr:ext cx="762000" cy="259045"/>
    <xdr:sp macro="" textlink="">
      <xdr:nvSpPr>
        <xdr:cNvPr id="76" name="テキスト ボックス 75"/>
        <xdr:cNvSpPr txBox="1"/>
      </xdr:nvSpPr>
      <xdr:spPr>
        <a:xfrm>
          <a:off x="3924300" y="34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165855</xdr:rowOff>
    </xdr:from>
    <xdr:to>
      <xdr:col>3</xdr:col>
      <xdr:colOff>257175</xdr:colOff>
      <xdr:row>19</xdr:row>
      <xdr:rowOff>96005</xdr:rowOff>
    </xdr:to>
    <xdr:sp macro="" textlink="">
      <xdr:nvSpPr>
        <xdr:cNvPr id="77" name="円/楕円 76"/>
        <xdr:cNvSpPr/>
      </xdr:nvSpPr>
      <xdr:spPr bwMode="auto">
        <a:xfrm>
          <a:off x="3556000" y="32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80782</xdr:rowOff>
    </xdr:from>
    <xdr:ext cx="762000" cy="259045"/>
    <xdr:sp macro="" textlink="">
      <xdr:nvSpPr>
        <xdr:cNvPr id="78" name="テキスト ボックス 77"/>
        <xdr:cNvSpPr txBox="1"/>
      </xdr:nvSpPr>
      <xdr:spPr>
        <a:xfrm>
          <a:off x="3225800" y="338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1622</xdr:rowOff>
    </xdr:from>
    <xdr:to>
      <xdr:col>2</xdr:col>
      <xdr:colOff>692150</xdr:colOff>
      <xdr:row>19</xdr:row>
      <xdr:rowOff>103222</xdr:rowOff>
    </xdr:to>
    <xdr:sp macro="" textlink="">
      <xdr:nvSpPr>
        <xdr:cNvPr id="79" name="円/楕円 78"/>
        <xdr:cNvSpPr/>
      </xdr:nvSpPr>
      <xdr:spPr bwMode="auto">
        <a:xfrm>
          <a:off x="2857500" y="330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87999</xdr:rowOff>
    </xdr:from>
    <xdr:ext cx="762000" cy="259045"/>
    <xdr:sp macro="" textlink="">
      <xdr:nvSpPr>
        <xdr:cNvPr id="80" name="テキスト ボックス 79"/>
        <xdr:cNvSpPr txBox="1"/>
      </xdr:nvSpPr>
      <xdr:spPr>
        <a:xfrm>
          <a:off x="2527300" y="339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44894</xdr:rowOff>
    </xdr:from>
    <xdr:to>
      <xdr:col>4</xdr:col>
      <xdr:colOff>1117600</xdr:colOff>
      <xdr:row>35</xdr:row>
      <xdr:rowOff>310623</xdr:rowOff>
    </xdr:to>
    <xdr:cxnSp macro="">
      <xdr:nvCxnSpPr>
        <xdr:cNvPr id="113" name="直線コネクタ 112"/>
        <xdr:cNvCxnSpPr/>
      </xdr:nvCxnSpPr>
      <xdr:spPr bwMode="auto">
        <a:xfrm>
          <a:off x="5003800" y="6655244"/>
          <a:ext cx="647700" cy="265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44894</xdr:rowOff>
    </xdr:from>
    <xdr:to>
      <xdr:col>4</xdr:col>
      <xdr:colOff>469900</xdr:colOff>
      <xdr:row>35</xdr:row>
      <xdr:rowOff>253797</xdr:rowOff>
    </xdr:to>
    <xdr:cxnSp macro="">
      <xdr:nvCxnSpPr>
        <xdr:cNvPr id="116" name="直線コネクタ 115"/>
        <xdr:cNvCxnSpPr/>
      </xdr:nvCxnSpPr>
      <xdr:spPr bwMode="auto">
        <a:xfrm flipV="1">
          <a:off x="4305300" y="6655244"/>
          <a:ext cx="698500" cy="20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227394</xdr:rowOff>
    </xdr:from>
    <xdr:to>
      <xdr:col>3</xdr:col>
      <xdr:colOff>904875</xdr:colOff>
      <xdr:row>35</xdr:row>
      <xdr:rowOff>253797</xdr:rowOff>
    </xdr:to>
    <xdr:cxnSp macro="">
      <xdr:nvCxnSpPr>
        <xdr:cNvPr id="119" name="直線コネクタ 118"/>
        <xdr:cNvCxnSpPr/>
      </xdr:nvCxnSpPr>
      <xdr:spPr bwMode="auto">
        <a:xfrm>
          <a:off x="3606800" y="6837744"/>
          <a:ext cx="6985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209677</xdr:rowOff>
    </xdr:from>
    <xdr:to>
      <xdr:col>3</xdr:col>
      <xdr:colOff>206375</xdr:colOff>
      <xdr:row>35</xdr:row>
      <xdr:rowOff>227394</xdr:rowOff>
    </xdr:to>
    <xdr:cxnSp macro="">
      <xdr:nvCxnSpPr>
        <xdr:cNvPr id="122" name="直線コネクタ 121"/>
        <xdr:cNvCxnSpPr/>
      </xdr:nvCxnSpPr>
      <xdr:spPr bwMode="auto">
        <a:xfrm>
          <a:off x="2908300" y="6820027"/>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259823</xdr:rowOff>
    </xdr:from>
    <xdr:to>
      <xdr:col>5</xdr:col>
      <xdr:colOff>34925</xdr:colOff>
      <xdr:row>36</xdr:row>
      <xdr:rowOff>18523</xdr:rowOff>
    </xdr:to>
    <xdr:sp macro="" textlink="">
      <xdr:nvSpPr>
        <xdr:cNvPr id="132" name="円/楕円 131"/>
        <xdr:cNvSpPr/>
      </xdr:nvSpPr>
      <xdr:spPr bwMode="auto">
        <a:xfrm>
          <a:off x="5600700" y="687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231900</xdr:rowOff>
    </xdr:from>
    <xdr:ext cx="762000" cy="259045"/>
    <xdr:sp macro="" textlink="">
      <xdr:nvSpPr>
        <xdr:cNvPr id="133" name="人口1人当たり決算額の推移該当値テキスト445"/>
        <xdr:cNvSpPr txBox="1"/>
      </xdr:nvSpPr>
      <xdr:spPr>
        <a:xfrm>
          <a:off x="5740400" y="684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336994</xdr:rowOff>
    </xdr:from>
    <xdr:to>
      <xdr:col>4</xdr:col>
      <xdr:colOff>520700</xdr:colOff>
      <xdr:row>35</xdr:row>
      <xdr:rowOff>95694</xdr:rowOff>
    </xdr:to>
    <xdr:sp macro="" textlink="">
      <xdr:nvSpPr>
        <xdr:cNvPr id="134" name="円/楕円 133"/>
        <xdr:cNvSpPr/>
      </xdr:nvSpPr>
      <xdr:spPr bwMode="auto">
        <a:xfrm>
          <a:off x="4953000" y="660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105872</xdr:rowOff>
    </xdr:from>
    <xdr:ext cx="736600" cy="259045"/>
    <xdr:sp macro="" textlink="">
      <xdr:nvSpPr>
        <xdr:cNvPr id="135" name="テキスト ボックス 134"/>
        <xdr:cNvSpPr txBox="1"/>
      </xdr:nvSpPr>
      <xdr:spPr>
        <a:xfrm>
          <a:off x="4622800" y="63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202997</xdr:rowOff>
    </xdr:from>
    <xdr:to>
      <xdr:col>3</xdr:col>
      <xdr:colOff>955675</xdr:colOff>
      <xdr:row>35</xdr:row>
      <xdr:rowOff>304597</xdr:rowOff>
    </xdr:to>
    <xdr:sp macro="" textlink="">
      <xdr:nvSpPr>
        <xdr:cNvPr id="136" name="円/楕円 135"/>
        <xdr:cNvSpPr/>
      </xdr:nvSpPr>
      <xdr:spPr bwMode="auto">
        <a:xfrm>
          <a:off x="4254500" y="681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289374</xdr:rowOff>
    </xdr:from>
    <xdr:ext cx="762000" cy="259045"/>
    <xdr:sp macro="" textlink="">
      <xdr:nvSpPr>
        <xdr:cNvPr id="137" name="テキスト ボックス 136"/>
        <xdr:cNvSpPr txBox="1"/>
      </xdr:nvSpPr>
      <xdr:spPr>
        <a:xfrm>
          <a:off x="3924300" y="689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176594</xdr:rowOff>
    </xdr:from>
    <xdr:to>
      <xdr:col>3</xdr:col>
      <xdr:colOff>257175</xdr:colOff>
      <xdr:row>35</xdr:row>
      <xdr:rowOff>278194</xdr:rowOff>
    </xdr:to>
    <xdr:sp macro="" textlink="">
      <xdr:nvSpPr>
        <xdr:cNvPr id="138" name="円/楕円 137"/>
        <xdr:cNvSpPr/>
      </xdr:nvSpPr>
      <xdr:spPr bwMode="auto">
        <a:xfrm>
          <a:off x="3556000" y="678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262971</xdr:rowOff>
    </xdr:from>
    <xdr:ext cx="762000" cy="259045"/>
    <xdr:sp macro="" textlink="">
      <xdr:nvSpPr>
        <xdr:cNvPr id="139" name="テキスト ボックス 138"/>
        <xdr:cNvSpPr txBox="1"/>
      </xdr:nvSpPr>
      <xdr:spPr>
        <a:xfrm>
          <a:off x="3225800" y="687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158877</xdr:rowOff>
    </xdr:from>
    <xdr:to>
      <xdr:col>2</xdr:col>
      <xdr:colOff>692150</xdr:colOff>
      <xdr:row>35</xdr:row>
      <xdr:rowOff>260477</xdr:rowOff>
    </xdr:to>
    <xdr:sp macro="" textlink="">
      <xdr:nvSpPr>
        <xdr:cNvPr id="140" name="円/楕円 139"/>
        <xdr:cNvSpPr/>
      </xdr:nvSpPr>
      <xdr:spPr bwMode="auto">
        <a:xfrm>
          <a:off x="2857500" y="676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245254</xdr:rowOff>
    </xdr:from>
    <xdr:ext cx="762000" cy="259045"/>
    <xdr:sp macro="" textlink="">
      <xdr:nvSpPr>
        <xdr:cNvPr id="141" name="テキスト ボックス 140"/>
        <xdr:cNvSpPr txBox="1"/>
      </xdr:nvSpPr>
      <xdr:spPr>
        <a:xfrm>
          <a:off x="2527300" y="685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年度から積立を行っていいたが、平成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年度に解散した土地開発公社の割賦未収金の支払いに基金を充てたため比率が減少した。また、平成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年度は積立を行うことができず、実質単年度収支は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年連続のマイナスとなった。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今後も、老朽化した公共施設等の維持修繕費用の増大が見込まれ、以前のような基金の積立を行うことは難しく、基金残高は横ばいもしくは減少の可能性が高く、比率は減少すると考えられる。</a:t>
          </a:r>
          <a:endParaRPr kumimoji="1" lang="en-US" altLang="ja-JP" sz="13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調査開始以降、全ての会計において赤字は発生していない。ただし、国民健康保険特別会計、介護保険特別会計、下水道事業特別会計、後期高齢者医療特別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全体の黒字の状況は続くと想定されるが、介護保険特別会計後期高齢者医療特別会計においては保険給付費等が増加傾向にあるため、一般会計からの繰入金の増加が見込まれ、比率は減少していくと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年度に発行した第三セクター等改革推進債の償還が始まったことにより増加したが、この起債により平成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年度に解散した土地開発公社への割賦未収金を解消したため、債務負担行為に基づく支出額が大幅に減少し、比率を下げる要因となった。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今後は、元利償還金が比率増減の主要因となるが、</a:t>
          </a:r>
          <a:r>
            <a:rPr kumimoji="1" lang="ja-JP" altLang="ja-JP" sz="1400">
              <a:solidFill>
                <a:schemeClr val="dk1"/>
              </a:solidFill>
              <a:latin typeface="+mn-lt"/>
              <a:ea typeface="+mn-ea"/>
              <a:cs typeface="+mn-cs"/>
            </a:rPr>
            <a:t>老朽化した公共施設等の維持修繕費用</a:t>
          </a:r>
          <a:r>
            <a:rPr kumimoji="1" lang="ja-JP" altLang="en-US" sz="1400">
              <a:solidFill>
                <a:schemeClr val="dk1"/>
              </a:solidFill>
              <a:latin typeface="+mn-lt"/>
              <a:ea typeface="+mn-ea"/>
              <a:cs typeface="+mn-cs"/>
            </a:rPr>
            <a:t>のために地方債発行額の増大が見込まれ、分子は増加していくと考えられる。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これまでの市債の借入抑制と基金の積立により、将来負担比率の分子は減少傾向にある。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年度は、産業文化ホールの改修（</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億円借入）や消防救急無線デジタル化事業（</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億円借入）の実施により、地方債の現在高が前年度よりも約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億円上昇したが、退職手当負担見込額約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億円の減少、一般廃棄物処理施設整備基金約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億円の積立等により、将来負担比率の分子は減少した。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しかし、減少幅は縮小しており、今後は</a:t>
          </a:r>
          <a:r>
            <a:rPr kumimoji="1" lang="ja-JP" altLang="ja-JP" sz="1400">
              <a:solidFill>
                <a:schemeClr val="dk1"/>
              </a:solidFill>
              <a:latin typeface="+mn-lt"/>
              <a:ea typeface="+mn-ea"/>
              <a:cs typeface="+mn-cs"/>
            </a:rPr>
            <a:t>老朽化した公共施設等の維持修繕費用のために地方債発行額の増大が見込まれ、</a:t>
          </a:r>
          <a:r>
            <a:rPr kumimoji="1" lang="ja-JP" altLang="en-US" sz="1400">
              <a:solidFill>
                <a:schemeClr val="dk1"/>
              </a:solidFill>
              <a:latin typeface="+mn-lt"/>
              <a:ea typeface="+mn-ea"/>
              <a:cs typeface="+mn-cs"/>
            </a:rPr>
            <a:t>分子</a:t>
          </a:r>
          <a:r>
            <a:rPr kumimoji="1" lang="ja-JP" altLang="ja-JP" sz="1400">
              <a:solidFill>
                <a:schemeClr val="dk1"/>
              </a:solidFill>
              <a:latin typeface="+mn-lt"/>
              <a:ea typeface="+mn-ea"/>
              <a:cs typeface="+mn-cs"/>
            </a:rPr>
            <a:t>は</a:t>
          </a:r>
          <a:r>
            <a:rPr kumimoji="1" lang="ja-JP" altLang="en-US" sz="1400">
              <a:solidFill>
                <a:schemeClr val="dk1"/>
              </a:solidFill>
              <a:latin typeface="+mn-lt"/>
              <a:ea typeface="+mn-ea"/>
              <a:cs typeface="+mn-cs"/>
            </a:rPr>
            <a:t>増加</a:t>
          </a:r>
          <a:r>
            <a:rPr kumimoji="1" lang="ja-JP" altLang="ja-JP" sz="1400">
              <a:solidFill>
                <a:schemeClr val="dk1"/>
              </a:solidFill>
              <a:latin typeface="+mn-lt"/>
              <a:ea typeface="+mn-ea"/>
              <a:cs typeface="+mn-cs"/>
            </a:rPr>
            <a:t>していくと考えられる。</a:t>
          </a:r>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election activeCell="BG35" sqref="BG35:BU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19246843</v>
      </c>
      <c r="BO4" s="349"/>
      <c r="BP4" s="349"/>
      <c r="BQ4" s="349"/>
      <c r="BR4" s="349"/>
      <c r="BS4" s="349"/>
      <c r="BT4" s="349"/>
      <c r="BU4" s="350"/>
      <c r="BV4" s="348">
        <v>21275545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9.9</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18077642</v>
      </c>
      <c r="BO5" s="386"/>
      <c r="BP5" s="386"/>
      <c r="BQ5" s="386"/>
      <c r="BR5" s="386"/>
      <c r="BS5" s="386"/>
      <c r="BT5" s="386"/>
      <c r="BU5" s="387"/>
      <c r="BV5" s="385">
        <v>19953635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1169201</v>
      </c>
      <c r="BO6" s="386"/>
      <c r="BP6" s="386"/>
      <c r="BQ6" s="386"/>
      <c r="BR6" s="386"/>
      <c r="BS6" s="386"/>
      <c r="BT6" s="386"/>
      <c r="BU6" s="387"/>
      <c r="BV6" s="385">
        <v>1321910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97.9</v>
      </c>
      <c r="CU6" s="423"/>
      <c r="CV6" s="423"/>
      <c r="CW6" s="423"/>
      <c r="CX6" s="423"/>
      <c r="CY6" s="423"/>
      <c r="CZ6" s="423"/>
      <c r="DA6" s="424"/>
      <c r="DB6" s="422">
        <v>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93470</v>
      </c>
      <c r="BO7" s="386"/>
      <c r="BP7" s="386"/>
      <c r="BQ7" s="386"/>
      <c r="BR7" s="386"/>
      <c r="BS7" s="386"/>
      <c r="BT7" s="386"/>
      <c r="BU7" s="387"/>
      <c r="BV7" s="385">
        <v>114879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10905367</v>
      </c>
      <c r="CU7" s="386"/>
      <c r="CV7" s="386"/>
      <c r="CW7" s="386"/>
      <c r="CX7" s="386"/>
      <c r="CY7" s="386"/>
      <c r="CZ7" s="386"/>
      <c r="DA7" s="387"/>
      <c r="DB7" s="385">
        <v>10988674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1075731</v>
      </c>
      <c r="BO8" s="386"/>
      <c r="BP8" s="386"/>
      <c r="BQ8" s="386"/>
      <c r="BR8" s="386"/>
      <c r="BS8" s="386"/>
      <c r="BT8" s="386"/>
      <c r="BU8" s="387"/>
      <c r="BV8" s="385">
        <v>1207031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56204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-131300</v>
      </c>
      <c r="BO9" s="386"/>
      <c r="BP9" s="386"/>
      <c r="BQ9" s="386"/>
      <c r="BR9" s="386"/>
      <c r="BS9" s="386"/>
      <c r="BT9" s="386"/>
      <c r="BU9" s="387"/>
      <c r="BV9" s="385">
        <v>-52190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56693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500446</v>
      </c>
      <c r="BO10" s="386"/>
      <c r="BP10" s="386"/>
      <c r="BQ10" s="386"/>
      <c r="BR10" s="386"/>
      <c r="BS10" s="386"/>
      <c r="BT10" s="386"/>
      <c r="BU10" s="387"/>
      <c r="BV10" s="385">
        <v>100548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55886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450000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54910</v>
      </c>
      <c r="S13" s="467"/>
      <c r="T13" s="467"/>
      <c r="U13" s="467"/>
      <c r="V13" s="468"/>
      <c r="W13" s="401" t="s">
        <v>124</v>
      </c>
      <c r="X13" s="402"/>
      <c r="Y13" s="402"/>
      <c r="Z13" s="402"/>
      <c r="AA13" s="402"/>
      <c r="AB13" s="392"/>
      <c r="AC13" s="436">
        <v>1064</v>
      </c>
      <c r="AD13" s="437"/>
      <c r="AE13" s="437"/>
      <c r="AF13" s="437"/>
      <c r="AG13" s="476"/>
      <c r="AH13" s="436">
        <v>1442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-130854</v>
      </c>
      <c r="BO13" s="386"/>
      <c r="BP13" s="386"/>
      <c r="BQ13" s="386"/>
      <c r="BR13" s="386"/>
      <c r="BS13" s="386"/>
      <c r="BT13" s="386"/>
      <c r="BU13" s="387"/>
      <c r="BV13" s="385">
        <v>-401642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56141</v>
      </c>
      <c r="S14" s="467"/>
      <c r="T14" s="467"/>
      <c r="U14" s="467"/>
      <c r="V14" s="468"/>
      <c r="W14" s="375"/>
      <c r="X14" s="376"/>
      <c r="Y14" s="376"/>
      <c r="Z14" s="376"/>
      <c r="AA14" s="376"/>
      <c r="AB14" s="365"/>
      <c r="AC14" s="469">
        <v>4.0999999999999996</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103.4</v>
      </c>
      <c r="CU14" s="481"/>
      <c r="CV14" s="481"/>
      <c r="CW14" s="481"/>
      <c r="CX14" s="481"/>
      <c r="CY14" s="481"/>
      <c r="CZ14" s="481"/>
      <c r="DA14" s="482"/>
      <c r="DB14" s="480">
        <v>102.8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55157</v>
      </c>
      <c r="S15" s="467"/>
      <c r="T15" s="467"/>
      <c r="U15" s="467"/>
      <c r="V15" s="468"/>
      <c r="W15" s="401" t="s">
        <v>131</v>
      </c>
      <c r="X15" s="402"/>
      <c r="Y15" s="402"/>
      <c r="Z15" s="402"/>
      <c r="AA15" s="402"/>
      <c r="AB15" s="392"/>
      <c r="AC15" s="436">
        <v>8836</v>
      </c>
      <c r="AD15" s="437"/>
      <c r="AE15" s="437"/>
      <c r="AF15" s="437"/>
      <c r="AG15" s="476"/>
      <c r="AH15" s="436">
        <v>10634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6358102</v>
      </c>
      <c r="BO15" s="349"/>
      <c r="BP15" s="349"/>
      <c r="BQ15" s="349"/>
      <c r="BR15" s="349"/>
      <c r="BS15" s="349"/>
      <c r="BT15" s="349"/>
      <c r="BU15" s="350"/>
      <c r="BV15" s="348">
        <v>6317857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34.200000000000003</v>
      </c>
      <c r="AD16" s="470"/>
      <c r="AE16" s="470"/>
      <c r="AF16" s="470"/>
      <c r="AG16" s="471"/>
      <c r="AH16" s="469">
        <v>37.200000000000003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8118717</v>
      </c>
      <c r="BO16" s="386"/>
      <c r="BP16" s="386"/>
      <c r="BQ16" s="386"/>
      <c r="BR16" s="386"/>
      <c r="BS16" s="386"/>
      <c r="BT16" s="386"/>
      <c r="BU16" s="387"/>
      <c r="BV16" s="385">
        <v>8148266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15940</v>
      </c>
      <c r="AD17" s="437"/>
      <c r="AE17" s="437"/>
      <c r="AF17" s="437"/>
      <c r="AG17" s="476"/>
      <c r="AH17" s="436">
        <v>15784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8182523</v>
      </c>
      <c r="BO17" s="386"/>
      <c r="BP17" s="386"/>
      <c r="BQ17" s="386"/>
      <c r="BR17" s="386"/>
      <c r="BS17" s="386"/>
      <c r="BT17" s="386"/>
      <c r="BU17" s="387"/>
      <c r="BV17" s="385">
        <v>8152531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58.64</v>
      </c>
      <c r="M18" s="498"/>
      <c r="N18" s="498"/>
      <c r="O18" s="498"/>
      <c r="P18" s="498"/>
      <c r="Q18" s="498"/>
      <c r="R18" s="499"/>
      <c r="S18" s="499"/>
      <c r="T18" s="499"/>
      <c r="U18" s="499"/>
      <c r="V18" s="500"/>
      <c r="W18" s="403"/>
      <c r="X18" s="404"/>
      <c r="Y18" s="404"/>
      <c r="Z18" s="404"/>
      <c r="AA18" s="404"/>
      <c r="AB18" s="395"/>
      <c r="AC18" s="501">
        <v>61.7</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9946526</v>
      </c>
      <c r="BO18" s="386"/>
      <c r="BP18" s="386"/>
      <c r="BQ18" s="386"/>
      <c r="BR18" s="386"/>
      <c r="BS18" s="386"/>
      <c r="BT18" s="386"/>
      <c r="BU18" s="387"/>
      <c r="BV18" s="385">
        <v>9327302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13735854</v>
      </c>
      <c r="BO19" s="386"/>
      <c r="BP19" s="386"/>
      <c r="BQ19" s="386"/>
      <c r="BR19" s="386"/>
      <c r="BS19" s="386"/>
      <c r="BT19" s="386"/>
      <c r="BU19" s="387"/>
      <c r="BV19" s="385">
        <v>13662785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19473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18219633</v>
      </c>
      <c r="BO23" s="386"/>
      <c r="BP23" s="386"/>
      <c r="BQ23" s="386"/>
      <c r="BR23" s="386"/>
      <c r="BS23" s="386"/>
      <c r="BT23" s="386"/>
      <c r="BU23" s="387"/>
      <c r="BV23" s="385">
        <v>17825137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9050</v>
      </c>
      <c r="R24" s="437"/>
      <c r="S24" s="437"/>
      <c r="T24" s="437"/>
      <c r="U24" s="437"/>
      <c r="V24" s="476"/>
      <c r="W24" s="531"/>
      <c r="X24" s="519"/>
      <c r="Y24" s="520"/>
      <c r="Z24" s="435" t="s">
        <v>155</v>
      </c>
      <c r="AA24" s="415"/>
      <c r="AB24" s="415"/>
      <c r="AC24" s="415"/>
      <c r="AD24" s="415"/>
      <c r="AE24" s="415"/>
      <c r="AF24" s="415"/>
      <c r="AG24" s="416"/>
      <c r="AH24" s="436">
        <v>366</v>
      </c>
      <c r="AI24" s="437"/>
      <c r="AJ24" s="437"/>
      <c r="AK24" s="437"/>
      <c r="AL24" s="476"/>
      <c r="AM24" s="436">
        <v>1089582</v>
      </c>
      <c r="AN24" s="437"/>
      <c r="AO24" s="437"/>
      <c r="AP24" s="437"/>
      <c r="AQ24" s="437"/>
      <c r="AR24" s="476"/>
      <c r="AS24" s="436">
        <v>2977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12761988</v>
      </c>
      <c r="BO24" s="386"/>
      <c r="BP24" s="386"/>
      <c r="BQ24" s="386"/>
      <c r="BR24" s="386"/>
      <c r="BS24" s="386"/>
      <c r="BT24" s="386"/>
      <c r="BU24" s="387"/>
      <c r="BV24" s="385">
        <v>12942695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7780</v>
      </c>
      <c r="R25" s="437"/>
      <c r="S25" s="437"/>
      <c r="T25" s="437"/>
      <c r="U25" s="437"/>
      <c r="V25" s="476"/>
      <c r="W25" s="531"/>
      <c r="X25" s="519"/>
      <c r="Y25" s="520"/>
      <c r="Z25" s="435" t="s">
        <v>158</v>
      </c>
      <c r="AA25" s="415"/>
      <c r="AB25" s="415"/>
      <c r="AC25" s="415"/>
      <c r="AD25" s="415"/>
      <c r="AE25" s="415"/>
      <c r="AF25" s="415"/>
      <c r="AG25" s="416"/>
      <c r="AH25" s="436">
        <v>78</v>
      </c>
      <c r="AI25" s="437"/>
      <c r="AJ25" s="437"/>
      <c r="AK25" s="437"/>
      <c r="AL25" s="476"/>
      <c r="AM25" s="436">
        <v>226434</v>
      </c>
      <c r="AN25" s="437"/>
      <c r="AO25" s="437"/>
      <c r="AP25" s="437"/>
      <c r="AQ25" s="437"/>
      <c r="AR25" s="476"/>
      <c r="AS25" s="436">
        <v>2903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673711</v>
      </c>
      <c r="BO25" s="349"/>
      <c r="BP25" s="349"/>
      <c r="BQ25" s="349"/>
      <c r="BR25" s="349"/>
      <c r="BS25" s="349"/>
      <c r="BT25" s="349"/>
      <c r="BU25" s="350"/>
      <c r="BV25" s="348">
        <v>766956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7150</v>
      </c>
      <c r="R26" s="437"/>
      <c r="S26" s="437"/>
      <c r="T26" s="437"/>
      <c r="U26" s="437"/>
      <c r="V26" s="476"/>
      <c r="W26" s="531"/>
      <c r="X26" s="519"/>
      <c r="Y26" s="520"/>
      <c r="Z26" s="435" t="s">
        <v>161</v>
      </c>
      <c r="AA26" s="541"/>
      <c r="AB26" s="541"/>
      <c r="AC26" s="541"/>
      <c r="AD26" s="541"/>
      <c r="AE26" s="541"/>
      <c r="AF26" s="541"/>
      <c r="AG26" s="542"/>
      <c r="AH26" s="436">
        <v>11</v>
      </c>
      <c r="AI26" s="437"/>
      <c r="AJ26" s="437"/>
      <c r="AK26" s="437"/>
      <c r="AL26" s="476"/>
      <c r="AM26" s="436">
        <v>32725</v>
      </c>
      <c r="AN26" s="437"/>
      <c r="AO26" s="437"/>
      <c r="AP26" s="437"/>
      <c r="AQ26" s="437"/>
      <c r="AR26" s="476"/>
      <c r="AS26" s="436">
        <v>2975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4490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28441</v>
      </c>
      <c r="AN27" s="437"/>
      <c r="AO27" s="437"/>
      <c r="AP27" s="437"/>
      <c r="AQ27" s="437"/>
      <c r="AR27" s="476"/>
      <c r="AS27" s="436">
        <v>4063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4010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1281375</v>
      </c>
      <c r="BO28" s="349"/>
      <c r="BP28" s="349"/>
      <c r="BQ28" s="349"/>
      <c r="BR28" s="349"/>
      <c r="BS28" s="349"/>
      <c r="BT28" s="349"/>
      <c r="BU28" s="350"/>
      <c r="BV28" s="348">
        <v>1280929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3750</v>
      </c>
      <c r="R29" s="437"/>
      <c r="S29" s="437"/>
      <c r="T29" s="437"/>
      <c r="U29" s="437"/>
      <c r="V29" s="476"/>
      <c r="W29" s="532"/>
      <c r="X29" s="533"/>
      <c r="Y29" s="534"/>
      <c r="Z29" s="435" t="s">
        <v>171</v>
      </c>
      <c r="AA29" s="415"/>
      <c r="AB29" s="415"/>
      <c r="AC29" s="415"/>
      <c r="AD29" s="415"/>
      <c r="AE29" s="415"/>
      <c r="AF29" s="415"/>
      <c r="AG29" s="416"/>
      <c r="AH29" s="436">
        <v>373</v>
      </c>
      <c r="AI29" s="437"/>
      <c r="AJ29" s="437"/>
      <c r="AK29" s="437"/>
      <c r="AL29" s="476"/>
      <c r="AM29" s="436">
        <v>1118023</v>
      </c>
      <c r="AN29" s="437"/>
      <c r="AO29" s="437"/>
      <c r="AP29" s="437"/>
      <c r="AQ29" s="437"/>
      <c r="AR29" s="476"/>
      <c r="AS29" s="436">
        <v>2997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25917</v>
      </c>
      <c r="BO29" s="386"/>
      <c r="BP29" s="386"/>
      <c r="BQ29" s="386"/>
      <c r="BR29" s="386"/>
      <c r="BS29" s="386"/>
      <c r="BT29" s="386"/>
      <c r="BU29" s="387"/>
      <c r="BV29" s="385">
        <v>25912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1510819</v>
      </c>
      <c r="BO30" s="555"/>
      <c r="BP30" s="555"/>
      <c r="BQ30" s="555"/>
      <c r="BR30" s="555"/>
      <c r="BS30" s="555"/>
      <c r="BT30" s="555"/>
      <c r="BU30" s="556"/>
      <c r="BV30" s="554">
        <v>1320516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羽生の里</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中小企業従業員退職金等共済事業特別会計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岩瀬土地区画整理組合</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住宅資金貸付事業特別会計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埼玉県都市競艇組合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加須市・羽生市水防事務組合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DL43" sqref="DL43:DV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15442</v>
      </c>
      <c r="J41" s="83">
        <v>15264</v>
      </c>
      <c r="K41" s="83">
        <v>15218</v>
      </c>
      <c r="L41" s="83">
        <v>17825</v>
      </c>
      <c r="M41" s="84">
        <v>18220</v>
      </c>
    </row>
    <row r="42" spans="2:13" ht="27.75" customHeight="1">
      <c r="B42" s="1171"/>
      <c r="C42" s="1172"/>
      <c r="D42" s="85"/>
      <c r="E42" s="1177" t="s">
        <v>26</v>
      </c>
      <c r="F42" s="1177"/>
      <c r="G42" s="1177"/>
      <c r="H42" s="1178"/>
      <c r="I42" s="86">
        <v>1112</v>
      </c>
      <c r="J42" s="87">
        <v>933</v>
      </c>
      <c r="K42" s="87">
        <v>754</v>
      </c>
      <c r="L42" s="87" t="s">
        <v>483</v>
      </c>
      <c r="M42" s="88">
        <v>192</v>
      </c>
    </row>
    <row r="43" spans="2:13" ht="27.75" customHeight="1">
      <c r="B43" s="1171"/>
      <c r="C43" s="1172"/>
      <c r="D43" s="85"/>
      <c r="E43" s="1177" t="s">
        <v>27</v>
      </c>
      <c r="F43" s="1177"/>
      <c r="G43" s="1177"/>
      <c r="H43" s="1178"/>
      <c r="I43" s="86">
        <v>7169</v>
      </c>
      <c r="J43" s="87">
        <v>6779</v>
      </c>
      <c r="K43" s="87">
        <v>6409</v>
      </c>
      <c r="L43" s="87">
        <v>6076</v>
      </c>
      <c r="M43" s="88">
        <v>5866</v>
      </c>
    </row>
    <row r="44" spans="2:13" ht="27.75" customHeight="1">
      <c r="B44" s="1171"/>
      <c r="C44" s="1172"/>
      <c r="D44" s="85"/>
      <c r="E44" s="1177" t="s">
        <v>28</v>
      </c>
      <c r="F44" s="1177"/>
      <c r="G44" s="1177"/>
      <c r="H44" s="1178"/>
      <c r="I44" s="86" t="s">
        <v>483</v>
      </c>
      <c r="J44" s="87" t="s">
        <v>483</v>
      </c>
      <c r="K44" s="87" t="s">
        <v>483</v>
      </c>
      <c r="L44" s="87" t="s">
        <v>483</v>
      </c>
      <c r="M44" s="88" t="s">
        <v>483</v>
      </c>
    </row>
    <row r="45" spans="2:13" ht="27.75" customHeight="1">
      <c r="B45" s="1171"/>
      <c r="C45" s="1172"/>
      <c r="D45" s="85"/>
      <c r="E45" s="1177" t="s">
        <v>29</v>
      </c>
      <c r="F45" s="1177"/>
      <c r="G45" s="1177"/>
      <c r="H45" s="1178"/>
      <c r="I45" s="86">
        <v>5099</v>
      </c>
      <c r="J45" s="87">
        <v>5013</v>
      </c>
      <c r="K45" s="87">
        <v>4999</v>
      </c>
      <c r="L45" s="87">
        <v>4837</v>
      </c>
      <c r="M45" s="88">
        <v>4603</v>
      </c>
    </row>
    <row r="46" spans="2:13" ht="27.75" customHeight="1">
      <c r="B46" s="1171"/>
      <c r="C46" s="1172"/>
      <c r="D46" s="85"/>
      <c r="E46" s="1177" t="s">
        <v>30</v>
      </c>
      <c r="F46" s="1177"/>
      <c r="G46" s="1177"/>
      <c r="H46" s="1178"/>
      <c r="I46" s="86">
        <v>2724</v>
      </c>
      <c r="J46" s="87">
        <v>2719</v>
      </c>
      <c r="K46" s="87">
        <v>2613</v>
      </c>
      <c r="L46" s="87">
        <v>182</v>
      </c>
      <c r="M46" s="88">
        <v>144</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2270</v>
      </c>
      <c r="J49" s="87">
        <v>2601</v>
      </c>
      <c r="K49" s="87">
        <v>3160</v>
      </c>
      <c r="L49" s="87">
        <v>3031</v>
      </c>
      <c r="M49" s="88">
        <v>3184</v>
      </c>
    </row>
    <row r="50" spans="2:13" ht="27.75" customHeight="1">
      <c r="B50" s="1171"/>
      <c r="C50" s="1172"/>
      <c r="D50" s="85"/>
      <c r="E50" s="1177" t="s">
        <v>35</v>
      </c>
      <c r="F50" s="1177"/>
      <c r="G50" s="1177"/>
      <c r="H50" s="1178"/>
      <c r="I50" s="86">
        <v>3570</v>
      </c>
      <c r="J50" s="87">
        <v>3139</v>
      </c>
      <c r="K50" s="87">
        <v>2828</v>
      </c>
      <c r="L50" s="87">
        <v>1940</v>
      </c>
      <c r="M50" s="88">
        <v>2102</v>
      </c>
    </row>
    <row r="51" spans="2:13" ht="27.75" customHeight="1">
      <c r="B51" s="1173"/>
      <c r="C51" s="1174"/>
      <c r="D51" s="85"/>
      <c r="E51" s="1177" t="s">
        <v>36</v>
      </c>
      <c r="F51" s="1177"/>
      <c r="G51" s="1177"/>
      <c r="H51" s="1178"/>
      <c r="I51" s="86">
        <v>13582</v>
      </c>
      <c r="J51" s="87">
        <v>13748</v>
      </c>
      <c r="K51" s="87">
        <v>13808</v>
      </c>
      <c r="L51" s="87">
        <v>14015</v>
      </c>
      <c r="M51" s="88">
        <v>13828</v>
      </c>
    </row>
    <row r="52" spans="2:13" ht="27.75" customHeight="1" thickBot="1">
      <c r="B52" s="1181" t="s">
        <v>37</v>
      </c>
      <c r="C52" s="1182"/>
      <c r="D52" s="90"/>
      <c r="E52" s="1183" t="s">
        <v>38</v>
      </c>
      <c r="F52" s="1183"/>
      <c r="G52" s="1183"/>
      <c r="H52" s="1184"/>
      <c r="I52" s="91">
        <v>12124</v>
      </c>
      <c r="J52" s="92">
        <v>11221</v>
      </c>
      <c r="K52" s="92">
        <v>10198</v>
      </c>
      <c r="L52" s="92">
        <v>9934</v>
      </c>
      <c r="M52" s="93">
        <v>9910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26542</v>
      </c>
      <c r="E3" s="116"/>
      <c r="F3" s="117">
        <v>61882</v>
      </c>
      <c r="G3" s="118"/>
      <c r="H3" s="119"/>
    </row>
    <row r="4" spans="1:8">
      <c r="A4" s="120"/>
      <c r="B4" s="121"/>
      <c r="C4" s="122"/>
      <c r="D4" s="123">
        <v>21514</v>
      </c>
      <c r="E4" s="124"/>
      <c r="F4" s="125">
        <v>32175</v>
      </c>
      <c r="G4" s="126"/>
      <c r="H4" s="127"/>
    </row>
    <row r="5" spans="1:8">
      <c r="A5" s="108" t="s">
        <v>516</v>
      </c>
      <c r="B5" s="113"/>
      <c r="C5" s="114"/>
      <c r="D5" s="115">
        <v>32920</v>
      </c>
      <c r="E5" s="116"/>
      <c r="F5" s="117">
        <v>47569</v>
      </c>
      <c r="G5" s="118"/>
      <c r="H5" s="119"/>
    </row>
    <row r="6" spans="1:8">
      <c r="A6" s="120"/>
      <c r="B6" s="121"/>
      <c r="C6" s="122"/>
      <c r="D6" s="123">
        <v>25000</v>
      </c>
      <c r="E6" s="124"/>
      <c r="F6" s="125">
        <v>26255</v>
      </c>
      <c r="G6" s="126"/>
      <c r="H6" s="127"/>
    </row>
    <row r="7" spans="1:8">
      <c r="A7" s="108" t="s">
        <v>517</v>
      </c>
      <c r="B7" s="113"/>
      <c r="C7" s="114"/>
      <c r="D7" s="115">
        <v>34511</v>
      </c>
      <c r="E7" s="116"/>
      <c r="F7" s="117">
        <v>50880</v>
      </c>
      <c r="G7" s="118"/>
      <c r="H7" s="119"/>
    </row>
    <row r="8" spans="1:8">
      <c r="A8" s="120"/>
      <c r="B8" s="121"/>
      <c r="C8" s="122"/>
      <c r="D8" s="123">
        <v>25294</v>
      </c>
      <c r="E8" s="124"/>
      <c r="F8" s="125">
        <v>26879</v>
      </c>
      <c r="G8" s="126"/>
      <c r="H8" s="127"/>
    </row>
    <row r="9" spans="1:8">
      <c r="A9" s="108" t="s">
        <v>518</v>
      </c>
      <c r="B9" s="113"/>
      <c r="C9" s="114"/>
      <c r="D9" s="115">
        <v>56278</v>
      </c>
      <c r="E9" s="116"/>
      <c r="F9" s="117">
        <v>63956</v>
      </c>
      <c r="G9" s="118"/>
      <c r="H9" s="119"/>
    </row>
    <row r="10" spans="1:8">
      <c r="A10" s="120"/>
      <c r="B10" s="121"/>
      <c r="C10" s="122"/>
      <c r="D10" s="123">
        <v>44676</v>
      </c>
      <c r="E10" s="124"/>
      <c r="F10" s="125">
        <v>29239</v>
      </c>
      <c r="G10" s="126"/>
      <c r="H10" s="127"/>
    </row>
    <row r="11" spans="1:8">
      <c r="A11" s="108" t="s">
        <v>519</v>
      </c>
      <c r="B11" s="113"/>
      <c r="C11" s="114"/>
      <c r="D11" s="115">
        <v>45778</v>
      </c>
      <c r="E11" s="116"/>
      <c r="F11" s="117">
        <v>66255</v>
      </c>
      <c r="G11" s="118"/>
      <c r="H11" s="119"/>
    </row>
    <row r="12" spans="1:8">
      <c r="A12" s="120"/>
      <c r="B12" s="121"/>
      <c r="C12" s="128"/>
      <c r="D12" s="123">
        <v>37070</v>
      </c>
      <c r="E12" s="124"/>
      <c r="F12" s="125">
        <v>31822</v>
      </c>
      <c r="G12" s="126"/>
      <c r="H12" s="127"/>
    </row>
    <row r="13" spans="1:8">
      <c r="A13" s="108"/>
      <c r="B13" s="113"/>
      <c r="C13" s="129"/>
      <c r="D13" s="130">
        <v>39206</v>
      </c>
      <c r="E13" s="131"/>
      <c r="F13" s="132">
        <v>58108</v>
      </c>
      <c r="G13" s="133"/>
      <c r="H13" s="119"/>
    </row>
    <row r="14" spans="1:8">
      <c r="A14" s="120"/>
      <c r="B14" s="121"/>
      <c r="C14" s="122"/>
      <c r="D14" s="123">
        <v>30711</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8.9600000000000009</v>
      </c>
      <c r="C19" s="134">
        <f>ROUND(VALUE(SUBSTITUTE(実質収支比率等に係る経年分析!G$48,"▲","-")),2)</f>
        <v>12.3</v>
      </c>
      <c r="D19" s="134">
        <f>ROUND(VALUE(SUBSTITUTE(実質収支比率等に係る経年分析!H$48,"▲","-")),2)</f>
        <v>11.52</v>
      </c>
      <c r="E19" s="134">
        <f>ROUND(VALUE(SUBSTITUTE(実質収支比率等に係る経年分析!I$48,"▲","-")),2)</f>
        <v>10.98</v>
      </c>
      <c r="F19" s="134">
        <f>ROUND(VALUE(SUBSTITUTE(実質収支比率等に係る経年分析!J$48,"▲","-")),2)</f>
        <v>9.86</v>
      </c>
    </row>
    <row r="20" spans="1:11">
      <c r="A20" s="134" t="s">
        <v>43</v>
      </c>
      <c r="B20" s="134">
        <f>ROUND(VALUE(SUBSTITUTE(実質収支比率等に係る経年分析!F$47,"▲","-")),2)</f>
        <v>12.51</v>
      </c>
      <c r="C20" s="134">
        <f>ROUND(VALUE(SUBSTITUTE(実質収支比率等に係る経年分析!G$47,"▲","-")),2)</f>
        <v>13.58</v>
      </c>
      <c r="D20" s="134">
        <f>ROUND(VALUE(SUBSTITUTE(実質収支比率等に係る経年分析!H$47,"▲","-")),2)</f>
        <v>14.92</v>
      </c>
      <c r="E20" s="134">
        <f>ROUND(VALUE(SUBSTITUTE(実質収支比率等に係る経年分析!I$47,"▲","-")),2)</f>
        <v>11.66</v>
      </c>
      <c r="F20" s="134">
        <f>ROUND(VALUE(SUBSTITUTE(実質収支比率等に係る経年分析!J$47,"▲","-")),2)</f>
        <v>11.75</v>
      </c>
    </row>
    <row r="21" spans="1:11">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4.13</v>
      </c>
      <c r="D21" s="134">
        <f>IF(ISNUMBER(VALUE(SUBSTITUTE(実質収支比率等に係る経年分析!H$49,"▲","-"))),ROUND(VALUE(SUBSTITUTE(実質収支比率等に係る経年分析!H$49,"▲","-")),2),NA())</f>
        <v>1.05</v>
      </c>
      <c r="E21" s="134">
        <f>IF(ISNUMBER(VALUE(SUBSTITUTE(実質収支比率等に係る経年分析!I$49,"▲","-"))),ROUND(VALUE(SUBSTITUTE(実質収支比率等に係る経年分析!I$49,"▲","-")),2),NA())</f>
        <v>-3.66</v>
      </c>
      <c r="F21" s="134">
        <f>IF(ISNUMBER(VALUE(SUBSTITUTE(実質収支比率等に係る経年分析!J$49,"▲","-"))),ROUND(VALUE(SUBSTITUTE(実質収支比率等に係る経年分析!J$49,"▲","-")),2),NA())</f>
        <v>-1.2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中小企業従業員退職金等共済事業特別会計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1692</v>
      </c>
      <c r="E42" s="136"/>
      <c r="F42" s="136"/>
      <c r="G42" s="136">
        <f>'実質公債費比率（分子）の構造'!L$52</f>
        <v>1688</v>
      </c>
      <c r="H42" s="136"/>
      <c r="I42" s="136"/>
      <c r="J42" s="136">
        <f>'実質公債費比率（分子）の構造'!M$52</f>
        <v>1609</v>
      </c>
      <c r="K42" s="136"/>
      <c r="L42" s="136"/>
      <c r="M42" s="136">
        <f>'実質公債費比率（分子）の構造'!N$52</f>
        <v>1516</v>
      </c>
      <c r="N42" s="136"/>
      <c r="O42" s="136"/>
      <c r="P42" s="136">
        <f>'実質公債費比率（分子）の構造'!O$52</f>
        <v>1592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179</v>
      </c>
      <c r="C44" s="136"/>
      <c r="D44" s="136"/>
      <c r="E44" s="136">
        <f>'実質公債費比率（分子）の構造'!L$50</f>
        <v>179</v>
      </c>
      <c r="F44" s="136"/>
      <c r="G44" s="136"/>
      <c r="H44" s="136">
        <f>'実質公債費比率（分子）の構造'!M$50</f>
        <v>179</v>
      </c>
      <c r="I44" s="136"/>
      <c r="J44" s="136"/>
      <c r="K44" s="136">
        <f>'実質公債費比率（分子）の構造'!N$50</f>
        <v>754</v>
      </c>
      <c r="L44" s="136"/>
      <c r="M44" s="136"/>
      <c r="N44" s="136">
        <f>'実質公債費比率（分子）の構造'!O$50</f>
        <v>16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569</v>
      </c>
      <c r="C46" s="136"/>
      <c r="D46" s="136"/>
      <c r="E46" s="136">
        <f>'実質公債費比率（分子）の構造'!L$48</f>
        <v>552</v>
      </c>
      <c r="F46" s="136"/>
      <c r="G46" s="136"/>
      <c r="H46" s="136">
        <f>'実質公債費比率（分子）の構造'!M$48</f>
        <v>555</v>
      </c>
      <c r="I46" s="136"/>
      <c r="J46" s="136"/>
      <c r="K46" s="136">
        <f>'実質公債費比率（分子）の構造'!N$48</f>
        <v>503</v>
      </c>
      <c r="L46" s="136"/>
      <c r="M46" s="136"/>
      <c r="N46" s="136">
        <f>'実質公債費比率（分子）の構造'!O$48</f>
        <v>503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1989</v>
      </c>
      <c r="C49" s="136"/>
      <c r="D49" s="136"/>
      <c r="E49" s="136">
        <f>'実質公債費比率（分子）の構造'!L$45</f>
        <v>1944</v>
      </c>
      <c r="F49" s="136"/>
      <c r="G49" s="136"/>
      <c r="H49" s="136">
        <f>'実質公債費比率（分子）の構造'!M$45</f>
        <v>1795</v>
      </c>
      <c r="I49" s="136"/>
      <c r="J49" s="136"/>
      <c r="K49" s="136">
        <f>'実質公債費比率（分子）の構造'!N$45</f>
        <v>1793</v>
      </c>
      <c r="L49" s="136"/>
      <c r="M49" s="136"/>
      <c r="N49" s="136">
        <f>'実質公債費比率（分子）の構造'!O$45</f>
        <v>1819</v>
      </c>
      <c r="O49" s="136"/>
      <c r="P49" s="136"/>
    </row>
    <row r="50" spans="1:16">
      <c r="A50" s="136" t="s">
        <v>59</v>
      </c>
      <c r="B50" s="136" t="e">
        <f>NA()</f>
        <v>#N/A</v>
      </c>
      <c r="C50" s="136">
        <f>IF(ISNUMBER('実質公債費比率（分子）の構造'!K$53),'実質公債費比率（分子）の構造'!K$53,NA())</f>
        <v>1045</v>
      </c>
      <c r="D50" s="136" t="e">
        <f>NA()</f>
        <v>#N/A</v>
      </c>
      <c r="E50" s="136" t="e">
        <f>NA()</f>
        <v>#N/A</v>
      </c>
      <c r="F50" s="136">
        <f>IF(ISNUMBER('実質公債費比率（分子）の構造'!L$53),'実質公債費比率（分子）の構造'!L$53,NA())</f>
        <v>987</v>
      </c>
      <c r="G50" s="136" t="e">
        <f>NA()</f>
        <v>#N/A</v>
      </c>
      <c r="H50" s="136" t="e">
        <f>NA()</f>
        <v>#N/A</v>
      </c>
      <c r="I50" s="136">
        <f>IF(ISNUMBER('実質公債費比率（分子）の構造'!M$53),'実質公債費比率（分子）の構造'!M$53,NA())</f>
        <v>920</v>
      </c>
      <c r="J50" s="136" t="e">
        <f>NA()</f>
        <v>#N/A</v>
      </c>
      <c r="K50" s="136" t="e">
        <f>NA()</f>
        <v>#N/A</v>
      </c>
      <c r="L50" s="136">
        <f>IF(ISNUMBER('実質公債費比率（分子）の構造'!N$53),'実質公債費比率（分子）の構造'!N$53,NA())</f>
        <v>1534</v>
      </c>
      <c r="M50" s="136" t="e">
        <f>NA()</f>
        <v>#N/A</v>
      </c>
      <c r="N50" s="136" t="e">
        <f>NA()</f>
        <v>#N/A</v>
      </c>
      <c r="O50" s="136">
        <f>IF(ISNUMBER('実質公債費比率（分子）の構造'!O$53),'実質公債費比率（分子）の構造'!O$53,NA())</f>
        <v>746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13582</v>
      </c>
      <c r="E56" s="135"/>
      <c r="F56" s="135"/>
      <c r="G56" s="135">
        <f>'将来負担比率（分子）の構造'!J$51</f>
        <v>13748</v>
      </c>
      <c r="H56" s="135"/>
      <c r="I56" s="135"/>
      <c r="J56" s="135">
        <f>'将来負担比率（分子）の構造'!K$51</f>
        <v>13808</v>
      </c>
      <c r="K56" s="135"/>
      <c r="L56" s="135"/>
      <c r="M56" s="135">
        <f>'将来負担比率（分子）の構造'!L$51</f>
        <v>14015</v>
      </c>
      <c r="N56" s="135"/>
      <c r="O56" s="135"/>
      <c r="P56" s="135">
        <f>'将来負担比率（分子）の構造'!M$51</f>
        <v>13828</v>
      </c>
    </row>
    <row r="57" spans="1:16">
      <c r="A57" s="135" t="s">
        <v>35</v>
      </c>
      <c r="B57" s="135"/>
      <c r="C57" s="135"/>
      <c r="D57" s="135">
        <f>'将来負担比率（分子）の構造'!I$50</f>
        <v>3570</v>
      </c>
      <c r="E57" s="135"/>
      <c r="F57" s="135"/>
      <c r="G57" s="135">
        <f>'将来負担比率（分子）の構造'!J$50</f>
        <v>3139</v>
      </c>
      <c r="H57" s="135"/>
      <c r="I57" s="135"/>
      <c r="J57" s="135">
        <f>'将来負担比率（分子）の構造'!K$50</f>
        <v>2828</v>
      </c>
      <c r="K57" s="135"/>
      <c r="L57" s="135"/>
      <c r="M57" s="135">
        <f>'将来負担比率（分子）の構造'!L$50</f>
        <v>1940</v>
      </c>
      <c r="N57" s="135"/>
      <c r="O57" s="135"/>
      <c r="P57" s="135">
        <f>'将来負担比率（分子）の構造'!M$50</f>
        <v>2102</v>
      </c>
    </row>
    <row r="58" spans="1:16">
      <c r="A58" s="135" t="s">
        <v>34</v>
      </c>
      <c r="B58" s="135"/>
      <c r="C58" s="135"/>
      <c r="D58" s="135">
        <f>'将来負担比率（分子）の構造'!I$49</f>
        <v>2270</v>
      </c>
      <c r="E58" s="135"/>
      <c r="F58" s="135"/>
      <c r="G58" s="135">
        <f>'将来負担比率（分子）の構造'!J$49</f>
        <v>2601</v>
      </c>
      <c r="H58" s="135"/>
      <c r="I58" s="135"/>
      <c r="J58" s="135">
        <f>'将来負担比率（分子）の構造'!K$49</f>
        <v>3160</v>
      </c>
      <c r="K58" s="135"/>
      <c r="L58" s="135"/>
      <c r="M58" s="135">
        <f>'将来負担比率（分子）の構造'!L$49</f>
        <v>3031</v>
      </c>
      <c r="N58" s="135"/>
      <c r="O58" s="135"/>
      <c r="P58" s="135">
        <f>'将来負担比率（分子）の構造'!M$49</f>
        <v>3184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2724</v>
      </c>
      <c r="C61" s="135"/>
      <c r="D61" s="135"/>
      <c r="E61" s="135">
        <f>'将来負担比率（分子）の構造'!J$46</f>
        <v>2719</v>
      </c>
      <c r="F61" s="135"/>
      <c r="G61" s="135"/>
      <c r="H61" s="135">
        <f>'将来負担比率（分子）の構造'!K$46</f>
        <v>2613</v>
      </c>
      <c r="I61" s="135"/>
      <c r="J61" s="135"/>
      <c r="K61" s="135">
        <f>'将来負担比率（分子）の構造'!L$46</f>
        <v>182</v>
      </c>
      <c r="L61" s="135"/>
      <c r="M61" s="135"/>
      <c r="N61" s="135">
        <f>'将来負担比率（分子）の構造'!M$46</f>
        <v>144</v>
      </c>
      <c r="O61" s="135"/>
      <c r="P61" s="135"/>
    </row>
    <row r="62" spans="1:16">
      <c r="A62" s="135" t="s">
        <v>29</v>
      </c>
      <c r="B62" s="135">
        <f>'将来負担比率（分子）の構造'!I$45</f>
        <v>5099</v>
      </c>
      <c r="C62" s="135"/>
      <c r="D62" s="135"/>
      <c r="E62" s="135">
        <f>'将来負担比率（分子）の構造'!J$45</f>
        <v>5013</v>
      </c>
      <c r="F62" s="135"/>
      <c r="G62" s="135"/>
      <c r="H62" s="135">
        <f>'将来負担比率（分子）の構造'!K$45</f>
        <v>4999</v>
      </c>
      <c r="I62" s="135"/>
      <c r="J62" s="135"/>
      <c r="K62" s="135">
        <f>'将来負担比率（分子）の構造'!L$45</f>
        <v>4837</v>
      </c>
      <c r="L62" s="135"/>
      <c r="M62" s="135"/>
      <c r="N62" s="135">
        <f>'将来負担比率（分子）の構造'!M$45</f>
        <v>4603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7169</v>
      </c>
      <c r="C64" s="135"/>
      <c r="D64" s="135"/>
      <c r="E64" s="135">
        <f>'将来負担比率（分子）の構造'!J$43</f>
        <v>6779</v>
      </c>
      <c r="F64" s="135"/>
      <c r="G64" s="135"/>
      <c r="H64" s="135">
        <f>'将来負担比率（分子）の構造'!K$43</f>
        <v>6409</v>
      </c>
      <c r="I64" s="135"/>
      <c r="J64" s="135"/>
      <c r="K64" s="135">
        <f>'将来負担比率（分子）の構造'!L$43</f>
        <v>6076</v>
      </c>
      <c r="L64" s="135"/>
      <c r="M64" s="135"/>
      <c r="N64" s="135">
        <f>'将来負担比率（分子）の構造'!M$43</f>
        <v>5866</v>
      </c>
      <c r="O64" s="135"/>
      <c r="P64" s="135"/>
    </row>
    <row r="65" spans="1:16">
      <c r="A65" s="135" t="s">
        <v>26</v>
      </c>
      <c r="B65" s="135">
        <f>'将来負担比率（分子）の構造'!I$42</f>
        <v>1112</v>
      </c>
      <c r="C65" s="135"/>
      <c r="D65" s="135"/>
      <c r="E65" s="135">
        <f>'将来負担比率（分子）の構造'!J$42</f>
        <v>933</v>
      </c>
      <c r="F65" s="135"/>
      <c r="G65" s="135"/>
      <c r="H65" s="135">
        <f>'将来負担比率（分子）の構造'!K$42</f>
        <v>754</v>
      </c>
      <c r="I65" s="135"/>
      <c r="J65" s="135"/>
      <c r="K65" s="135" t="str">
        <f>'将来負担比率（分子）の構造'!L$42</f>
        <v>-</v>
      </c>
      <c r="L65" s="135"/>
      <c r="M65" s="135"/>
      <c r="N65" s="135">
        <f>'将来負担比率（分子）の構造'!M$42</f>
        <v>192</v>
      </c>
      <c r="O65" s="135"/>
      <c r="P65" s="135"/>
    </row>
    <row r="66" spans="1:16">
      <c r="A66" s="135" t="s">
        <v>25</v>
      </c>
      <c r="B66" s="135">
        <f>'将来負担比率（分子）の構造'!I$41</f>
        <v>15442</v>
      </c>
      <c r="C66" s="135"/>
      <c r="D66" s="135"/>
      <c r="E66" s="135">
        <f>'将来負担比率（分子）の構造'!J$41</f>
        <v>15264</v>
      </c>
      <c r="F66" s="135"/>
      <c r="G66" s="135"/>
      <c r="H66" s="135">
        <f>'将来負担比率（分子）の構造'!K$41</f>
        <v>15218</v>
      </c>
      <c r="I66" s="135"/>
      <c r="J66" s="135"/>
      <c r="K66" s="135">
        <f>'将来負担比率（分子）の構造'!L$41</f>
        <v>17825</v>
      </c>
      <c r="L66" s="135"/>
      <c r="M66" s="135"/>
      <c r="N66" s="135">
        <f>'将来負担比率（分子）の構造'!M$41</f>
        <v>18220</v>
      </c>
      <c r="O66" s="135"/>
      <c r="P66" s="135"/>
    </row>
    <row r="67" spans="1:16">
      <c r="A67" s="135" t="s">
        <v>63</v>
      </c>
      <c r="B67" s="135" t="e">
        <f>NA()</f>
        <v>#N/A</v>
      </c>
      <c r="C67" s="135">
        <f>IF(ISNUMBER('将来負担比率（分子）の構造'!I$52), IF('将来負担比率（分子）の構造'!I$52 &lt; 0, 0, '将来負担比率（分子）の構造'!I$52), NA())</f>
        <v>12124</v>
      </c>
      <c r="D67" s="135" t="e">
        <f>NA()</f>
        <v>#N/A</v>
      </c>
      <c r="E67" s="135" t="e">
        <f>NA()</f>
        <v>#N/A</v>
      </c>
      <c r="F67" s="135">
        <f>IF(ISNUMBER('将来負担比率（分子）の構造'!J$52), IF('将来負担比率（分子）の構造'!J$52 &lt; 0, 0, '将来負担比率（分子）の構造'!J$52), NA())</f>
        <v>11221</v>
      </c>
      <c r="G67" s="135" t="e">
        <f>NA()</f>
        <v>#N/A</v>
      </c>
      <c r="H67" s="135" t="e">
        <f>NA()</f>
        <v>#N/A</v>
      </c>
      <c r="I67" s="135">
        <f>IF(ISNUMBER('将来負担比率（分子）の構造'!K$52), IF('将来負担比率（分子）の構造'!K$52 &lt; 0, 0, '将来負担比率（分子）の構造'!K$52), NA())</f>
        <v>10198</v>
      </c>
      <c r="J67" s="135" t="e">
        <f>NA()</f>
        <v>#N/A</v>
      </c>
      <c r="K67" s="135" t="e">
        <f>NA()</f>
        <v>#N/A</v>
      </c>
      <c r="L67" s="135">
        <f>IF(ISNUMBER('将来負担比率（分子）の構造'!L$52), IF('将来負担比率（分子）の構造'!L$52 &lt; 0, 0, '将来負担比率（分子）の構造'!L$52), NA())</f>
        <v>9934</v>
      </c>
      <c r="M67" s="135" t="e">
        <f>NA()</f>
        <v>#N/A</v>
      </c>
      <c r="N67" s="135" t="e">
        <f>NA()</f>
        <v>#N/A</v>
      </c>
      <c r="O67" s="135">
        <f>IF(ISNUMBER('将来負担比率（分子）の構造'!M$52), IF('将来負担比率（分子）の構造'!M$52 &lt; 0, 0, '将来負担比率（分子）の構造'!M$52), NA())</f>
        <v>9910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80" zoomScaleNormal="100" zoomScaleSheetLayoutView="80" workbookViewId="0">
      <selection activeCell="DL43" sqref="DL43:DV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7728847</v>
      </c>
      <c r="S5" s="583"/>
      <c r="T5" s="583"/>
      <c r="U5" s="583"/>
      <c r="V5" s="583"/>
      <c r="W5" s="583"/>
      <c r="X5" s="583"/>
      <c r="Y5" s="584"/>
      <c r="Z5" s="585">
        <v>40.200000000000003</v>
      </c>
      <c r="AA5" s="585"/>
      <c r="AB5" s="585"/>
      <c r="AC5" s="585"/>
      <c r="AD5" s="586">
        <v>7368976</v>
      </c>
      <c r="AE5" s="586"/>
      <c r="AF5" s="586"/>
      <c r="AG5" s="586"/>
      <c r="AH5" s="586"/>
      <c r="AI5" s="586"/>
      <c r="AJ5" s="586"/>
      <c r="AK5" s="586"/>
      <c r="AL5" s="587">
        <v>72.5</v>
      </c>
      <c r="AM5" s="588"/>
      <c r="AN5" s="588"/>
      <c r="AO5" s="589"/>
      <c r="AP5" s="579" t="s">
        <v>209</v>
      </c>
      <c r="AQ5" s="580"/>
      <c r="AR5" s="580"/>
      <c r="AS5" s="580"/>
      <c r="AT5" s="580"/>
      <c r="AU5" s="580"/>
      <c r="AV5" s="580"/>
      <c r="AW5" s="580"/>
      <c r="AX5" s="580"/>
      <c r="AY5" s="580"/>
      <c r="AZ5" s="580"/>
      <c r="BA5" s="580"/>
      <c r="BB5" s="580"/>
      <c r="BC5" s="580"/>
      <c r="BD5" s="580"/>
      <c r="BE5" s="580"/>
      <c r="BF5" s="581"/>
      <c r="BG5" s="593">
        <v>7356080</v>
      </c>
      <c r="BH5" s="594"/>
      <c r="BI5" s="594"/>
      <c r="BJ5" s="594"/>
      <c r="BK5" s="594"/>
      <c r="BL5" s="594"/>
      <c r="BM5" s="594"/>
      <c r="BN5" s="595"/>
      <c r="BO5" s="596">
        <v>95.2</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207105</v>
      </c>
      <c r="S6" s="594"/>
      <c r="T6" s="594"/>
      <c r="U6" s="594"/>
      <c r="V6" s="594"/>
      <c r="W6" s="594"/>
      <c r="X6" s="594"/>
      <c r="Y6" s="595"/>
      <c r="Z6" s="596">
        <v>1.1000000000000001</v>
      </c>
      <c r="AA6" s="596"/>
      <c r="AB6" s="596"/>
      <c r="AC6" s="596"/>
      <c r="AD6" s="597">
        <v>207105</v>
      </c>
      <c r="AE6" s="597"/>
      <c r="AF6" s="597"/>
      <c r="AG6" s="597"/>
      <c r="AH6" s="597"/>
      <c r="AI6" s="597"/>
      <c r="AJ6" s="597"/>
      <c r="AK6" s="597"/>
      <c r="AL6" s="598">
        <v>2</v>
      </c>
      <c r="AM6" s="599"/>
      <c r="AN6" s="599"/>
      <c r="AO6" s="600"/>
      <c r="AP6" s="590" t="s">
        <v>215</v>
      </c>
      <c r="AQ6" s="591"/>
      <c r="AR6" s="591"/>
      <c r="AS6" s="591"/>
      <c r="AT6" s="591"/>
      <c r="AU6" s="591"/>
      <c r="AV6" s="591"/>
      <c r="AW6" s="591"/>
      <c r="AX6" s="591"/>
      <c r="AY6" s="591"/>
      <c r="AZ6" s="591"/>
      <c r="BA6" s="591"/>
      <c r="BB6" s="591"/>
      <c r="BC6" s="591"/>
      <c r="BD6" s="591"/>
      <c r="BE6" s="591"/>
      <c r="BF6" s="592"/>
      <c r="BG6" s="593">
        <v>7356080</v>
      </c>
      <c r="BH6" s="594"/>
      <c r="BI6" s="594"/>
      <c r="BJ6" s="594"/>
      <c r="BK6" s="594"/>
      <c r="BL6" s="594"/>
      <c r="BM6" s="594"/>
      <c r="BN6" s="595"/>
      <c r="BO6" s="596">
        <v>95.2</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173097</v>
      </c>
      <c r="CS6" s="594"/>
      <c r="CT6" s="594"/>
      <c r="CU6" s="594"/>
      <c r="CV6" s="594"/>
      <c r="CW6" s="594"/>
      <c r="CX6" s="594"/>
      <c r="CY6" s="595"/>
      <c r="CZ6" s="596">
        <v>1</v>
      </c>
      <c r="DA6" s="596"/>
      <c r="DB6" s="596"/>
      <c r="DC6" s="596"/>
      <c r="DD6" s="602">
        <v>2469</v>
      </c>
      <c r="DE6" s="594"/>
      <c r="DF6" s="594"/>
      <c r="DG6" s="594"/>
      <c r="DH6" s="594"/>
      <c r="DI6" s="594"/>
      <c r="DJ6" s="594"/>
      <c r="DK6" s="594"/>
      <c r="DL6" s="594"/>
      <c r="DM6" s="594"/>
      <c r="DN6" s="594"/>
      <c r="DO6" s="594"/>
      <c r="DP6" s="595"/>
      <c r="DQ6" s="602">
        <v>173097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10507</v>
      </c>
      <c r="S7" s="594"/>
      <c r="T7" s="594"/>
      <c r="U7" s="594"/>
      <c r="V7" s="594"/>
      <c r="W7" s="594"/>
      <c r="X7" s="594"/>
      <c r="Y7" s="595"/>
      <c r="Z7" s="596">
        <v>0.1</v>
      </c>
      <c r="AA7" s="596"/>
      <c r="AB7" s="596"/>
      <c r="AC7" s="596"/>
      <c r="AD7" s="597">
        <v>10507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3303258</v>
      </c>
      <c r="BH7" s="594"/>
      <c r="BI7" s="594"/>
      <c r="BJ7" s="594"/>
      <c r="BK7" s="594"/>
      <c r="BL7" s="594"/>
      <c r="BM7" s="594"/>
      <c r="BN7" s="595"/>
      <c r="BO7" s="596">
        <v>42.7</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2244454</v>
      </c>
      <c r="CS7" s="594"/>
      <c r="CT7" s="594"/>
      <c r="CU7" s="594"/>
      <c r="CV7" s="594"/>
      <c r="CW7" s="594"/>
      <c r="CX7" s="594"/>
      <c r="CY7" s="595"/>
      <c r="CZ7" s="596">
        <v>12.4</v>
      </c>
      <c r="DA7" s="596"/>
      <c r="DB7" s="596"/>
      <c r="DC7" s="596"/>
      <c r="DD7" s="602">
        <v>332599</v>
      </c>
      <c r="DE7" s="594"/>
      <c r="DF7" s="594"/>
      <c r="DG7" s="594"/>
      <c r="DH7" s="594"/>
      <c r="DI7" s="594"/>
      <c r="DJ7" s="594"/>
      <c r="DK7" s="594"/>
      <c r="DL7" s="594"/>
      <c r="DM7" s="594"/>
      <c r="DN7" s="594"/>
      <c r="DO7" s="594"/>
      <c r="DP7" s="595"/>
      <c r="DQ7" s="602">
        <v>1950878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47746</v>
      </c>
      <c r="S8" s="594"/>
      <c r="T8" s="594"/>
      <c r="U8" s="594"/>
      <c r="V8" s="594"/>
      <c r="W8" s="594"/>
      <c r="X8" s="594"/>
      <c r="Y8" s="595"/>
      <c r="Z8" s="596">
        <v>0.2</v>
      </c>
      <c r="AA8" s="596"/>
      <c r="AB8" s="596"/>
      <c r="AC8" s="596"/>
      <c r="AD8" s="597">
        <v>47746</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93338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6290050</v>
      </c>
      <c r="CS8" s="594"/>
      <c r="CT8" s="594"/>
      <c r="CU8" s="594"/>
      <c r="CV8" s="594"/>
      <c r="CW8" s="594"/>
      <c r="CX8" s="594"/>
      <c r="CY8" s="595"/>
      <c r="CZ8" s="596">
        <v>34.799999999999997</v>
      </c>
      <c r="DA8" s="596"/>
      <c r="DB8" s="596"/>
      <c r="DC8" s="596"/>
      <c r="DD8" s="602">
        <v>20949</v>
      </c>
      <c r="DE8" s="594"/>
      <c r="DF8" s="594"/>
      <c r="DG8" s="594"/>
      <c r="DH8" s="594"/>
      <c r="DI8" s="594"/>
      <c r="DJ8" s="594"/>
      <c r="DK8" s="594"/>
      <c r="DL8" s="594"/>
      <c r="DM8" s="594"/>
      <c r="DN8" s="594"/>
      <c r="DO8" s="594"/>
      <c r="DP8" s="595"/>
      <c r="DQ8" s="602">
        <v>3100696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29274</v>
      </c>
      <c r="S9" s="594"/>
      <c r="T9" s="594"/>
      <c r="U9" s="594"/>
      <c r="V9" s="594"/>
      <c r="W9" s="594"/>
      <c r="X9" s="594"/>
      <c r="Y9" s="595"/>
      <c r="Z9" s="596">
        <v>0.2</v>
      </c>
      <c r="AA9" s="596"/>
      <c r="AB9" s="596"/>
      <c r="AC9" s="596"/>
      <c r="AD9" s="597">
        <v>29274</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2477608</v>
      </c>
      <c r="BH9" s="594"/>
      <c r="BI9" s="594"/>
      <c r="BJ9" s="594"/>
      <c r="BK9" s="594"/>
      <c r="BL9" s="594"/>
      <c r="BM9" s="594"/>
      <c r="BN9" s="595"/>
      <c r="BO9" s="596">
        <v>32.1</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1615265</v>
      </c>
      <c r="CS9" s="594"/>
      <c r="CT9" s="594"/>
      <c r="CU9" s="594"/>
      <c r="CV9" s="594"/>
      <c r="CW9" s="594"/>
      <c r="CX9" s="594"/>
      <c r="CY9" s="595"/>
      <c r="CZ9" s="596">
        <v>8.9</v>
      </c>
      <c r="DA9" s="596"/>
      <c r="DB9" s="596"/>
      <c r="DC9" s="596"/>
      <c r="DD9" s="602">
        <v>222321</v>
      </c>
      <c r="DE9" s="594"/>
      <c r="DF9" s="594"/>
      <c r="DG9" s="594"/>
      <c r="DH9" s="594"/>
      <c r="DI9" s="594"/>
      <c r="DJ9" s="594"/>
      <c r="DK9" s="594"/>
      <c r="DL9" s="594"/>
      <c r="DM9" s="594"/>
      <c r="DN9" s="594"/>
      <c r="DO9" s="594"/>
      <c r="DP9" s="595"/>
      <c r="DQ9" s="602">
        <v>1511503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586241</v>
      </c>
      <c r="S10" s="594"/>
      <c r="T10" s="594"/>
      <c r="U10" s="594"/>
      <c r="V10" s="594"/>
      <c r="W10" s="594"/>
      <c r="X10" s="594"/>
      <c r="Y10" s="595"/>
      <c r="Z10" s="596">
        <v>3</v>
      </c>
      <c r="AA10" s="596"/>
      <c r="AB10" s="596"/>
      <c r="AC10" s="596"/>
      <c r="AD10" s="597">
        <v>586241</v>
      </c>
      <c r="AE10" s="597"/>
      <c r="AF10" s="597"/>
      <c r="AG10" s="597"/>
      <c r="AH10" s="597"/>
      <c r="AI10" s="597"/>
      <c r="AJ10" s="597"/>
      <c r="AK10" s="597"/>
      <c r="AL10" s="598">
        <v>5.8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177476</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222240</v>
      </c>
      <c r="CS10" s="594"/>
      <c r="CT10" s="594"/>
      <c r="CU10" s="594"/>
      <c r="CV10" s="594"/>
      <c r="CW10" s="594"/>
      <c r="CX10" s="594"/>
      <c r="CY10" s="595"/>
      <c r="CZ10" s="596">
        <v>1.2</v>
      </c>
      <c r="DA10" s="596"/>
      <c r="DB10" s="596"/>
      <c r="DC10" s="596"/>
      <c r="DD10" s="602">
        <v>27031</v>
      </c>
      <c r="DE10" s="594"/>
      <c r="DF10" s="594"/>
      <c r="DG10" s="594"/>
      <c r="DH10" s="594"/>
      <c r="DI10" s="594"/>
      <c r="DJ10" s="594"/>
      <c r="DK10" s="594"/>
      <c r="DL10" s="594"/>
      <c r="DM10" s="594"/>
      <c r="DN10" s="594"/>
      <c r="DO10" s="594"/>
      <c r="DP10" s="595"/>
      <c r="DQ10" s="602">
        <v>152395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554836</v>
      </c>
      <c r="BH11" s="594"/>
      <c r="BI11" s="594"/>
      <c r="BJ11" s="594"/>
      <c r="BK11" s="594"/>
      <c r="BL11" s="594"/>
      <c r="BM11" s="594"/>
      <c r="BN11" s="595"/>
      <c r="BO11" s="596">
        <v>7.2</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278763</v>
      </c>
      <c r="CS11" s="594"/>
      <c r="CT11" s="594"/>
      <c r="CU11" s="594"/>
      <c r="CV11" s="594"/>
      <c r="CW11" s="594"/>
      <c r="CX11" s="594"/>
      <c r="CY11" s="595"/>
      <c r="CZ11" s="596">
        <v>1.5</v>
      </c>
      <c r="DA11" s="596"/>
      <c r="DB11" s="596"/>
      <c r="DC11" s="596"/>
      <c r="DD11" s="602">
        <v>97270</v>
      </c>
      <c r="DE11" s="594"/>
      <c r="DF11" s="594"/>
      <c r="DG11" s="594"/>
      <c r="DH11" s="594"/>
      <c r="DI11" s="594"/>
      <c r="DJ11" s="594"/>
      <c r="DK11" s="594"/>
      <c r="DL11" s="594"/>
      <c r="DM11" s="594"/>
      <c r="DN11" s="594"/>
      <c r="DO11" s="594"/>
      <c r="DP11" s="595"/>
      <c r="DQ11" s="602">
        <v>191471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3525793</v>
      </c>
      <c r="BH12" s="594"/>
      <c r="BI12" s="594"/>
      <c r="BJ12" s="594"/>
      <c r="BK12" s="594"/>
      <c r="BL12" s="594"/>
      <c r="BM12" s="594"/>
      <c r="BN12" s="595"/>
      <c r="BO12" s="596">
        <v>45.6</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326917</v>
      </c>
      <c r="CS12" s="594"/>
      <c r="CT12" s="594"/>
      <c r="CU12" s="594"/>
      <c r="CV12" s="594"/>
      <c r="CW12" s="594"/>
      <c r="CX12" s="594"/>
      <c r="CY12" s="595"/>
      <c r="CZ12" s="596">
        <v>1.8</v>
      </c>
      <c r="DA12" s="596"/>
      <c r="DB12" s="596"/>
      <c r="DC12" s="596"/>
      <c r="DD12" s="602">
        <v>17356</v>
      </c>
      <c r="DE12" s="594"/>
      <c r="DF12" s="594"/>
      <c r="DG12" s="594"/>
      <c r="DH12" s="594"/>
      <c r="DI12" s="594"/>
      <c r="DJ12" s="594"/>
      <c r="DK12" s="594"/>
      <c r="DL12" s="594"/>
      <c r="DM12" s="594"/>
      <c r="DN12" s="594"/>
      <c r="DO12" s="594"/>
      <c r="DP12" s="595"/>
      <c r="DQ12" s="602">
        <v>217825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40182</v>
      </c>
      <c r="S13" s="594"/>
      <c r="T13" s="594"/>
      <c r="U13" s="594"/>
      <c r="V13" s="594"/>
      <c r="W13" s="594"/>
      <c r="X13" s="594"/>
      <c r="Y13" s="595"/>
      <c r="Z13" s="596">
        <v>0.2</v>
      </c>
      <c r="AA13" s="596"/>
      <c r="AB13" s="596"/>
      <c r="AC13" s="596"/>
      <c r="AD13" s="597">
        <v>40182</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3460745</v>
      </c>
      <c r="BH13" s="594"/>
      <c r="BI13" s="594"/>
      <c r="BJ13" s="594"/>
      <c r="BK13" s="594"/>
      <c r="BL13" s="594"/>
      <c r="BM13" s="594"/>
      <c r="BN13" s="595"/>
      <c r="BO13" s="596">
        <v>44.8</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1750405</v>
      </c>
      <c r="CS13" s="594"/>
      <c r="CT13" s="594"/>
      <c r="CU13" s="594"/>
      <c r="CV13" s="594"/>
      <c r="CW13" s="594"/>
      <c r="CX13" s="594"/>
      <c r="CY13" s="595"/>
      <c r="CZ13" s="596">
        <v>9.6999999999999993</v>
      </c>
      <c r="DA13" s="596"/>
      <c r="DB13" s="596"/>
      <c r="DC13" s="596"/>
      <c r="DD13" s="602">
        <v>668029</v>
      </c>
      <c r="DE13" s="594"/>
      <c r="DF13" s="594"/>
      <c r="DG13" s="594"/>
      <c r="DH13" s="594"/>
      <c r="DI13" s="594"/>
      <c r="DJ13" s="594"/>
      <c r="DK13" s="594"/>
      <c r="DL13" s="594"/>
      <c r="DM13" s="594"/>
      <c r="DN13" s="594"/>
      <c r="DO13" s="594"/>
      <c r="DP13" s="595"/>
      <c r="DQ13" s="602">
        <v>1322435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109634</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984720</v>
      </c>
      <c r="CS14" s="594"/>
      <c r="CT14" s="594"/>
      <c r="CU14" s="594"/>
      <c r="CV14" s="594"/>
      <c r="CW14" s="594"/>
      <c r="CX14" s="594"/>
      <c r="CY14" s="595"/>
      <c r="CZ14" s="596">
        <v>5.4</v>
      </c>
      <c r="DA14" s="596"/>
      <c r="DB14" s="596"/>
      <c r="DC14" s="596"/>
      <c r="DD14" s="602">
        <v>258771</v>
      </c>
      <c r="DE14" s="594"/>
      <c r="DF14" s="594"/>
      <c r="DG14" s="594"/>
      <c r="DH14" s="594"/>
      <c r="DI14" s="594"/>
      <c r="DJ14" s="594"/>
      <c r="DK14" s="594"/>
      <c r="DL14" s="594"/>
      <c r="DM14" s="594"/>
      <c r="DN14" s="594"/>
      <c r="DO14" s="594"/>
      <c r="DP14" s="595"/>
      <c r="DQ14" s="602">
        <v>741785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33164</v>
      </c>
      <c r="S15" s="594"/>
      <c r="T15" s="594"/>
      <c r="U15" s="594"/>
      <c r="V15" s="594"/>
      <c r="W15" s="594"/>
      <c r="X15" s="594"/>
      <c r="Y15" s="595"/>
      <c r="Z15" s="596">
        <v>0.2</v>
      </c>
      <c r="AA15" s="596"/>
      <c r="AB15" s="596"/>
      <c r="AC15" s="596"/>
      <c r="AD15" s="597">
        <v>33164</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417395</v>
      </c>
      <c r="BH15" s="594"/>
      <c r="BI15" s="594"/>
      <c r="BJ15" s="594"/>
      <c r="BK15" s="594"/>
      <c r="BL15" s="594"/>
      <c r="BM15" s="594"/>
      <c r="BN15" s="595"/>
      <c r="BO15" s="596">
        <v>5.4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2373000</v>
      </c>
      <c r="CS15" s="594"/>
      <c r="CT15" s="594"/>
      <c r="CU15" s="594"/>
      <c r="CV15" s="594"/>
      <c r="CW15" s="594"/>
      <c r="CX15" s="594"/>
      <c r="CY15" s="595"/>
      <c r="CZ15" s="596">
        <v>13.1</v>
      </c>
      <c r="DA15" s="596"/>
      <c r="DB15" s="596"/>
      <c r="DC15" s="596"/>
      <c r="DD15" s="602">
        <v>911581</v>
      </c>
      <c r="DE15" s="594"/>
      <c r="DF15" s="594"/>
      <c r="DG15" s="594"/>
      <c r="DH15" s="594"/>
      <c r="DI15" s="594"/>
      <c r="DJ15" s="594"/>
      <c r="DK15" s="594"/>
      <c r="DL15" s="594"/>
      <c r="DM15" s="594"/>
      <c r="DN15" s="594"/>
      <c r="DO15" s="594"/>
      <c r="DP15" s="595"/>
      <c r="DQ15" s="602">
        <v>1390838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2061727</v>
      </c>
      <c r="S16" s="594"/>
      <c r="T16" s="594"/>
      <c r="U16" s="594"/>
      <c r="V16" s="594"/>
      <c r="W16" s="594"/>
      <c r="X16" s="594"/>
      <c r="Y16" s="595"/>
      <c r="Z16" s="596">
        <v>10.7</v>
      </c>
      <c r="AA16" s="596"/>
      <c r="AB16" s="596"/>
      <c r="AC16" s="596"/>
      <c r="AD16" s="597">
        <v>1760615</v>
      </c>
      <c r="AE16" s="597"/>
      <c r="AF16" s="597"/>
      <c r="AG16" s="597"/>
      <c r="AH16" s="597"/>
      <c r="AI16" s="597"/>
      <c r="AJ16" s="597"/>
      <c r="AK16" s="597"/>
      <c r="AL16" s="598">
        <v>17.3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1760615</v>
      </c>
      <c r="S17" s="594"/>
      <c r="T17" s="594"/>
      <c r="U17" s="594"/>
      <c r="V17" s="594"/>
      <c r="W17" s="594"/>
      <c r="X17" s="594"/>
      <c r="Y17" s="595"/>
      <c r="Z17" s="596">
        <v>9.1</v>
      </c>
      <c r="AA17" s="596"/>
      <c r="AB17" s="596"/>
      <c r="AC17" s="596"/>
      <c r="AD17" s="597">
        <v>1760615</v>
      </c>
      <c r="AE17" s="597"/>
      <c r="AF17" s="597"/>
      <c r="AG17" s="597"/>
      <c r="AH17" s="597"/>
      <c r="AI17" s="597"/>
      <c r="AJ17" s="597"/>
      <c r="AK17" s="597"/>
      <c r="AL17" s="598">
        <v>17.3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1818731</v>
      </c>
      <c r="CS17" s="594"/>
      <c r="CT17" s="594"/>
      <c r="CU17" s="594"/>
      <c r="CV17" s="594"/>
      <c r="CW17" s="594"/>
      <c r="CX17" s="594"/>
      <c r="CY17" s="595"/>
      <c r="CZ17" s="596">
        <v>10.1</v>
      </c>
      <c r="DA17" s="596"/>
      <c r="DB17" s="596"/>
      <c r="DC17" s="596"/>
      <c r="DD17" s="602" t="s">
        <v>112</v>
      </c>
      <c r="DE17" s="594"/>
      <c r="DF17" s="594"/>
      <c r="DG17" s="594"/>
      <c r="DH17" s="594"/>
      <c r="DI17" s="594"/>
      <c r="DJ17" s="594"/>
      <c r="DK17" s="594"/>
      <c r="DL17" s="594"/>
      <c r="DM17" s="594"/>
      <c r="DN17" s="594"/>
      <c r="DO17" s="594"/>
      <c r="DP17" s="595"/>
      <c r="DQ17" s="602">
        <v>1813730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301052</v>
      </c>
      <c r="S18" s="594"/>
      <c r="T18" s="594"/>
      <c r="U18" s="594"/>
      <c r="V18" s="594"/>
      <c r="W18" s="594"/>
      <c r="X18" s="594"/>
      <c r="Y18" s="595"/>
      <c r="Z18" s="596">
        <v>1.6</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60</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372767</v>
      </c>
      <c r="BH19" s="594"/>
      <c r="BI19" s="594"/>
      <c r="BJ19" s="594"/>
      <c r="BK19" s="594"/>
      <c r="BL19" s="594"/>
      <c r="BM19" s="594"/>
      <c r="BN19" s="595"/>
      <c r="BO19" s="596">
        <v>4.8</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10744793</v>
      </c>
      <c r="S20" s="594"/>
      <c r="T20" s="594"/>
      <c r="U20" s="594"/>
      <c r="V20" s="594"/>
      <c r="W20" s="594"/>
      <c r="X20" s="594"/>
      <c r="Y20" s="595"/>
      <c r="Z20" s="596">
        <v>55.8</v>
      </c>
      <c r="AA20" s="596"/>
      <c r="AB20" s="596"/>
      <c r="AC20" s="596"/>
      <c r="AD20" s="597">
        <v>10083810</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372767</v>
      </c>
      <c r="BH20" s="594"/>
      <c r="BI20" s="594"/>
      <c r="BJ20" s="594"/>
      <c r="BK20" s="594"/>
      <c r="BL20" s="594"/>
      <c r="BM20" s="594"/>
      <c r="BN20" s="595"/>
      <c r="BO20" s="596">
        <v>4.8</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18077642</v>
      </c>
      <c r="CS20" s="594"/>
      <c r="CT20" s="594"/>
      <c r="CU20" s="594"/>
      <c r="CV20" s="594"/>
      <c r="CW20" s="594"/>
      <c r="CX20" s="594"/>
      <c r="CY20" s="595"/>
      <c r="CZ20" s="596">
        <v>100</v>
      </c>
      <c r="DA20" s="596"/>
      <c r="DB20" s="596"/>
      <c r="DC20" s="596"/>
      <c r="DD20" s="602">
        <v>2558376</v>
      </c>
      <c r="DE20" s="594"/>
      <c r="DF20" s="594"/>
      <c r="DG20" s="594"/>
      <c r="DH20" s="594"/>
      <c r="DI20" s="594"/>
      <c r="DJ20" s="594"/>
      <c r="DK20" s="594"/>
      <c r="DL20" s="594"/>
      <c r="DM20" s="594"/>
      <c r="DN20" s="594"/>
      <c r="DO20" s="594"/>
      <c r="DP20" s="595"/>
      <c r="DQ20" s="602">
        <v>12566653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9232</v>
      </c>
      <c r="S21" s="594"/>
      <c r="T21" s="594"/>
      <c r="U21" s="594"/>
      <c r="V21" s="594"/>
      <c r="W21" s="594"/>
      <c r="X21" s="594"/>
      <c r="Y21" s="595"/>
      <c r="Z21" s="596">
        <v>0</v>
      </c>
      <c r="AA21" s="596"/>
      <c r="AB21" s="596"/>
      <c r="AC21" s="596"/>
      <c r="AD21" s="597">
        <v>9232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12896</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268634</v>
      </c>
      <c r="S22" s="594"/>
      <c r="T22" s="594"/>
      <c r="U22" s="594"/>
      <c r="V22" s="594"/>
      <c r="W22" s="594"/>
      <c r="X22" s="594"/>
      <c r="Y22" s="595"/>
      <c r="Z22" s="596">
        <v>1.4</v>
      </c>
      <c r="AA22" s="596"/>
      <c r="AB22" s="596"/>
      <c r="AC22" s="596"/>
      <c r="AD22" s="597">
        <v>240</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125830</v>
      </c>
      <c r="S23" s="594"/>
      <c r="T23" s="594"/>
      <c r="U23" s="594"/>
      <c r="V23" s="594"/>
      <c r="W23" s="594"/>
      <c r="X23" s="594"/>
      <c r="Y23" s="595"/>
      <c r="Z23" s="596">
        <v>0.7</v>
      </c>
      <c r="AA23" s="596"/>
      <c r="AB23" s="596"/>
      <c r="AC23" s="596"/>
      <c r="AD23" s="597">
        <v>30257</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359871</v>
      </c>
      <c r="BH23" s="594"/>
      <c r="BI23" s="594"/>
      <c r="BJ23" s="594"/>
      <c r="BK23" s="594"/>
      <c r="BL23" s="594"/>
      <c r="BM23" s="594"/>
      <c r="BN23" s="595"/>
      <c r="BO23" s="596">
        <v>4.7</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81257</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8751334</v>
      </c>
      <c r="CS24" s="583"/>
      <c r="CT24" s="583"/>
      <c r="CU24" s="583"/>
      <c r="CV24" s="583"/>
      <c r="CW24" s="583"/>
      <c r="CX24" s="583"/>
      <c r="CY24" s="584"/>
      <c r="CZ24" s="622">
        <v>48.4</v>
      </c>
      <c r="DA24" s="623"/>
      <c r="DB24" s="623"/>
      <c r="DC24" s="624"/>
      <c r="DD24" s="621">
        <v>5788265</v>
      </c>
      <c r="DE24" s="583"/>
      <c r="DF24" s="583"/>
      <c r="DG24" s="583"/>
      <c r="DH24" s="583"/>
      <c r="DI24" s="583"/>
      <c r="DJ24" s="583"/>
      <c r="DK24" s="584"/>
      <c r="DL24" s="621">
        <v>5763274</v>
      </c>
      <c r="DM24" s="583"/>
      <c r="DN24" s="583"/>
      <c r="DO24" s="583"/>
      <c r="DP24" s="583"/>
      <c r="DQ24" s="583"/>
      <c r="DR24" s="583"/>
      <c r="DS24" s="583"/>
      <c r="DT24" s="583"/>
      <c r="DU24" s="583"/>
      <c r="DV24" s="584"/>
      <c r="DW24" s="587">
        <v>51.8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2315996</v>
      </c>
      <c r="S25" s="594"/>
      <c r="T25" s="594"/>
      <c r="U25" s="594"/>
      <c r="V25" s="594"/>
      <c r="W25" s="594"/>
      <c r="X25" s="594"/>
      <c r="Y25" s="595"/>
      <c r="Z25" s="596">
        <v>12</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2955516</v>
      </c>
      <c r="CS25" s="613"/>
      <c r="CT25" s="613"/>
      <c r="CU25" s="613"/>
      <c r="CV25" s="613"/>
      <c r="CW25" s="613"/>
      <c r="CX25" s="613"/>
      <c r="CY25" s="614"/>
      <c r="CZ25" s="627">
        <v>16.3</v>
      </c>
      <c r="DA25" s="628"/>
      <c r="DB25" s="628"/>
      <c r="DC25" s="629"/>
      <c r="DD25" s="602">
        <v>2779401</v>
      </c>
      <c r="DE25" s="613"/>
      <c r="DF25" s="613"/>
      <c r="DG25" s="613"/>
      <c r="DH25" s="613"/>
      <c r="DI25" s="613"/>
      <c r="DJ25" s="613"/>
      <c r="DK25" s="614"/>
      <c r="DL25" s="602">
        <v>2754695</v>
      </c>
      <c r="DM25" s="613"/>
      <c r="DN25" s="613"/>
      <c r="DO25" s="613"/>
      <c r="DP25" s="613"/>
      <c r="DQ25" s="613"/>
      <c r="DR25" s="613"/>
      <c r="DS25" s="613"/>
      <c r="DT25" s="613"/>
      <c r="DU25" s="613"/>
      <c r="DV25" s="614"/>
      <c r="DW25" s="598">
        <v>24.8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1995310</v>
      </c>
      <c r="CS26" s="594"/>
      <c r="CT26" s="594"/>
      <c r="CU26" s="594"/>
      <c r="CV26" s="594"/>
      <c r="CW26" s="594"/>
      <c r="CX26" s="594"/>
      <c r="CY26" s="595"/>
      <c r="CZ26" s="627">
        <v>11</v>
      </c>
      <c r="DA26" s="628"/>
      <c r="DB26" s="628"/>
      <c r="DC26" s="629"/>
      <c r="DD26" s="602">
        <v>1835067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1013830</v>
      </c>
      <c r="S27" s="594"/>
      <c r="T27" s="594"/>
      <c r="U27" s="594"/>
      <c r="V27" s="594"/>
      <c r="W27" s="594"/>
      <c r="X27" s="594"/>
      <c r="Y27" s="595"/>
      <c r="Z27" s="596">
        <v>5.3</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7728847</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3977087</v>
      </c>
      <c r="CS27" s="613"/>
      <c r="CT27" s="613"/>
      <c r="CU27" s="613"/>
      <c r="CV27" s="613"/>
      <c r="CW27" s="613"/>
      <c r="CX27" s="613"/>
      <c r="CY27" s="614"/>
      <c r="CZ27" s="627">
        <v>22</v>
      </c>
      <c r="DA27" s="628"/>
      <c r="DB27" s="628"/>
      <c r="DC27" s="629"/>
      <c r="DD27" s="602">
        <v>1195134</v>
      </c>
      <c r="DE27" s="613"/>
      <c r="DF27" s="613"/>
      <c r="DG27" s="613"/>
      <c r="DH27" s="613"/>
      <c r="DI27" s="613"/>
      <c r="DJ27" s="613"/>
      <c r="DK27" s="614"/>
      <c r="DL27" s="602">
        <v>1194849</v>
      </c>
      <c r="DM27" s="613"/>
      <c r="DN27" s="613"/>
      <c r="DO27" s="613"/>
      <c r="DP27" s="613"/>
      <c r="DQ27" s="613"/>
      <c r="DR27" s="613"/>
      <c r="DS27" s="613"/>
      <c r="DT27" s="613"/>
      <c r="DU27" s="613"/>
      <c r="DV27" s="614"/>
      <c r="DW27" s="598">
        <v>10.7</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81799</v>
      </c>
      <c r="S28" s="594"/>
      <c r="T28" s="594"/>
      <c r="U28" s="594"/>
      <c r="V28" s="594"/>
      <c r="W28" s="594"/>
      <c r="X28" s="594"/>
      <c r="Y28" s="595"/>
      <c r="Z28" s="596">
        <v>0.4</v>
      </c>
      <c r="AA28" s="596"/>
      <c r="AB28" s="596"/>
      <c r="AC28" s="596"/>
      <c r="AD28" s="597">
        <v>24430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1818731</v>
      </c>
      <c r="CS28" s="594"/>
      <c r="CT28" s="594"/>
      <c r="CU28" s="594"/>
      <c r="CV28" s="594"/>
      <c r="CW28" s="594"/>
      <c r="CX28" s="594"/>
      <c r="CY28" s="595"/>
      <c r="CZ28" s="627">
        <v>10.1</v>
      </c>
      <c r="DA28" s="628"/>
      <c r="DB28" s="628"/>
      <c r="DC28" s="629"/>
      <c r="DD28" s="602">
        <v>1813730</v>
      </c>
      <c r="DE28" s="594"/>
      <c r="DF28" s="594"/>
      <c r="DG28" s="594"/>
      <c r="DH28" s="594"/>
      <c r="DI28" s="594"/>
      <c r="DJ28" s="594"/>
      <c r="DK28" s="595"/>
      <c r="DL28" s="602">
        <v>1813730</v>
      </c>
      <c r="DM28" s="594"/>
      <c r="DN28" s="594"/>
      <c r="DO28" s="594"/>
      <c r="DP28" s="594"/>
      <c r="DQ28" s="594"/>
      <c r="DR28" s="594"/>
      <c r="DS28" s="594"/>
      <c r="DT28" s="594"/>
      <c r="DU28" s="594"/>
      <c r="DV28" s="595"/>
      <c r="DW28" s="598">
        <v>16.3</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23156</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1818731</v>
      </c>
      <c r="CS29" s="613"/>
      <c r="CT29" s="613"/>
      <c r="CU29" s="613"/>
      <c r="CV29" s="613"/>
      <c r="CW29" s="613"/>
      <c r="CX29" s="613"/>
      <c r="CY29" s="614"/>
      <c r="CZ29" s="627">
        <v>10.1</v>
      </c>
      <c r="DA29" s="628"/>
      <c r="DB29" s="628"/>
      <c r="DC29" s="629"/>
      <c r="DD29" s="602">
        <v>1813730</v>
      </c>
      <c r="DE29" s="613"/>
      <c r="DF29" s="613"/>
      <c r="DG29" s="613"/>
      <c r="DH29" s="613"/>
      <c r="DI29" s="613"/>
      <c r="DJ29" s="613"/>
      <c r="DK29" s="614"/>
      <c r="DL29" s="602">
        <v>1813730</v>
      </c>
      <c r="DM29" s="613"/>
      <c r="DN29" s="613"/>
      <c r="DO29" s="613"/>
      <c r="DP29" s="613"/>
      <c r="DQ29" s="613"/>
      <c r="DR29" s="613"/>
      <c r="DS29" s="613"/>
      <c r="DT29" s="613"/>
      <c r="DU29" s="613"/>
      <c r="DV29" s="614"/>
      <c r="DW29" s="598">
        <v>16.3</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631122</v>
      </c>
      <c r="S30" s="594"/>
      <c r="T30" s="594"/>
      <c r="U30" s="594"/>
      <c r="V30" s="594"/>
      <c r="W30" s="594"/>
      <c r="X30" s="594"/>
      <c r="Y30" s="595"/>
      <c r="Z30" s="596">
        <v>3.3</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v>
      </c>
      <c r="BH30" s="652"/>
      <c r="BI30" s="652"/>
      <c r="BJ30" s="652"/>
      <c r="BK30" s="652"/>
      <c r="BL30" s="652"/>
      <c r="BM30" s="588">
        <v>96.3</v>
      </c>
      <c r="BN30" s="652"/>
      <c r="BO30" s="652"/>
      <c r="BP30" s="652"/>
      <c r="BQ30" s="653"/>
      <c r="BR30" s="651">
        <v>98.9</v>
      </c>
      <c r="BS30" s="652"/>
      <c r="BT30" s="652"/>
      <c r="BU30" s="652"/>
      <c r="BV30" s="652"/>
      <c r="BW30" s="652"/>
      <c r="BX30" s="588">
        <v>95.4</v>
      </c>
      <c r="BY30" s="652"/>
      <c r="BZ30" s="652"/>
      <c r="CA30" s="652"/>
      <c r="CB30" s="653"/>
      <c r="CD30" s="656"/>
      <c r="CE30" s="657"/>
      <c r="CF30" s="607" t="s">
        <v>292</v>
      </c>
      <c r="CG30" s="608"/>
      <c r="CH30" s="608"/>
      <c r="CI30" s="608"/>
      <c r="CJ30" s="608"/>
      <c r="CK30" s="608"/>
      <c r="CL30" s="608"/>
      <c r="CM30" s="608"/>
      <c r="CN30" s="608"/>
      <c r="CO30" s="608"/>
      <c r="CP30" s="608"/>
      <c r="CQ30" s="609"/>
      <c r="CR30" s="593">
        <v>1617933</v>
      </c>
      <c r="CS30" s="594"/>
      <c r="CT30" s="594"/>
      <c r="CU30" s="594"/>
      <c r="CV30" s="594"/>
      <c r="CW30" s="594"/>
      <c r="CX30" s="594"/>
      <c r="CY30" s="595"/>
      <c r="CZ30" s="627">
        <v>8.9</v>
      </c>
      <c r="DA30" s="628"/>
      <c r="DB30" s="628"/>
      <c r="DC30" s="629"/>
      <c r="DD30" s="602">
        <v>1613064</v>
      </c>
      <c r="DE30" s="594"/>
      <c r="DF30" s="594"/>
      <c r="DG30" s="594"/>
      <c r="DH30" s="594"/>
      <c r="DI30" s="594"/>
      <c r="DJ30" s="594"/>
      <c r="DK30" s="595"/>
      <c r="DL30" s="602">
        <v>1613064</v>
      </c>
      <c r="DM30" s="594"/>
      <c r="DN30" s="594"/>
      <c r="DO30" s="594"/>
      <c r="DP30" s="594"/>
      <c r="DQ30" s="594"/>
      <c r="DR30" s="594"/>
      <c r="DS30" s="594"/>
      <c r="DT30" s="594"/>
      <c r="DU30" s="594"/>
      <c r="DV30" s="595"/>
      <c r="DW30" s="598">
        <v>14.5</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1321910</v>
      </c>
      <c r="S31" s="594"/>
      <c r="T31" s="594"/>
      <c r="U31" s="594"/>
      <c r="V31" s="594"/>
      <c r="W31" s="594"/>
      <c r="X31" s="594"/>
      <c r="Y31" s="595"/>
      <c r="Z31" s="596">
        <v>6.9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13"/>
      <c r="BI31" s="613"/>
      <c r="BJ31" s="613"/>
      <c r="BK31" s="613"/>
      <c r="BL31" s="613"/>
      <c r="BM31" s="599">
        <v>95.6</v>
      </c>
      <c r="BN31" s="649"/>
      <c r="BO31" s="649"/>
      <c r="BP31" s="649"/>
      <c r="BQ31" s="650"/>
      <c r="BR31" s="648">
        <v>98.7</v>
      </c>
      <c r="BS31" s="613"/>
      <c r="BT31" s="613"/>
      <c r="BU31" s="613"/>
      <c r="BV31" s="613"/>
      <c r="BW31" s="613"/>
      <c r="BX31" s="599">
        <v>94.3</v>
      </c>
      <c r="BY31" s="649"/>
      <c r="BZ31" s="649"/>
      <c r="CA31" s="649"/>
      <c r="CB31" s="650"/>
      <c r="CD31" s="656"/>
      <c r="CE31" s="657"/>
      <c r="CF31" s="607" t="s">
        <v>296</v>
      </c>
      <c r="CG31" s="608"/>
      <c r="CH31" s="608"/>
      <c r="CI31" s="608"/>
      <c r="CJ31" s="608"/>
      <c r="CK31" s="608"/>
      <c r="CL31" s="608"/>
      <c r="CM31" s="608"/>
      <c r="CN31" s="608"/>
      <c r="CO31" s="608"/>
      <c r="CP31" s="608"/>
      <c r="CQ31" s="609"/>
      <c r="CR31" s="593">
        <v>200798</v>
      </c>
      <c r="CS31" s="613"/>
      <c r="CT31" s="613"/>
      <c r="CU31" s="613"/>
      <c r="CV31" s="613"/>
      <c r="CW31" s="613"/>
      <c r="CX31" s="613"/>
      <c r="CY31" s="614"/>
      <c r="CZ31" s="627">
        <v>1.1000000000000001</v>
      </c>
      <c r="DA31" s="628"/>
      <c r="DB31" s="628"/>
      <c r="DC31" s="629"/>
      <c r="DD31" s="602">
        <v>200666</v>
      </c>
      <c r="DE31" s="613"/>
      <c r="DF31" s="613"/>
      <c r="DG31" s="613"/>
      <c r="DH31" s="613"/>
      <c r="DI31" s="613"/>
      <c r="DJ31" s="613"/>
      <c r="DK31" s="614"/>
      <c r="DL31" s="602">
        <v>200666</v>
      </c>
      <c r="DM31" s="613"/>
      <c r="DN31" s="613"/>
      <c r="DO31" s="613"/>
      <c r="DP31" s="613"/>
      <c r="DQ31" s="613"/>
      <c r="DR31" s="613"/>
      <c r="DS31" s="613"/>
      <c r="DT31" s="613"/>
      <c r="DU31" s="613"/>
      <c r="DV31" s="614"/>
      <c r="DW31" s="598">
        <v>1.8</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616855</v>
      </c>
      <c r="S32" s="594"/>
      <c r="T32" s="594"/>
      <c r="U32" s="594"/>
      <c r="V32" s="594"/>
      <c r="W32" s="594"/>
      <c r="X32" s="594"/>
      <c r="Y32" s="595"/>
      <c r="Z32" s="596">
        <v>3.2</v>
      </c>
      <c r="AA32" s="596"/>
      <c r="AB32" s="596"/>
      <c r="AC32" s="596"/>
      <c r="AD32" s="597">
        <v>10327</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96.7</v>
      </c>
      <c r="BN32" s="661"/>
      <c r="BO32" s="661"/>
      <c r="BP32" s="661"/>
      <c r="BQ32" s="663"/>
      <c r="BR32" s="660">
        <v>98.9</v>
      </c>
      <c r="BS32" s="661"/>
      <c r="BT32" s="661"/>
      <c r="BU32" s="661"/>
      <c r="BV32" s="661"/>
      <c r="BW32" s="661"/>
      <c r="BX32" s="662">
        <v>96</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2012429</v>
      </c>
      <c r="S33" s="594"/>
      <c r="T33" s="594"/>
      <c r="U33" s="594"/>
      <c r="V33" s="594"/>
      <c r="W33" s="594"/>
      <c r="X33" s="594"/>
      <c r="Y33" s="595"/>
      <c r="Z33" s="596">
        <v>10.5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6767932</v>
      </c>
      <c r="CS33" s="613"/>
      <c r="CT33" s="613"/>
      <c r="CU33" s="613"/>
      <c r="CV33" s="613"/>
      <c r="CW33" s="613"/>
      <c r="CX33" s="613"/>
      <c r="CY33" s="614"/>
      <c r="CZ33" s="627">
        <v>37.4</v>
      </c>
      <c r="DA33" s="628"/>
      <c r="DB33" s="628"/>
      <c r="DC33" s="629"/>
      <c r="DD33" s="602">
        <v>5658484</v>
      </c>
      <c r="DE33" s="613"/>
      <c r="DF33" s="613"/>
      <c r="DG33" s="613"/>
      <c r="DH33" s="613"/>
      <c r="DI33" s="613"/>
      <c r="DJ33" s="613"/>
      <c r="DK33" s="614"/>
      <c r="DL33" s="602">
        <v>4183252</v>
      </c>
      <c r="DM33" s="613"/>
      <c r="DN33" s="613"/>
      <c r="DO33" s="613"/>
      <c r="DP33" s="613"/>
      <c r="DQ33" s="613"/>
      <c r="DR33" s="613"/>
      <c r="DS33" s="613"/>
      <c r="DT33" s="613"/>
      <c r="DU33" s="613"/>
      <c r="DV33" s="614"/>
      <c r="DW33" s="598">
        <v>37.6</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3001709</v>
      </c>
      <c r="CS34" s="594"/>
      <c r="CT34" s="594"/>
      <c r="CU34" s="594"/>
      <c r="CV34" s="594"/>
      <c r="CW34" s="594"/>
      <c r="CX34" s="594"/>
      <c r="CY34" s="595"/>
      <c r="CZ34" s="627">
        <v>16.600000000000001</v>
      </c>
      <c r="DA34" s="628"/>
      <c r="DB34" s="628"/>
      <c r="DC34" s="629"/>
      <c r="DD34" s="602">
        <v>2453764</v>
      </c>
      <c r="DE34" s="594"/>
      <c r="DF34" s="594"/>
      <c r="DG34" s="594"/>
      <c r="DH34" s="594"/>
      <c r="DI34" s="594"/>
      <c r="DJ34" s="594"/>
      <c r="DK34" s="595"/>
      <c r="DL34" s="602">
        <v>2155122</v>
      </c>
      <c r="DM34" s="594"/>
      <c r="DN34" s="594"/>
      <c r="DO34" s="594"/>
      <c r="DP34" s="594"/>
      <c r="DQ34" s="594"/>
      <c r="DR34" s="594"/>
      <c r="DS34" s="594"/>
      <c r="DT34" s="594"/>
      <c r="DU34" s="594"/>
      <c r="DV34" s="595"/>
      <c r="DW34" s="598">
        <v>19.399999999999999</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962229</v>
      </c>
      <c r="S35" s="594"/>
      <c r="T35" s="594"/>
      <c r="U35" s="594"/>
      <c r="V35" s="594"/>
      <c r="W35" s="594"/>
      <c r="X35" s="594"/>
      <c r="Y35" s="595"/>
      <c r="Z35" s="596">
        <v>5</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2050547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170412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25491</v>
      </c>
      <c r="CS35" s="613"/>
      <c r="CT35" s="613"/>
      <c r="CU35" s="613"/>
      <c r="CV35" s="613"/>
      <c r="CW35" s="613"/>
      <c r="CX35" s="613"/>
      <c r="CY35" s="614"/>
      <c r="CZ35" s="627">
        <v>0.1</v>
      </c>
      <c r="DA35" s="628"/>
      <c r="DB35" s="628"/>
      <c r="DC35" s="629"/>
      <c r="DD35" s="602">
        <v>12939</v>
      </c>
      <c r="DE35" s="613"/>
      <c r="DF35" s="613"/>
      <c r="DG35" s="613"/>
      <c r="DH35" s="613"/>
      <c r="DI35" s="613"/>
      <c r="DJ35" s="613"/>
      <c r="DK35" s="614"/>
      <c r="DL35" s="602">
        <v>12939</v>
      </c>
      <c r="DM35" s="613"/>
      <c r="DN35" s="613"/>
      <c r="DO35" s="613"/>
      <c r="DP35" s="613"/>
      <c r="DQ35" s="613"/>
      <c r="DR35" s="613"/>
      <c r="DS35" s="613"/>
      <c r="DT35" s="613"/>
      <c r="DU35" s="613"/>
      <c r="DV35" s="614"/>
      <c r="DW35" s="598">
        <v>0.1</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19246843</v>
      </c>
      <c r="S36" s="666"/>
      <c r="T36" s="666"/>
      <c r="U36" s="666"/>
      <c r="V36" s="666"/>
      <c r="W36" s="666"/>
      <c r="X36" s="666"/>
      <c r="Y36" s="667"/>
      <c r="Z36" s="668">
        <v>100</v>
      </c>
      <c r="AA36" s="668"/>
      <c r="AB36" s="668"/>
      <c r="AC36" s="668"/>
      <c r="AD36" s="669">
        <v>10158296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586440</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124674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717356</v>
      </c>
      <c r="CS36" s="594"/>
      <c r="CT36" s="594"/>
      <c r="CU36" s="594"/>
      <c r="CV36" s="594"/>
      <c r="CW36" s="594"/>
      <c r="CX36" s="594"/>
      <c r="CY36" s="595"/>
      <c r="CZ36" s="627">
        <v>4</v>
      </c>
      <c r="DA36" s="628"/>
      <c r="DB36" s="628"/>
      <c r="DC36" s="629"/>
      <c r="DD36" s="602">
        <v>554741</v>
      </c>
      <c r="DE36" s="594"/>
      <c r="DF36" s="594"/>
      <c r="DG36" s="594"/>
      <c r="DH36" s="594"/>
      <c r="DI36" s="594"/>
      <c r="DJ36" s="594"/>
      <c r="DK36" s="595"/>
      <c r="DL36" s="602">
        <v>450151</v>
      </c>
      <c r="DM36" s="594"/>
      <c r="DN36" s="594"/>
      <c r="DO36" s="594"/>
      <c r="DP36" s="594"/>
      <c r="DQ36" s="594"/>
      <c r="DR36" s="594"/>
      <c r="DS36" s="594"/>
      <c r="DT36" s="594"/>
      <c r="DU36" s="594"/>
      <c r="DV36" s="595"/>
      <c r="DW36" s="598">
        <v>4</v>
      </c>
      <c r="DX36" s="625"/>
      <c r="DY36" s="625"/>
      <c r="DZ36" s="625"/>
      <c r="EA36" s="625"/>
      <c r="EB36" s="625"/>
      <c r="EC36" s="626"/>
    </row>
    <row r="37" spans="2:133" ht="11.25" customHeight="1">
      <c r="AQ37" s="672" t="s">
        <v>314</v>
      </c>
      <c r="AR37" s="673"/>
      <c r="AS37" s="673"/>
      <c r="AT37" s="673"/>
      <c r="AU37" s="673"/>
      <c r="AV37" s="673"/>
      <c r="AW37" s="673"/>
      <c r="AX37" s="673"/>
      <c r="AY37" s="674"/>
      <c r="AZ37" s="593">
        <v>18816</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8740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3430</v>
      </c>
      <c r="CS37" s="613"/>
      <c r="CT37" s="613"/>
      <c r="CU37" s="613"/>
      <c r="CV37" s="613"/>
      <c r="CW37" s="613"/>
      <c r="CX37" s="613"/>
      <c r="CY37" s="614"/>
      <c r="CZ37" s="627">
        <v>0</v>
      </c>
      <c r="DA37" s="628"/>
      <c r="DB37" s="628"/>
      <c r="DC37" s="629"/>
      <c r="DD37" s="602">
        <v>3430</v>
      </c>
      <c r="DE37" s="613"/>
      <c r="DF37" s="613"/>
      <c r="DG37" s="613"/>
      <c r="DH37" s="613"/>
      <c r="DI37" s="613"/>
      <c r="DJ37" s="613"/>
      <c r="DK37" s="614"/>
      <c r="DL37" s="602">
        <v>3430</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317</v>
      </c>
      <c r="AR38" s="673"/>
      <c r="AS38" s="673"/>
      <c r="AT38" s="673"/>
      <c r="AU38" s="673"/>
      <c r="AV38" s="673"/>
      <c r="AW38" s="673"/>
      <c r="AX38" s="673"/>
      <c r="AY38" s="674"/>
      <c r="AZ38" s="593" t="s">
        <v>318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15209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2031731</v>
      </c>
      <c r="CS38" s="594"/>
      <c r="CT38" s="594"/>
      <c r="CU38" s="594"/>
      <c r="CV38" s="594"/>
      <c r="CW38" s="594"/>
      <c r="CX38" s="594"/>
      <c r="CY38" s="595"/>
      <c r="CZ38" s="627">
        <v>11.2</v>
      </c>
      <c r="DA38" s="628"/>
      <c r="DB38" s="628"/>
      <c r="DC38" s="629"/>
      <c r="DD38" s="602">
        <v>1866501</v>
      </c>
      <c r="DE38" s="594"/>
      <c r="DF38" s="594"/>
      <c r="DG38" s="594"/>
      <c r="DH38" s="594"/>
      <c r="DI38" s="594"/>
      <c r="DJ38" s="594"/>
      <c r="DK38" s="595"/>
      <c r="DL38" s="602">
        <v>1564501</v>
      </c>
      <c r="DM38" s="594"/>
      <c r="DN38" s="594"/>
      <c r="DO38" s="594"/>
      <c r="DP38" s="594"/>
      <c r="DQ38" s="594"/>
      <c r="DR38" s="594"/>
      <c r="DS38" s="594"/>
      <c r="DT38" s="594"/>
      <c r="DU38" s="594"/>
      <c r="DV38" s="595"/>
      <c r="DW38" s="598">
        <v>14.1</v>
      </c>
      <c r="DX38" s="625"/>
      <c r="DY38" s="625"/>
      <c r="DZ38" s="625"/>
      <c r="EA38" s="625"/>
      <c r="EB38" s="625"/>
      <c r="EC38" s="626"/>
    </row>
    <row r="39" spans="2:133" ht="11.25" customHeight="1">
      <c r="AQ39" s="672" t="s">
        <v>321</v>
      </c>
      <c r="AR39" s="673"/>
      <c r="AS39" s="673"/>
      <c r="AT39" s="673"/>
      <c r="AU39" s="673"/>
      <c r="AV39" s="673"/>
      <c r="AW39" s="673"/>
      <c r="AX39" s="673"/>
      <c r="AY39" s="674"/>
      <c r="AZ39" s="593" t="s">
        <v>318</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84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820845</v>
      </c>
      <c r="CS39" s="613"/>
      <c r="CT39" s="613"/>
      <c r="CU39" s="613"/>
      <c r="CV39" s="613"/>
      <c r="CW39" s="613"/>
      <c r="CX39" s="613"/>
      <c r="CY39" s="614"/>
      <c r="CZ39" s="627">
        <v>4.5</v>
      </c>
      <c r="DA39" s="628"/>
      <c r="DB39" s="628"/>
      <c r="DC39" s="629"/>
      <c r="DD39" s="602">
        <v>770000</v>
      </c>
      <c r="DE39" s="613"/>
      <c r="DF39" s="613"/>
      <c r="DG39" s="613"/>
      <c r="DH39" s="613"/>
      <c r="DI39" s="613"/>
      <c r="DJ39" s="613"/>
      <c r="DK39" s="614"/>
      <c r="DL39" s="602" t="s">
        <v>318</v>
      </c>
      <c r="DM39" s="613"/>
      <c r="DN39" s="613"/>
      <c r="DO39" s="613"/>
      <c r="DP39" s="613"/>
      <c r="DQ39" s="613"/>
      <c r="DR39" s="613"/>
      <c r="DS39" s="613"/>
      <c r="DT39" s="613"/>
      <c r="DU39" s="613"/>
      <c r="DV39" s="614"/>
      <c r="DW39" s="598" t="s">
        <v>318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380647</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86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170800</v>
      </c>
      <c r="CS40" s="594"/>
      <c r="CT40" s="594"/>
      <c r="CU40" s="594"/>
      <c r="CV40" s="594"/>
      <c r="CW40" s="594"/>
      <c r="CX40" s="594"/>
      <c r="CY40" s="595"/>
      <c r="CZ40" s="627">
        <v>0.9</v>
      </c>
      <c r="DA40" s="628"/>
      <c r="DB40" s="628"/>
      <c r="DC40" s="629"/>
      <c r="DD40" s="602">
        <v>539</v>
      </c>
      <c r="DE40" s="594"/>
      <c r="DF40" s="594"/>
      <c r="DG40" s="594"/>
      <c r="DH40" s="594"/>
      <c r="DI40" s="594"/>
      <c r="DJ40" s="594"/>
      <c r="DK40" s="595"/>
      <c r="DL40" s="602">
        <v>539</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1064644</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248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2558376</v>
      </c>
      <c r="CS42" s="594"/>
      <c r="CT42" s="594"/>
      <c r="CU42" s="594"/>
      <c r="CV42" s="594"/>
      <c r="CW42" s="594"/>
      <c r="CX42" s="594"/>
      <c r="CY42" s="595"/>
      <c r="CZ42" s="627">
        <v>14.2</v>
      </c>
      <c r="DA42" s="676"/>
      <c r="DB42" s="676"/>
      <c r="DC42" s="677"/>
      <c r="DD42" s="602">
        <v>1119904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67000</v>
      </c>
      <c r="CS43" s="613"/>
      <c r="CT43" s="613"/>
      <c r="CU43" s="613"/>
      <c r="CV43" s="613"/>
      <c r="CW43" s="613"/>
      <c r="CX43" s="613"/>
      <c r="CY43" s="614"/>
      <c r="CZ43" s="627">
        <v>0.4</v>
      </c>
      <c r="DA43" s="628"/>
      <c r="DB43" s="628"/>
      <c r="DC43" s="629"/>
      <c r="DD43" s="602">
        <v>67000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2558376</v>
      </c>
      <c r="CS44" s="594"/>
      <c r="CT44" s="594"/>
      <c r="CU44" s="594"/>
      <c r="CV44" s="594"/>
      <c r="CW44" s="594"/>
      <c r="CX44" s="594"/>
      <c r="CY44" s="595"/>
      <c r="CZ44" s="627">
        <v>14.2</v>
      </c>
      <c r="DA44" s="676"/>
      <c r="DB44" s="676"/>
      <c r="DC44" s="677"/>
      <c r="DD44" s="602">
        <v>1119904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461380</v>
      </c>
      <c r="CS45" s="613"/>
      <c r="CT45" s="613"/>
      <c r="CU45" s="613"/>
      <c r="CV45" s="613"/>
      <c r="CW45" s="613"/>
      <c r="CX45" s="613"/>
      <c r="CY45" s="614"/>
      <c r="CZ45" s="627">
        <v>2.6</v>
      </c>
      <c r="DA45" s="628"/>
      <c r="DB45" s="628"/>
      <c r="DC45" s="629"/>
      <c r="DD45" s="602">
        <v>26154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2071671</v>
      </c>
      <c r="CS46" s="594"/>
      <c r="CT46" s="594"/>
      <c r="CU46" s="594"/>
      <c r="CV46" s="594"/>
      <c r="CW46" s="594"/>
      <c r="CX46" s="594"/>
      <c r="CY46" s="595"/>
      <c r="CZ46" s="627">
        <v>11.5</v>
      </c>
      <c r="DA46" s="676"/>
      <c r="DB46" s="676"/>
      <c r="DC46" s="677"/>
      <c r="DD46" s="602">
        <v>1068425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13"/>
      <c r="CT47" s="613"/>
      <c r="CU47" s="613"/>
      <c r="CV47" s="613"/>
      <c r="CW47" s="613"/>
      <c r="CX47" s="613"/>
      <c r="CY47" s="614"/>
      <c r="CZ47" s="627" t="s">
        <v>341</v>
      </c>
      <c r="DA47" s="628"/>
      <c r="DB47" s="628"/>
      <c r="DC47" s="629"/>
      <c r="DD47" s="602" t="s">
        <v>341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18077642</v>
      </c>
      <c r="CS49" s="661"/>
      <c r="CT49" s="661"/>
      <c r="CU49" s="661"/>
      <c r="CV49" s="661"/>
      <c r="CW49" s="661"/>
      <c r="CX49" s="661"/>
      <c r="CY49" s="688"/>
      <c r="CZ49" s="689">
        <v>100</v>
      </c>
      <c r="DA49" s="690"/>
      <c r="DB49" s="690"/>
      <c r="DC49" s="691"/>
      <c r="DD49" s="692">
        <v>12566653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election activeCell="B74" sqref="B74:P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19208</v>
      </c>
      <c r="R7" s="723"/>
      <c r="S7" s="723"/>
      <c r="T7" s="723"/>
      <c r="U7" s="723"/>
      <c r="V7" s="723">
        <v>18045</v>
      </c>
      <c r="W7" s="723"/>
      <c r="X7" s="723"/>
      <c r="Y7" s="723"/>
      <c r="Z7" s="723"/>
      <c r="AA7" s="723">
        <v>1164</v>
      </c>
      <c r="AB7" s="723"/>
      <c r="AC7" s="723"/>
      <c r="AD7" s="723"/>
      <c r="AE7" s="724"/>
      <c r="AF7" s="725">
        <v>1070</v>
      </c>
      <c r="AG7" s="726"/>
      <c r="AH7" s="726"/>
      <c r="AI7" s="726"/>
      <c r="AJ7" s="727"/>
      <c r="AK7" s="762">
        <v>613</v>
      </c>
      <c r="AL7" s="763"/>
      <c r="AM7" s="763"/>
      <c r="AN7" s="763"/>
      <c r="AO7" s="763"/>
      <c r="AP7" s="763">
        <v>18217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72</v>
      </c>
      <c r="CN7" s="760"/>
      <c r="CO7" s="760"/>
      <c r="CP7" s="760"/>
      <c r="CQ7" s="761"/>
      <c r="CR7" s="759">
        <v>36</v>
      </c>
      <c r="CS7" s="760"/>
      <c r="CT7" s="760"/>
      <c r="CU7" s="760"/>
      <c r="CV7" s="761"/>
      <c r="CW7" s="759"/>
      <c r="CX7" s="760"/>
      <c r="CY7" s="760"/>
      <c r="CZ7" s="760"/>
      <c r="DA7" s="761"/>
      <c r="DB7" s="759">
        <v>22</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62</v>
      </c>
      <c r="R8" s="747"/>
      <c r="S8" s="747"/>
      <c r="T8" s="747"/>
      <c r="U8" s="747"/>
      <c r="V8" s="747">
        <v>60</v>
      </c>
      <c r="W8" s="747"/>
      <c r="X8" s="747"/>
      <c r="Y8" s="747"/>
      <c r="Z8" s="747"/>
      <c r="AA8" s="747">
        <v>2</v>
      </c>
      <c r="AB8" s="747"/>
      <c r="AC8" s="747"/>
      <c r="AD8" s="747"/>
      <c r="AE8" s="748"/>
      <c r="AF8" s="749">
        <v>2</v>
      </c>
      <c r="AG8" s="750"/>
      <c r="AH8" s="750"/>
      <c r="AI8" s="750"/>
      <c r="AJ8" s="751"/>
      <c r="AK8" s="752">
        <v>32</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24</v>
      </c>
      <c r="CI8" s="770"/>
      <c r="CJ8" s="770"/>
      <c r="CK8" s="770"/>
      <c r="CL8" s="771"/>
      <c r="CM8" s="769">
        <v>2222</v>
      </c>
      <c r="CN8" s="770"/>
      <c r="CO8" s="770"/>
      <c r="CP8" s="770"/>
      <c r="CQ8" s="771"/>
      <c r="CR8" s="769"/>
      <c r="CS8" s="770"/>
      <c r="CT8" s="770"/>
      <c r="CU8" s="770"/>
      <c r="CV8" s="771"/>
      <c r="CW8" s="769">
        <v>143</v>
      </c>
      <c r="CX8" s="770"/>
      <c r="CY8" s="770"/>
      <c r="CZ8" s="770"/>
      <c r="DA8" s="771"/>
      <c r="DB8" s="769"/>
      <c r="DC8" s="770"/>
      <c r="DD8" s="770"/>
      <c r="DE8" s="770"/>
      <c r="DF8" s="771"/>
      <c r="DG8" s="769"/>
      <c r="DH8" s="770"/>
      <c r="DI8" s="770"/>
      <c r="DJ8" s="770"/>
      <c r="DK8" s="771"/>
      <c r="DL8" s="769">
        <v>158</v>
      </c>
      <c r="DM8" s="770"/>
      <c r="DN8" s="770"/>
      <c r="DO8" s="770"/>
      <c r="DP8" s="771"/>
      <c r="DQ8" s="769">
        <v>144</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13</v>
      </c>
      <c r="R9" s="747"/>
      <c r="S9" s="747"/>
      <c r="T9" s="747"/>
      <c r="U9" s="747"/>
      <c r="V9" s="747">
        <v>10</v>
      </c>
      <c r="W9" s="747"/>
      <c r="X9" s="747"/>
      <c r="Y9" s="747"/>
      <c r="Z9" s="747"/>
      <c r="AA9" s="747">
        <v>4</v>
      </c>
      <c r="AB9" s="747"/>
      <c r="AC9" s="747"/>
      <c r="AD9" s="747"/>
      <c r="AE9" s="748"/>
      <c r="AF9" s="749">
        <v>4</v>
      </c>
      <c r="AG9" s="750"/>
      <c r="AH9" s="750"/>
      <c r="AI9" s="750"/>
      <c r="AJ9" s="751"/>
      <c r="AK9" s="752"/>
      <c r="AL9" s="753"/>
      <c r="AM9" s="753"/>
      <c r="AN9" s="753"/>
      <c r="AO9" s="753"/>
      <c r="AP9" s="753">
        <v>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19268</v>
      </c>
      <c r="R23" s="782"/>
      <c r="S23" s="782"/>
      <c r="T23" s="782"/>
      <c r="U23" s="782"/>
      <c r="V23" s="782">
        <v>18099</v>
      </c>
      <c r="W23" s="782"/>
      <c r="X23" s="782"/>
      <c r="Y23" s="782"/>
      <c r="Z23" s="782"/>
      <c r="AA23" s="782">
        <v>1169</v>
      </c>
      <c r="AB23" s="782"/>
      <c r="AC23" s="782"/>
      <c r="AD23" s="782"/>
      <c r="AE23" s="783"/>
      <c r="AF23" s="784">
        <v>1076</v>
      </c>
      <c r="AG23" s="782"/>
      <c r="AH23" s="782"/>
      <c r="AI23" s="782"/>
      <c r="AJ23" s="785"/>
      <c r="AK23" s="786"/>
      <c r="AL23" s="787"/>
      <c r="AM23" s="787"/>
      <c r="AN23" s="787"/>
      <c r="AO23" s="787"/>
      <c r="AP23" s="782">
        <v>18220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6492</v>
      </c>
      <c r="R28" s="811"/>
      <c r="S28" s="811"/>
      <c r="T28" s="811"/>
      <c r="U28" s="811"/>
      <c r="V28" s="811">
        <v>5757</v>
      </c>
      <c r="W28" s="811"/>
      <c r="X28" s="811"/>
      <c r="Y28" s="811"/>
      <c r="Z28" s="811"/>
      <c r="AA28" s="811">
        <v>736</v>
      </c>
      <c r="AB28" s="811"/>
      <c r="AC28" s="811"/>
      <c r="AD28" s="811"/>
      <c r="AE28" s="812"/>
      <c r="AF28" s="813">
        <v>736</v>
      </c>
      <c r="AG28" s="811"/>
      <c r="AH28" s="811"/>
      <c r="AI28" s="811"/>
      <c r="AJ28" s="814"/>
      <c r="AK28" s="815">
        <v>736</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3569</v>
      </c>
      <c r="R29" s="747"/>
      <c r="S29" s="747"/>
      <c r="T29" s="747"/>
      <c r="U29" s="747"/>
      <c r="V29" s="747">
        <v>3533</v>
      </c>
      <c r="W29" s="747"/>
      <c r="X29" s="747"/>
      <c r="Y29" s="747"/>
      <c r="Z29" s="747"/>
      <c r="AA29" s="747">
        <v>37</v>
      </c>
      <c r="AB29" s="747"/>
      <c r="AC29" s="747"/>
      <c r="AD29" s="747"/>
      <c r="AE29" s="748"/>
      <c r="AF29" s="749">
        <v>37</v>
      </c>
      <c r="AG29" s="750"/>
      <c r="AH29" s="750"/>
      <c r="AI29" s="750"/>
      <c r="AJ29" s="751"/>
      <c r="AK29" s="818">
        <v>482</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1003</v>
      </c>
      <c r="R30" s="747"/>
      <c r="S30" s="747"/>
      <c r="T30" s="747"/>
      <c r="U30" s="747"/>
      <c r="V30" s="747">
        <v>916</v>
      </c>
      <c r="W30" s="747"/>
      <c r="X30" s="747"/>
      <c r="Y30" s="747"/>
      <c r="Z30" s="747"/>
      <c r="AA30" s="747">
        <v>86</v>
      </c>
      <c r="AB30" s="747"/>
      <c r="AC30" s="747"/>
      <c r="AD30" s="747"/>
      <c r="AE30" s="748"/>
      <c r="AF30" s="749">
        <v>86</v>
      </c>
      <c r="AG30" s="750"/>
      <c r="AH30" s="750"/>
      <c r="AI30" s="750"/>
      <c r="AJ30" s="751"/>
      <c r="AK30" s="818">
        <v>547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1204</v>
      </c>
      <c r="R31" s="747"/>
      <c r="S31" s="747"/>
      <c r="T31" s="747"/>
      <c r="U31" s="747"/>
      <c r="V31" s="747">
        <v>1042</v>
      </c>
      <c r="W31" s="747"/>
      <c r="X31" s="747"/>
      <c r="Y31" s="747"/>
      <c r="Z31" s="747"/>
      <c r="AA31" s="747">
        <v>162</v>
      </c>
      <c r="AB31" s="747"/>
      <c r="AC31" s="747"/>
      <c r="AD31" s="747"/>
      <c r="AE31" s="748"/>
      <c r="AF31" s="749">
        <v>778</v>
      </c>
      <c r="AG31" s="750"/>
      <c r="AH31" s="750"/>
      <c r="AI31" s="750"/>
      <c r="AJ31" s="751"/>
      <c r="AK31" s="818">
        <v>17</v>
      </c>
      <c r="AL31" s="819"/>
      <c r="AM31" s="819"/>
      <c r="AN31" s="819"/>
      <c r="AO31" s="819"/>
      <c r="AP31" s="819">
        <v>3689</v>
      </c>
      <c r="AQ31" s="819"/>
      <c r="AR31" s="819"/>
      <c r="AS31" s="819"/>
      <c r="AT31" s="819"/>
      <c r="AU31" s="819">
        <v>37</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1131</v>
      </c>
      <c r="R32" s="747"/>
      <c r="S32" s="747"/>
      <c r="T32" s="747"/>
      <c r="U32" s="747"/>
      <c r="V32" s="747">
        <v>1083</v>
      </c>
      <c r="W32" s="747"/>
      <c r="X32" s="747"/>
      <c r="Y32" s="747"/>
      <c r="Z32" s="747"/>
      <c r="AA32" s="747">
        <v>48</v>
      </c>
      <c r="AB32" s="747"/>
      <c r="AC32" s="747"/>
      <c r="AD32" s="747"/>
      <c r="AE32" s="748"/>
      <c r="AF32" s="749">
        <v>48</v>
      </c>
      <c r="AG32" s="750"/>
      <c r="AH32" s="750"/>
      <c r="AI32" s="750"/>
      <c r="AJ32" s="751"/>
      <c r="AK32" s="818">
        <v>586</v>
      </c>
      <c r="AL32" s="819"/>
      <c r="AM32" s="819"/>
      <c r="AN32" s="819"/>
      <c r="AO32" s="819"/>
      <c r="AP32" s="819">
        <v>6594</v>
      </c>
      <c r="AQ32" s="819"/>
      <c r="AR32" s="819"/>
      <c r="AS32" s="819"/>
      <c r="AT32" s="819"/>
      <c r="AU32" s="819">
        <v>5829</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1684</v>
      </c>
      <c r="AG63" s="830"/>
      <c r="AH63" s="830"/>
      <c r="AI63" s="830"/>
      <c r="AJ63" s="831"/>
      <c r="AK63" s="832"/>
      <c r="AL63" s="827"/>
      <c r="AM63" s="827"/>
      <c r="AN63" s="827"/>
      <c r="AO63" s="827"/>
      <c r="AP63" s="830">
        <v>10283</v>
      </c>
      <c r="AQ63" s="830"/>
      <c r="AR63" s="830"/>
      <c r="AS63" s="830"/>
      <c r="AT63" s="830"/>
      <c r="AU63" s="830">
        <v>5866</v>
      </c>
      <c r="AV63" s="830"/>
      <c r="AW63" s="830"/>
      <c r="AX63" s="830"/>
      <c r="AY63" s="830"/>
      <c r="AZ63" s="834"/>
      <c r="BA63" s="834"/>
      <c r="BB63" s="834"/>
      <c r="BC63" s="834"/>
      <c r="BD63" s="834"/>
      <c r="BE63" s="835"/>
      <c r="BF63" s="835"/>
      <c r="BG63" s="835"/>
      <c r="BH63" s="835"/>
      <c r="BI63" s="836"/>
      <c r="BJ63" s="837" t="s">
        <v>341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600986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67993</v>
      </c>
      <c r="R73" s="819"/>
      <c r="S73" s="819"/>
      <c r="T73" s="819"/>
      <c r="U73" s="819"/>
      <c r="V73" s="819">
        <v>65289</v>
      </c>
      <c r="W73" s="819"/>
      <c r="X73" s="819"/>
      <c r="Y73" s="819"/>
      <c r="Z73" s="819"/>
      <c r="AA73" s="819">
        <v>2704</v>
      </c>
      <c r="AB73" s="819"/>
      <c r="AC73" s="819"/>
      <c r="AD73" s="819"/>
      <c r="AE73" s="819"/>
      <c r="AF73" s="819">
        <v>2704</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13</v>
      </c>
      <c r="R74" s="819"/>
      <c r="S74" s="819"/>
      <c r="T74" s="819"/>
      <c r="U74" s="819"/>
      <c r="V74" s="819">
        <v>8</v>
      </c>
      <c r="W74" s="819"/>
      <c r="X74" s="819"/>
      <c r="Y74" s="819"/>
      <c r="Z74" s="819"/>
      <c r="AA74" s="819">
        <v>6</v>
      </c>
      <c r="AB74" s="819"/>
      <c r="AC74" s="819"/>
      <c r="AD74" s="819"/>
      <c r="AE74" s="819"/>
      <c r="AF74" s="819">
        <v>6</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23999</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36</v>
      </c>
      <c r="CS102" s="838"/>
      <c r="CT102" s="838"/>
      <c r="CU102" s="838"/>
      <c r="CV102" s="881"/>
      <c r="CW102" s="880">
        <v>143</v>
      </c>
      <c r="CX102" s="838"/>
      <c r="CY102" s="838"/>
      <c r="CZ102" s="838"/>
      <c r="DA102" s="881"/>
      <c r="DB102" s="880">
        <v>22</v>
      </c>
      <c r="DC102" s="838"/>
      <c r="DD102" s="838"/>
      <c r="DE102" s="838"/>
      <c r="DF102" s="881"/>
      <c r="DG102" s="880"/>
      <c r="DH102" s="838"/>
      <c r="DI102" s="838"/>
      <c r="DJ102" s="838"/>
      <c r="DK102" s="881"/>
      <c r="DL102" s="880">
        <v>158</v>
      </c>
      <c r="DM102" s="838"/>
      <c r="DN102" s="838"/>
      <c r="DO102" s="838"/>
      <c r="DP102" s="881"/>
      <c r="DQ102" s="880">
        <v>144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287</v>
      </c>
      <c r="AG109" s="883"/>
      <c r="AH109" s="883"/>
      <c r="AI109" s="883"/>
      <c r="AJ109" s="884"/>
      <c r="AK109" s="882" t="s">
        <v>286</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287</v>
      </c>
      <c r="BW109" s="883"/>
      <c r="BX109" s="883"/>
      <c r="BY109" s="883"/>
      <c r="BZ109" s="884"/>
      <c r="CA109" s="882" t="s">
        <v>286</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287</v>
      </c>
      <c r="DM109" s="883"/>
      <c r="DN109" s="883"/>
      <c r="DO109" s="883"/>
      <c r="DP109" s="884"/>
      <c r="DQ109" s="882" t="s">
        <v>286</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1795481</v>
      </c>
      <c r="AB110" s="890"/>
      <c r="AC110" s="890"/>
      <c r="AD110" s="890"/>
      <c r="AE110" s="891"/>
      <c r="AF110" s="892">
        <v>1793215</v>
      </c>
      <c r="AG110" s="890"/>
      <c r="AH110" s="890"/>
      <c r="AI110" s="890"/>
      <c r="AJ110" s="891"/>
      <c r="AK110" s="892">
        <v>1818731</v>
      </c>
      <c r="AL110" s="890"/>
      <c r="AM110" s="890"/>
      <c r="AN110" s="890"/>
      <c r="AO110" s="891"/>
      <c r="AP110" s="893">
        <v>19</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15218431</v>
      </c>
      <c r="BR110" s="927"/>
      <c r="BS110" s="927"/>
      <c r="BT110" s="927"/>
      <c r="BU110" s="927"/>
      <c r="BV110" s="927">
        <v>17825136</v>
      </c>
      <c r="BW110" s="927"/>
      <c r="BX110" s="927"/>
      <c r="BY110" s="927"/>
      <c r="BZ110" s="927"/>
      <c r="CA110" s="927">
        <v>18219632</v>
      </c>
      <c r="CB110" s="927"/>
      <c r="CC110" s="927"/>
      <c r="CD110" s="927"/>
      <c r="CE110" s="927"/>
      <c r="CF110" s="941">
        <v>190.2</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341</v>
      </c>
      <c r="DH110" s="927"/>
      <c r="DI110" s="927"/>
      <c r="DJ110" s="927"/>
      <c r="DK110" s="927"/>
      <c r="DL110" s="927" t="s">
        <v>341</v>
      </c>
      <c r="DM110" s="927"/>
      <c r="DN110" s="927"/>
      <c r="DO110" s="927"/>
      <c r="DP110" s="927"/>
      <c r="DQ110" s="927" t="s">
        <v>341</v>
      </c>
      <c r="DR110" s="927"/>
      <c r="DS110" s="927"/>
      <c r="DT110" s="927"/>
      <c r="DU110" s="927"/>
      <c r="DV110" s="928" t="s">
        <v>341</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754135</v>
      </c>
      <c r="BR111" s="920"/>
      <c r="BS111" s="920"/>
      <c r="BT111" s="920"/>
      <c r="BU111" s="920"/>
      <c r="BV111" s="920" t="s">
        <v>112</v>
      </c>
      <c r="BW111" s="920"/>
      <c r="BX111" s="920"/>
      <c r="BY111" s="920"/>
      <c r="BZ111" s="920"/>
      <c r="CA111" s="920">
        <v>191813</v>
      </c>
      <c r="CB111" s="920"/>
      <c r="CC111" s="920"/>
      <c r="CD111" s="920"/>
      <c r="CE111" s="920"/>
      <c r="CF111" s="914">
        <v>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6408828</v>
      </c>
      <c r="BR112" s="920"/>
      <c r="BS112" s="920"/>
      <c r="BT112" s="920"/>
      <c r="BU112" s="920"/>
      <c r="BV112" s="920">
        <v>6075901</v>
      </c>
      <c r="BW112" s="920"/>
      <c r="BX112" s="920"/>
      <c r="BY112" s="920"/>
      <c r="BZ112" s="920"/>
      <c r="CA112" s="920">
        <v>5866086</v>
      </c>
      <c r="CB112" s="920"/>
      <c r="CC112" s="920"/>
      <c r="CD112" s="920"/>
      <c r="CE112" s="920"/>
      <c r="CF112" s="914">
        <v>61.2</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554969</v>
      </c>
      <c r="AB113" s="934"/>
      <c r="AC113" s="934"/>
      <c r="AD113" s="934"/>
      <c r="AE113" s="935"/>
      <c r="AF113" s="936">
        <v>502798</v>
      </c>
      <c r="AG113" s="934"/>
      <c r="AH113" s="934"/>
      <c r="AI113" s="934"/>
      <c r="AJ113" s="935"/>
      <c r="AK113" s="936">
        <v>502841</v>
      </c>
      <c r="AL113" s="934"/>
      <c r="AM113" s="934"/>
      <c r="AN113" s="934"/>
      <c r="AO113" s="935"/>
      <c r="AP113" s="937">
        <v>5.2</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4999150</v>
      </c>
      <c r="BR114" s="920"/>
      <c r="BS114" s="920"/>
      <c r="BT114" s="920"/>
      <c r="BU114" s="920"/>
      <c r="BV114" s="920">
        <v>4836579</v>
      </c>
      <c r="BW114" s="920"/>
      <c r="BX114" s="920"/>
      <c r="BY114" s="920"/>
      <c r="BZ114" s="920"/>
      <c r="CA114" s="920">
        <v>4602691</v>
      </c>
      <c r="CB114" s="920"/>
      <c r="CC114" s="920"/>
      <c r="CD114" s="920"/>
      <c r="CE114" s="920"/>
      <c r="CF114" s="914">
        <v>48</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179049</v>
      </c>
      <c r="AB115" s="934"/>
      <c r="AC115" s="934"/>
      <c r="AD115" s="934"/>
      <c r="AE115" s="935"/>
      <c r="AF115" s="936">
        <v>754167</v>
      </c>
      <c r="AG115" s="934"/>
      <c r="AH115" s="934"/>
      <c r="AI115" s="934"/>
      <c r="AJ115" s="935"/>
      <c r="AK115" s="936">
        <v>16447</v>
      </c>
      <c r="AL115" s="934"/>
      <c r="AM115" s="934"/>
      <c r="AN115" s="934"/>
      <c r="AO115" s="935"/>
      <c r="AP115" s="937">
        <v>0.2</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2612727</v>
      </c>
      <c r="BR115" s="920"/>
      <c r="BS115" s="920"/>
      <c r="BT115" s="920"/>
      <c r="BU115" s="920"/>
      <c r="BV115" s="920">
        <v>182257</v>
      </c>
      <c r="BW115" s="920"/>
      <c r="BX115" s="920"/>
      <c r="BY115" s="920"/>
      <c r="BZ115" s="920"/>
      <c r="CA115" s="920">
        <v>143975</v>
      </c>
      <c r="CB115" s="920"/>
      <c r="CC115" s="920"/>
      <c r="CD115" s="920"/>
      <c r="CE115" s="920"/>
      <c r="CF115" s="914">
        <v>1.5</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754135</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2529499</v>
      </c>
      <c r="AB117" s="966"/>
      <c r="AC117" s="966"/>
      <c r="AD117" s="966"/>
      <c r="AE117" s="967"/>
      <c r="AF117" s="965">
        <v>3050180</v>
      </c>
      <c r="AG117" s="966"/>
      <c r="AH117" s="966"/>
      <c r="AI117" s="966"/>
      <c r="AJ117" s="967"/>
      <c r="AK117" s="965">
        <v>2338019</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287</v>
      </c>
      <c r="AG118" s="883"/>
      <c r="AH118" s="883"/>
      <c r="AI118" s="883"/>
      <c r="AJ118" s="884"/>
      <c r="AK118" s="882" t="s">
        <v>286</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29993271</v>
      </c>
      <c r="BR118" s="986"/>
      <c r="BS118" s="986"/>
      <c r="BT118" s="986"/>
      <c r="BU118" s="986"/>
      <c r="BV118" s="986">
        <v>28919873</v>
      </c>
      <c r="BW118" s="986"/>
      <c r="BX118" s="986"/>
      <c r="BY118" s="986"/>
      <c r="BZ118" s="986"/>
      <c r="CA118" s="986">
        <v>29024197</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3159886</v>
      </c>
      <c r="BR119" s="927"/>
      <c r="BS119" s="927"/>
      <c r="BT119" s="927"/>
      <c r="BU119" s="927"/>
      <c r="BV119" s="927">
        <v>3031264</v>
      </c>
      <c r="BW119" s="927"/>
      <c r="BX119" s="927"/>
      <c r="BY119" s="927"/>
      <c r="BZ119" s="927"/>
      <c r="CA119" s="927">
        <v>3184337</v>
      </c>
      <c r="CB119" s="927"/>
      <c r="CC119" s="927"/>
      <c r="CD119" s="927"/>
      <c r="CE119" s="927"/>
      <c r="CF119" s="941">
        <v>33.200000000000003</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v>191813</v>
      </c>
      <c r="DR119" s="998"/>
      <c r="DS119" s="998"/>
      <c r="DT119" s="998"/>
      <c r="DU119" s="999"/>
      <c r="DV119" s="1001">
        <v>2</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2828047</v>
      </c>
      <c r="BR120" s="920"/>
      <c r="BS120" s="920"/>
      <c r="BT120" s="920"/>
      <c r="BU120" s="920"/>
      <c r="BV120" s="920">
        <v>1939613</v>
      </c>
      <c r="BW120" s="920"/>
      <c r="BX120" s="920"/>
      <c r="BY120" s="920"/>
      <c r="BZ120" s="920"/>
      <c r="CA120" s="920">
        <v>2102497</v>
      </c>
      <c r="CB120" s="920"/>
      <c r="CC120" s="920"/>
      <c r="CD120" s="920"/>
      <c r="CE120" s="920"/>
      <c r="CF120" s="914">
        <v>21.9</v>
      </c>
      <c r="CG120" s="915"/>
      <c r="CH120" s="915"/>
      <c r="CI120" s="915"/>
      <c r="CJ120" s="915"/>
      <c r="CK120" s="1013" t="s">
        <v>444</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6375683</v>
      </c>
      <c r="DH120" s="927"/>
      <c r="DI120" s="927"/>
      <c r="DJ120" s="927"/>
      <c r="DK120" s="927"/>
      <c r="DL120" s="927">
        <v>6046577</v>
      </c>
      <c r="DM120" s="927"/>
      <c r="DN120" s="927"/>
      <c r="DO120" s="927"/>
      <c r="DP120" s="927"/>
      <c r="DQ120" s="927">
        <v>5829194</v>
      </c>
      <c r="DR120" s="927"/>
      <c r="DS120" s="927"/>
      <c r="DT120" s="927"/>
      <c r="DU120" s="927"/>
      <c r="DV120" s="928">
        <v>60.8</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13807727</v>
      </c>
      <c r="BR121" s="986"/>
      <c r="BS121" s="986"/>
      <c r="BT121" s="986"/>
      <c r="BU121" s="986"/>
      <c r="BV121" s="986">
        <v>14015436</v>
      </c>
      <c r="BW121" s="986"/>
      <c r="BX121" s="986"/>
      <c r="BY121" s="986"/>
      <c r="BZ121" s="986"/>
      <c r="CA121" s="986">
        <v>13827516</v>
      </c>
      <c r="CB121" s="986"/>
      <c r="CC121" s="986"/>
      <c r="CD121" s="986"/>
      <c r="CE121" s="986"/>
      <c r="CF121" s="1024">
        <v>144.30000000000001</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33145</v>
      </c>
      <c r="DH121" s="920"/>
      <c r="DI121" s="920"/>
      <c r="DJ121" s="920"/>
      <c r="DK121" s="920"/>
      <c r="DL121" s="920">
        <v>29324</v>
      </c>
      <c r="DM121" s="920"/>
      <c r="DN121" s="920"/>
      <c r="DO121" s="920"/>
      <c r="DP121" s="920"/>
      <c r="DQ121" s="920">
        <v>36892</v>
      </c>
      <c r="DR121" s="920"/>
      <c r="DS121" s="920"/>
      <c r="DT121" s="920"/>
      <c r="DU121" s="920"/>
      <c r="DV121" s="921">
        <v>0.4</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447</v>
      </c>
      <c r="BP122" s="994"/>
      <c r="BQ122" s="1034">
        <v>19795660</v>
      </c>
      <c r="BR122" s="1035"/>
      <c r="BS122" s="1035"/>
      <c r="BT122" s="1035"/>
      <c r="BU122" s="1035"/>
      <c r="BV122" s="1035">
        <v>18986313</v>
      </c>
      <c r="BW122" s="1035"/>
      <c r="BX122" s="1035"/>
      <c r="BY122" s="1035"/>
      <c r="BZ122" s="1035"/>
      <c r="CA122" s="1035">
        <v>19114350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106.3</v>
      </c>
      <c r="BR123" s="1027"/>
      <c r="BS123" s="1027"/>
      <c r="BT123" s="1027"/>
      <c r="BU123" s="1027"/>
      <c r="BV123" s="1027">
        <v>102.8</v>
      </c>
      <c r="BW123" s="1027"/>
      <c r="BX123" s="1027"/>
      <c r="BY123" s="1027"/>
      <c r="BZ123" s="1027"/>
      <c r="CA123" s="1027">
        <v>103.4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179000</v>
      </c>
      <c r="AB126" s="959"/>
      <c r="AC126" s="959"/>
      <c r="AD126" s="959"/>
      <c r="AE126" s="960"/>
      <c r="AF126" s="961">
        <v>754135</v>
      </c>
      <c r="AG126" s="959"/>
      <c r="AH126" s="959"/>
      <c r="AI126" s="959"/>
      <c r="AJ126" s="960"/>
      <c r="AK126" s="961">
        <v>16427</v>
      </c>
      <c r="AL126" s="959"/>
      <c r="AM126" s="959"/>
      <c r="AN126" s="959"/>
      <c r="AO126" s="960"/>
      <c r="AP126" s="962">
        <v>0.2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v>2461351</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49</v>
      </c>
      <c r="AB127" s="959"/>
      <c r="AC127" s="959"/>
      <c r="AD127" s="959"/>
      <c r="AE127" s="960"/>
      <c r="AF127" s="961">
        <v>32</v>
      </c>
      <c r="AG127" s="959"/>
      <c r="AH127" s="959"/>
      <c r="AI127" s="959"/>
      <c r="AJ127" s="960"/>
      <c r="AK127" s="961">
        <v>20</v>
      </c>
      <c r="AL127" s="959"/>
      <c r="AM127" s="959"/>
      <c r="AN127" s="959"/>
      <c r="AO127" s="960"/>
      <c r="AP127" s="962">
        <v>0</v>
      </c>
      <c r="AQ127" s="963"/>
      <c r="AR127" s="963"/>
      <c r="AS127" s="963"/>
      <c r="AT127" s="964"/>
      <c r="AU127" s="233"/>
      <c r="AV127" s="233"/>
      <c r="AW127" s="233"/>
      <c r="AX127" s="886" t="s">
        <v>458</v>
      </c>
      <c r="AY127" s="887"/>
      <c r="AZ127" s="887"/>
      <c r="BA127" s="887"/>
      <c r="BB127" s="887"/>
      <c r="BC127" s="887"/>
      <c r="BD127" s="887"/>
      <c r="BE127" s="888"/>
      <c r="BF127" s="1041" t="s">
        <v>112</v>
      </c>
      <c r="BG127" s="1042"/>
      <c r="BH127" s="1042"/>
      <c r="BI127" s="1042"/>
      <c r="BJ127" s="1042"/>
      <c r="BK127" s="1042"/>
      <c r="BL127" s="1051"/>
      <c r="BM127" s="1041">
        <v>13.19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151376</v>
      </c>
      <c r="DH127" s="1048"/>
      <c r="DI127" s="1048"/>
      <c r="DJ127" s="1048"/>
      <c r="DK127" s="1048"/>
      <c r="DL127" s="1048">
        <v>182257</v>
      </c>
      <c r="DM127" s="1048"/>
      <c r="DN127" s="1048"/>
      <c r="DO127" s="1048"/>
      <c r="DP127" s="1048"/>
      <c r="DQ127" s="1048">
        <v>143975</v>
      </c>
      <c r="DR127" s="1048"/>
      <c r="DS127" s="1048"/>
      <c r="DT127" s="1048"/>
      <c r="DU127" s="1048"/>
      <c r="DV127" s="1049">
        <v>1.5</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269985</v>
      </c>
      <c r="AB128" s="1090"/>
      <c r="AC128" s="1090"/>
      <c r="AD128" s="1090"/>
      <c r="AE128" s="1091"/>
      <c r="AF128" s="1092">
        <v>191234</v>
      </c>
      <c r="AG128" s="1090"/>
      <c r="AH128" s="1090"/>
      <c r="AI128" s="1090"/>
      <c r="AJ128" s="1091"/>
      <c r="AK128" s="1092">
        <v>266610</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112</v>
      </c>
      <c r="BG128" s="1067"/>
      <c r="BH128" s="1067"/>
      <c r="BI128" s="1067"/>
      <c r="BJ128" s="1067"/>
      <c r="BK128" s="1067"/>
      <c r="BL128" s="1068"/>
      <c r="BM128" s="1066">
        <v>18.190000000000001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10929893</v>
      </c>
      <c r="AB129" s="959"/>
      <c r="AC129" s="959"/>
      <c r="AD129" s="959"/>
      <c r="AE129" s="960"/>
      <c r="AF129" s="961">
        <v>10988674</v>
      </c>
      <c r="AG129" s="959"/>
      <c r="AH129" s="959"/>
      <c r="AI129" s="959"/>
      <c r="AJ129" s="960"/>
      <c r="AK129" s="961">
        <v>10905367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1338837</v>
      </c>
      <c r="AB130" s="959"/>
      <c r="AC130" s="959"/>
      <c r="AD130" s="959"/>
      <c r="AE130" s="960"/>
      <c r="AF130" s="961">
        <v>1326269</v>
      </c>
      <c r="AG130" s="959"/>
      <c r="AH130" s="959"/>
      <c r="AI130" s="959"/>
      <c r="AJ130" s="960"/>
      <c r="AK130" s="961">
        <v>1324702</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103.4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9591056</v>
      </c>
      <c r="AB131" s="998"/>
      <c r="AC131" s="998"/>
      <c r="AD131" s="998"/>
      <c r="AE131" s="999"/>
      <c r="AF131" s="1000">
        <v>9662405</v>
      </c>
      <c r="AG131" s="998"/>
      <c r="AH131" s="998"/>
      <c r="AI131" s="998"/>
      <c r="AJ131" s="999"/>
      <c r="AK131" s="1000">
        <v>9580665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9.5993287909999996</v>
      </c>
      <c r="AB132" s="1104"/>
      <c r="AC132" s="1104"/>
      <c r="AD132" s="1104"/>
      <c r="AE132" s="1105"/>
      <c r="AF132" s="1106">
        <v>15.86227238</v>
      </c>
      <c r="AG132" s="1104"/>
      <c r="AH132" s="1104"/>
      <c r="AI132" s="1104"/>
      <c r="AJ132" s="1105"/>
      <c r="AK132" s="1106">
        <v>7.7938918819999996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10.1</v>
      </c>
      <c r="AB133" s="1111"/>
      <c r="AC133" s="1111"/>
      <c r="AD133" s="1111"/>
      <c r="AE133" s="1112"/>
      <c r="AF133" s="1110">
        <v>11.8</v>
      </c>
      <c r="AG133" s="1111"/>
      <c r="AH133" s="1111"/>
      <c r="AI133" s="1111"/>
      <c r="AJ133" s="1112"/>
      <c r="AK133" s="1110">
        <v>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0" workbookViewId="0">
      <selection activeCell="AD94" sqref="AD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2" zoomScale="70" zoomScaleNormal="70" zoomScaleSheetLayoutView="55" workbookViewId="0">
      <selection activeCell="DL43" sqref="DL43:DV4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workbookViewId="0">
      <selection activeCell="DL43" sqref="DL43:DV4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2955516</v>
      </c>
      <c r="L9" s="264">
        <v>52885</v>
      </c>
      <c r="M9" s="265">
        <v>65114</v>
      </c>
      <c r="N9" s="266">
        <v>-18.8</v>
      </c>
    </row>
    <row r="10" spans="1:16">
      <c r="A10" s="248"/>
      <c r="B10" s="244"/>
      <c r="C10" s="244"/>
      <c r="D10" s="244"/>
      <c r="E10" s="244"/>
      <c r="F10" s="244"/>
      <c r="G10" s="1119" t="s">
        <v>480</v>
      </c>
      <c r="H10" s="1120"/>
      <c r="I10" s="1120"/>
      <c r="J10" s="1121"/>
      <c r="K10" s="267">
        <v>208323</v>
      </c>
      <c r="L10" s="268">
        <v>3728</v>
      </c>
      <c r="M10" s="269">
        <v>4538</v>
      </c>
      <c r="N10" s="270">
        <v>-17.8</v>
      </c>
    </row>
    <row r="11" spans="1:16" ht="13.5" customHeight="1">
      <c r="A11" s="248"/>
      <c r="B11" s="244"/>
      <c r="C11" s="244"/>
      <c r="D11" s="244"/>
      <c r="E11" s="244"/>
      <c r="F11" s="244"/>
      <c r="G11" s="1119" t="s">
        <v>481</v>
      </c>
      <c r="H11" s="1120"/>
      <c r="I11" s="1120"/>
      <c r="J11" s="1121"/>
      <c r="K11" s="267">
        <v>132</v>
      </c>
      <c r="L11" s="268">
        <v>2</v>
      </c>
      <c r="M11" s="269">
        <v>5513</v>
      </c>
      <c r="N11" s="270">
        <v>-100</v>
      </c>
    </row>
    <row r="12" spans="1:16" ht="13.5" customHeight="1">
      <c r="A12" s="248"/>
      <c r="B12" s="244"/>
      <c r="C12" s="244"/>
      <c r="D12" s="244"/>
      <c r="E12" s="244"/>
      <c r="F12" s="244"/>
      <c r="G12" s="1119" t="s">
        <v>482</v>
      </c>
      <c r="H12" s="1120"/>
      <c r="I12" s="1120"/>
      <c r="J12" s="1121"/>
      <c r="K12" s="267" t="s">
        <v>483</v>
      </c>
      <c r="L12" s="268" t="s">
        <v>483</v>
      </c>
      <c r="M12" s="269">
        <v>953</v>
      </c>
      <c r="N12" s="270" t="s">
        <v>483</v>
      </c>
    </row>
    <row r="13" spans="1:16" ht="13.5" customHeight="1">
      <c r="A13" s="248"/>
      <c r="B13" s="244"/>
      <c r="C13" s="244"/>
      <c r="D13" s="244"/>
      <c r="E13" s="244"/>
      <c r="F13" s="244"/>
      <c r="G13" s="1119" t="s">
        <v>484</v>
      </c>
      <c r="H13" s="1120"/>
      <c r="I13" s="1120"/>
      <c r="J13" s="1121"/>
      <c r="K13" s="267" t="s">
        <v>483</v>
      </c>
      <c r="L13" s="268" t="s">
        <v>483</v>
      </c>
      <c r="M13" s="269">
        <v>2</v>
      </c>
      <c r="N13" s="270" t="s">
        <v>483</v>
      </c>
    </row>
    <row r="14" spans="1:16" ht="13.5" customHeight="1">
      <c r="A14" s="248"/>
      <c r="B14" s="244"/>
      <c r="C14" s="244"/>
      <c r="D14" s="244"/>
      <c r="E14" s="244"/>
      <c r="F14" s="244"/>
      <c r="G14" s="1119" t="s">
        <v>485</v>
      </c>
      <c r="H14" s="1120"/>
      <c r="I14" s="1120"/>
      <c r="J14" s="1121"/>
      <c r="K14" s="267">
        <v>135378</v>
      </c>
      <c r="L14" s="268">
        <v>2422</v>
      </c>
      <c r="M14" s="269">
        <v>2887</v>
      </c>
      <c r="N14" s="270">
        <v>-16.100000000000001</v>
      </c>
    </row>
    <row r="15" spans="1:16" ht="13.5" customHeight="1">
      <c r="A15" s="248"/>
      <c r="B15" s="244"/>
      <c r="C15" s="244"/>
      <c r="D15" s="244"/>
      <c r="E15" s="244"/>
      <c r="F15" s="244"/>
      <c r="G15" s="1119" t="s">
        <v>486</v>
      </c>
      <c r="H15" s="1120"/>
      <c r="I15" s="1120"/>
      <c r="J15" s="1121"/>
      <c r="K15" s="267">
        <v>67000</v>
      </c>
      <c r="L15" s="268">
        <v>1199</v>
      </c>
      <c r="M15" s="269">
        <v>1642</v>
      </c>
      <c r="N15" s="270">
        <v>-27</v>
      </c>
    </row>
    <row r="16" spans="1:16">
      <c r="A16" s="248"/>
      <c r="B16" s="244"/>
      <c r="C16" s="244"/>
      <c r="D16" s="244"/>
      <c r="E16" s="244"/>
      <c r="F16" s="244"/>
      <c r="G16" s="1122" t="s">
        <v>487</v>
      </c>
      <c r="H16" s="1123"/>
      <c r="I16" s="1123"/>
      <c r="J16" s="1124"/>
      <c r="K16" s="268">
        <v>-301860</v>
      </c>
      <c r="L16" s="268">
        <v>-5401</v>
      </c>
      <c r="M16" s="269">
        <v>-6965</v>
      </c>
      <c r="N16" s="270">
        <v>-22.5</v>
      </c>
    </row>
    <row r="17" spans="1:16">
      <c r="A17" s="248"/>
      <c r="B17" s="244"/>
      <c r="C17" s="244"/>
      <c r="D17" s="244"/>
      <c r="E17" s="244"/>
      <c r="F17" s="244"/>
      <c r="G17" s="1122" t="s">
        <v>171</v>
      </c>
      <c r="H17" s="1123"/>
      <c r="I17" s="1123"/>
      <c r="J17" s="1124"/>
      <c r="K17" s="268">
        <v>3064489</v>
      </c>
      <c r="L17" s="268">
        <v>54835</v>
      </c>
      <c r="M17" s="269">
        <v>73685</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6.67</v>
      </c>
      <c r="L21" s="281">
        <v>7.13</v>
      </c>
      <c r="M21" s="282">
        <v>-0.46</v>
      </c>
      <c r="N21" s="249"/>
      <c r="O21" s="283"/>
      <c r="P21" s="279"/>
    </row>
    <row r="22" spans="1:16" s="284" customFormat="1">
      <c r="A22" s="279"/>
      <c r="B22" s="249"/>
      <c r="C22" s="249"/>
      <c r="D22" s="249"/>
      <c r="E22" s="249"/>
      <c r="F22" s="249"/>
      <c r="G22" s="1114" t="s">
        <v>493</v>
      </c>
      <c r="H22" s="1115"/>
      <c r="I22" s="1115"/>
      <c r="J22" s="1116"/>
      <c r="K22" s="285">
        <v>96.2</v>
      </c>
      <c r="L22" s="286">
        <v>98.1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1818731</v>
      </c>
      <c r="L32" s="294">
        <v>32544</v>
      </c>
      <c r="M32" s="295">
        <v>43359</v>
      </c>
      <c r="N32" s="296">
        <v>-24.9</v>
      </c>
    </row>
    <row r="33" spans="1:16" ht="13.5" customHeight="1">
      <c r="A33" s="248"/>
      <c r="B33" s="244"/>
      <c r="C33" s="244"/>
      <c r="D33" s="244"/>
      <c r="E33" s="244"/>
      <c r="F33" s="244"/>
      <c r="G33" s="1130" t="s">
        <v>497</v>
      </c>
      <c r="H33" s="1131"/>
      <c r="I33" s="1131"/>
      <c r="J33" s="1132"/>
      <c r="K33" s="294" t="s">
        <v>483</v>
      </c>
      <c r="L33" s="294" t="s">
        <v>483</v>
      </c>
      <c r="M33" s="295">
        <v>0</v>
      </c>
      <c r="N33" s="296" t="s">
        <v>483</v>
      </c>
    </row>
    <row r="34" spans="1:16" ht="27" customHeight="1">
      <c r="A34" s="248"/>
      <c r="B34" s="244"/>
      <c r="C34" s="244"/>
      <c r="D34" s="244"/>
      <c r="E34" s="244"/>
      <c r="F34" s="244"/>
      <c r="G34" s="1130" t="s">
        <v>498</v>
      </c>
      <c r="H34" s="1131"/>
      <c r="I34" s="1131"/>
      <c r="J34" s="1132"/>
      <c r="K34" s="294" t="s">
        <v>483</v>
      </c>
      <c r="L34" s="294" t="s">
        <v>483</v>
      </c>
      <c r="M34" s="295">
        <v>39</v>
      </c>
      <c r="N34" s="296" t="s">
        <v>483</v>
      </c>
    </row>
    <row r="35" spans="1:16" ht="27" customHeight="1">
      <c r="A35" s="248"/>
      <c r="B35" s="244"/>
      <c r="C35" s="244"/>
      <c r="D35" s="244"/>
      <c r="E35" s="244"/>
      <c r="F35" s="244"/>
      <c r="G35" s="1130" t="s">
        <v>499</v>
      </c>
      <c r="H35" s="1131"/>
      <c r="I35" s="1131"/>
      <c r="J35" s="1132"/>
      <c r="K35" s="294">
        <v>502841</v>
      </c>
      <c r="L35" s="294">
        <v>8998</v>
      </c>
      <c r="M35" s="295">
        <v>11806</v>
      </c>
      <c r="N35" s="296">
        <v>-23.8</v>
      </c>
    </row>
    <row r="36" spans="1:16" ht="27" customHeight="1">
      <c r="A36" s="248"/>
      <c r="B36" s="244"/>
      <c r="C36" s="244"/>
      <c r="D36" s="244"/>
      <c r="E36" s="244"/>
      <c r="F36" s="244"/>
      <c r="G36" s="1130" t="s">
        <v>500</v>
      </c>
      <c r="H36" s="1131"/>
      <c r="I36" s="1131"/>
      <c r="J36" s="1132"/>
      <c r="K36" s="294" t="s">
        <v>483</v>
      </c>
      <c r="L36" s="294" t="s">
        <v>483</v>
      </c>
      <c r="M36" s="295">
        <v>1910</v>
      </c>
      <c r="N36" s="296" t="s">
        <v>483</v>
      </c>
    </row>
    <row r="37" spans="1:16" ht="13.5" customHeight="1">
      <c r="A37" s="248"/>
      <c r="B37" s="244"/>
      <c r="C37" s="244"/>
      <c r="D37" s="244"/>
      <c r="E37" s="244"/>
      <c r="F37" s="244"/>
      <c r="G37" s="1130" t="s">
        <v>501</v>
      </c>
      <c r="H37" s="1131"/>
      <c r="I37" s="1131"/>
      <c r="J37" s="1132"/>
      <c r="K37" s="294">
        <v>16447</v>
      </c>
      <c r="L37" s="294">
        <v>294</v>
      </c>
      <c r="M37" s="295">
        <v>1129</v>
      </c>
      <c r="N37" s="296">
        <v>-74</v>
      </c>
    </row>
    <row r="38" spans="1:16" ht="27" customHeight="1">
      <c r="A38" s="248"/>
      <c r="B38" s="244"/>
      <c r="C38" s="244"/>
      <c r="D38" s="244"/>
      <c r="E38" s="244"/>
      <c r="F38" s="244"/>
      <c r="G38" s="1133" t="s">
        <v>502</v>
      </c>
      <c r="H38" s="1134"/>
      <c r="I38" s="1134"/>
      <c r="J38" s="1135"/>
      <c r="K38" s="297" t="s">
        <v>483</v>
      </c>
      <c r="L38" s="297" t="s">
        <v>483</v>
      </c>
      <c r="M38" s="298">
        <v>5</v>
      </c>
      <c r="N38" s="299" t="s">
        <v>483</v>
      </c>
      <c r="O38" s="293"/>
    </row>
    <row r="39" spans="1:16">
      <c r="A39" s="248"/>
      <c r="B39" s="244"/>
      <c r="C39" s="244"/>
      <c r="D39" s="244"/>
      <c r="E39" s="244"/>
      <c r="F39" s="244"/>
      <c r="G39" s="1133" t="s">
        <v>503</v>
      </c>
      <c r="H39" s="1134"/>
      <c r="I39" s="1134"/>
      <c r="J39" s="1135"/>
      <c r="K39" s="300">
        <v>-266610</v>
      </c>
      <c r="L39" s="300">
        <v>-4771</v>
      </c>
      <c r="M39" s="301">
        <v>-5126</v>
      </c>
      <c r="N39" s="302">
        <v>-6.9</v>
      </c>
      <c r="O39" s="293"/>
    </row>
    <row r="40" spans="1:16" ht="27" customHeight="1">
      <c r="A40" s="248"/>
      <c r="B40" s="244"/>
      <c r="C40" s="244"/>
      <c r="D40" s="244"/>
      <c r="E40" s="244"/>
      <c r="F40" s="244"/>
      <c r="G40" s="1130" t="s">
        <v>504</v>
      </c>
      <c r="H40" s="1131"/>
      <c r="I40" s="1131"/>
      <c r="J40" s="1132"/>
      <c r="K40" s="300">
        <v>-1324702</v>
      </c>
      <c r="L40" s="300">
        <v>-23704</v>
      </c>
      <c r="M40" s="301">
        <v>-37205</v>
      </c>
      <c r="N40" s="302">
        <v>-36.299999999999997</v>
      </c>
      <c r="O40" s="293"/>
    </row>
    <row r="41" spans="1:16">
      <c r="A41" s="248"/>
      <c r="B41" s="244"/>
      <c r="C41" s="244"/>
      <c r="D41" s="244"/>
      <c r="E41" s="244"/>
      <c r="F41" s="244"/>
      <c r="G41" s="1136" t="s">
        <v>281</v>
      </c>
      <c r="H41" s="1137"/>
      <c r="I41" s="1137"/>
      <c r="J41" s="1138"/>
      <c r="K41" s="294">
        <v>746707</v>
      </c>
      <c r="L41" s="300">
        <v>13361</v>
      </c>
      <c r="M41" s="301">
        <v>15917</v>
      </c>
      <c r="N41" s="302">
        <v>-16.100000000000001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1485126</v>
      </c>
      <c r="J51" s="320">
        <v>26542</v>
      </c>
      <c r="K51" s="321">
        <v>-11.3</v>
      </c>
      <c r="L51" s="322">
        <v>61882</v>
      </c>
      <c r="M51" s="323">
        <v>6.7</v>
      </c>
      <c r="N51" s="324">
        <v>-18</v>
      </c>
    </row>
    <row r="52" spans="1:14">
      <c r="A52" s="248"/>
      <c r="B52" s="244"/>
      <c r="C52" s="244"/>
      <c r="D52" s="244"/>
      <c r="E52" s="244"/>
      <c r="F52" s="244"/>
      <c r="G52" s="325"/>
      <c r="H52" s="326" t="s">
        <v>515</v>
      </c>
      <c r="I52" s="327">
        <v>1203762</v>
      </c>
      <c r="J52" s="328">
        <v>21514</v>
      </c>
      <c r="K52" s="329">
        <v>-14.2</v>
      </c>
      <c r="L52" s="330">
        <v>32175</v>
      </c>
      <c r="M52" s="331">
        <v>0</v>
      </c>
      <c r="N52" s="332">
        <v>-14.2</v>
      </c>
    </row>
    <row r="53" spans="1:14">
      <c r="A53" s="248"/>
      <c r="B53" s="244"/>
      <c r="C53" s="244"/>
      <c r="D53" s="244"/>
      <c r="E53" s="244"/>
      <c r="F53" s="244"/>
      <c r="G53" s="310" t="s">
        <v>516</v>
      </c>
      <c r="H53" s="311"/>
      <c r="I53" s="319">
        <v>1830584</v>
      </c>
      <c r="J53" s="320">
        <v>32920</v>
      </c>
      <c r="K53" s="321">
        <v>24</v>
      </c>
      <c r="L53" s="322">
        <v>47569</v>
      </c>
      <c r="M53" s="323">
        <v>-23.1</v>
      </c>
      <c r="N53" s="324">
        <v>47.1</v>
      </c>
    </row>
    <row r="54" spans="1:14">
      <c r="A54" s="248"/>
      <c r="B54" s="244"/>
      <c r="C54" s="244"/>
      <c r="D54" s="244"/>
      <c r="E54" s="244"/>
      <c r="F54" s="244"/>
      <c r="G54" s="325"/>
      <c r="H54" s="326" t="s">
        <v>515</v>
      </c>
      <c r="I54" s="327">
        <v>1390194</v>
      </c>
      <c r="J54" s="328">
        <v>25000</v>
      </c>
      <c r="K54" s="329">
        <v>16.2</v>
      </c>
      <c r="L54" s="330">
        <v>26255</v>
      </c>
      <c r="M54" s="331">
        <v>-18.399999999999999</v>
      </c>
      <c r="N54" s="332">
        <v>34.6</v>
      </c>
    </row>
    <row r="55" spans="1:14">
      <c r="A55" s="248"/>
      <c r="B55" s="244"/>
      <c r="C55" s="244"/>
      <c r="D55" s="244"/>
      <c r="E55" s="244"/>
      <c r="F55" s="244"/>
      <c r="G55" s="310" t="s">
        <v>517</v>
      </c>
      <c r="H55" s="311"/>
      <c r="I55" s="319">
        <v>1944046</v>
      </c>
      <c r="J55" s="320">
        <v>34511</v>
      </c>
      <c r="K55" s="321">
        <v>4.8</v>
      </c>
      <c r="L55" s="322">
        <v>50880</v>
      </c>
      <c r="M55" s="323">
        <v>7</v>
      </c>
      <c r="N55" s="324">
        <v>-2.2000000000000002</v>
      </c>
    </row>
    <row r="56" spans="1:14">
      <c r="A56" s="248"/>
      <c r="B56" s="244"/>
      <c r="C56" s="244"/>
      <c r="D56" s="244"/>
      <c r="E56" s="244"/>
      <c r="F56" s="244"/>
      <c r="G56" s="325"/>
      <c r="H56" s="326" t="s">
        <v>515</v>
      </c>
      <c r="I56" s="327">
        <v>1424854</v>
      </c>
      <c r="J56" s="328">
        <v>25294</v>
      </c>
      <c r="K56" s="329">
        <v>1.2</v>
      </c>
      <c r="L56" s="330">
        <v>26879</v>
      </c>
      <c r="M56" s="331">
        <v>2.4</v>
      </c>
      <c r="N56" s="332">
        <v>-1.2</v>
      </c>
    </row>
    <row r="57" spans="1:14">
      <c r="A57" s="248"/>
      <c r="B57" s="244"/>
      <c r="C57" s="244"/>
      <c r="D57" s="244"/>
      <c r="E57" s="244"/>
      <c r="F57" s="244"/>
      <c r="G57" s="310" t="s">
        <v>518</v>
      </c>
      <c r="H57" s="311"/>
      <c r="I57" s="319">
        <v>3159504</v>
      </c>
      <c r="J57" s="320">
        <v>56278</v>
      </c>
      <c r="K57" s="321">
        <v>63.1</v>
      </c>
      <c r="L57" s="322">
        <v>63956</v>
      </c>
      <c r="M57" s="323">
        <v>25.7</v>
      </c>
      <c r="N57" s="324">
        <v>37.4</v>
      </c>
    </row>
    <row r="58" spans="1:14">
      <c r="A58" s="248"/>
      <c r="B58" s="244"/>
      <c r="C58" s="244"/>
      <c r="D58" s="244"/>
      <c r="E58" s="244"/>
      <c r="F58" s="244"/>
      <c r="G58" s="325"/>
      <c r="H58" s="326" t="s">
        <v>515</v>
      </c>
      <c r="I58" s="327">
        <v>2508153</v>
      </c>
      <c r="J58" s="328">
        <v>44676</v>
      </c>
      <c r="K58" s="329">
        <v>76.599999999999994</v>
      </c>
      <c r="L58" s="330">
        <v>29239</v>
      </c>
      <c r="M58" s="331">
        <v>8.8000000000000007</v>
      </c>
      <c r="N58" s="332">
        <v>67.8</v>
      </c>
    </row>
    <row r="59" spans="1:14">
      <c r="A59" s="248"/>
      <c r="B59" s="244"/>
      <c r="C59" s="244"/>
      <c r="D59" s="244"/>
      <c r="E59" s="244"/>
      <c r="F59" s="244"/>
      <c r="G59" s="310" t="s">
        <v>519</v>
      </c>
      <c r="H59" s="311"/>
      <c r="I59" s="319">
        <v>2558376</v>
      </c>
      <c r="J59" s="320">
        <v>45778</v>
      </c>
      <c r="K59" s="321">
        <v>-18.7</v>
      </c>
      <c r="L59" s="322">
        <v>66255</v>
      </c>
      <c r="M59" s="323">
        <v>3.6</v>
      </c>
      <c r="N59" s="324">
        <v>-22.3</v>
      </c>
    </row>
    <row r="60" spans="1:14">
      <c r="A60" s="248"/>
      <c r="B60" s="244"/>
      <c r="C60" s="244"/>
      <c r="D60" s="244"/>
      <c r="E60" s="244"/>
      <c r="F60" s="244"/>
      <c r="G60" s="325"/>
      <c r="H60" s="326" t="s">
        <v>515</v>
      </c>
      <c r="I60" s="333">
        <v>2071671</v>
      </c>
      <c r="J60" s="328">
        <v>37070</v>
      </c>
      <c r="K60" s="329">
        <v>-17</v>
      </c>
      <c r="L60" s="330">
        <v>31822</v>
      </c>
      <c r="M60" s="331">
        <v>8.8000000000000007</v>
      </c>
      <c r="N60" s="332">
        <v>-25.8</v>
      </c>
    </row>
    <row r="61" spans="1:14">
      <c r="A61" s="248"/>
      <c r="B61" s="244"/>
      <c r="C61" s="244"/>
      <c r="D61" s="244"/>
      <c r="E61" s="244"/>
      <c r="F61" s="244"/>
      <c r="G61" s="310" t="s">
        <v>520</v>
      </c>
      <c r="H61" s="334"/>
      <c r="I61" s="335">
        <v>2195527</v>
      </c>
      <c r="J61" s="336">
        <v>39206</v>
      </c>
      <c r="K61" s="337">
        <v>12.4</v>
      </c>
      <c r="L61" s="338">
        <v>58108</v>
      </c>
      <c r="M61" s="339">
        <v>4</v>
      </c>
      <c r="N61" s="324">
        <v>8.4</v>
      </c>
    </row>
    <row r="62" spans="1:14">
      <c r="A62" s="248"/>
      <c r="B62" s="244"/>
      <c r="C62" s="244"/>
      <c r="D62" s="244"/>
      <c r="E62" s="244"/>
      <c r="F62" s="244"/>
      <c r="G62" s="325"/>
      <c r="H62" s="326" t="s">
        <v>515</v>
      </c>
      <c r="I62" s="327">
        <v>1719727</v>
      </c>
      <c r="J62" s="328">
        <v>30711</v>
      </c>
      <c r="K62" s="329">
        <v>12.6</v>
      </c>
      <c r="L62" s="330">
        <v>29274</v>
      </c>
      <c r="M62" s="331">
        <v>0.3</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70" zoomScaleNormal="70" zoomScaleSheetLayoutView="100" workbookViewId="0">
      <selection activeCell="DL43" sqref="DL43:DV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12.51</v>
      </c>
      <c r="G47" s="12">
        <v>13.58</v>
      </c>
      <c r="H47" s="12">
        <v>14.92</v>
      </c>
      <c r="I47" s="12">
        <v>11.66</v>
      </c>
      <c r="J47" s="13">
        <v>11.75</v>
      </c>
    </row>
    <row r="48" spans="2:10" ht="57.75" customHeight="1">
      <c r="B48" s="14"/>
      <c r="C48" s="1141" t="s">
        <v>4</v>
      </c>
      <c r="D48" s="1141"/>
      <c r="E48" s="1142"/>
      <c r="F48" s="15">
        <v>8.9600000000000009</v>
      </c>
      <c r="G48" s="16">
        <v>12.3</v>
      </c>
      <c r="H48" s="16">
        <v>11.52</v>
      </c>
      <c r="I48" s="16">
        <v>10.98</v>
      </c>
      <c r="J48" s="17">
        <v>9.86</v>
      </c>
    </row>
    <row r="49" spans="2:10" ht="57.75" customHeight="1" thickBot="1">
      <c r="B49" s="18"/>
      <c r="C49" s="1143" t="s">
        <v>5</v>
      </c>
      <c r="D49" s="1143"/>
      <c r="E49" s="1144"/>
      <c r="F49" s="19">
        <v>1.72</v>
      </c>
      <c r="G49" s="20">
        <v>4.13</v>
      </c>
      <c r="H49" s="20">
        <v>1.05</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0" zoomScaleNormal="70" zoomScaleSheetLayoutView="100" workbookViewId="0">
      <selection activeCell="DL43" sqref="DL43:DV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v>8.8800000000000008</v>
      </c>
      <c r="G34" s="33">
        <v>12.2</v>
      </c>
      <c r="H34" s="33">
        <v>11.42</v>
      </c>
      <c r="I34" s="33">
        <v>10.87</v>
      </c>
      <c r="J34" s="34">
        <v>9.81</v>
      </c>
      <c r="K34" s="22"/>
      <c r="L34" s="22"/>
      <c r="M34" s="22"/>
      <c r="N34" s="22"/>
      <c r="O34" s="22"/>
      <c r="P34" s="22"/>
    </row>
    <row r="35" spans="1:16" ht="39" customHeight="1">
      <c r="A35" s="22"/>
      <c r="B35" s="35"/>
      <c r="C35" s="1145" t="s">
        <v>530</v>
      </c>
      <c r="D35" s="1146"/>
      <c r="E35" s="1147"/>
      <c r="F35" s="36">
        <v>4.2699999999999996</v>
      </c>
      <c r="G35" s="37">
        <v>4.84</v>
      </c>
      <c r="H35" s="37">
        <v>5.7</v>
      </c>
      <c r="I35" s="37">
        <v>6.08</v>
      </c>
      <c r="J35" s="38">
        <v>7.13</v>
      </c>
      <c r="K35" s="22"/>
      <c r="L35" s="22"/>
      <c r="M35" s="22"/>
      <c r="N35" s="22"/>
      <c r="O35" s="22"/>
      <c r="P35" s="22"/>
    </row>
    <row r="36" spans="1:16" ht="39" customHeight="1">
      <c r="A36" s="22"/>
      <c r="B36" s="35"/>
      <c r="C36" s="1145" t="s">
        <v>531</v>
      </c>
      <c r="D36" s="1146"/>
      <c r="E36" s="1147"/>
      <c r="F36" s="36">
        <v>5.2</v>
      </c>
      <c r="G36" s="37">
        <v>6.99</v>
      </c>
      <c r="H36" s="37">
        <v>4.9400000000000004</v>
      </c>
      <c r="I36" s="37">
        <v>5.44</v>
      </c>
      <c r="J36" s="38">
        <v>6.74</v>
      </c>
      <c r="K36" s="22"/>
      <c r="L36" s="22"/>
      <c r="M36" s="22"/>
      <c r="N36" s="22"/>
      <c r="O36" s="22"/>
      <c r="P36" s="22"/>
    </row>
    <row r="37" spans="1:16" ht="39" customHeight="1">
      <c r="A37" s="22"/>
      <c r="B37" s="35"/>
      <c r="C37" s="1145" t="s">
        <v>532</v>
      </c>
      <c r="D37" s="1146"/>
      <c r="E37" s="1147"/>
      <c r="F37" s="36">
        <v>0.41</v>
      </c>
      <c r="G37" s="37">
        <v>0.56000000000000005</v>
      </c>
      <c r="H37" s="37">
        <v>0.63</v>
      </c>
      <c r="I37" s="37">
        <v>0.63</v>
      </c>
      <c r="J37" s="38">
        <v>0.79</v>
      </c>
      <c r="K37" s="22"/>
      <c r="L37" s="22"/>
      <c r="M37" s="22"/>
      <c r="N37" s="22"/>
      <c r="O37" s="22"/>
      <c r="P37" s="22"/>
    </row>
    <row r="38" spans="1:16" ht="39" customHeight="1">
      <c r="A38" s="22"/>
      <c r="B38" s="35"/>
      <c r="C38" s="1145" t="s">
        <v>533</v>
      </c>
      <c r="D38" s="1146"/>
      <c r="E38" s="1147"/>
      <c r="F38" s="36">
        <v>0.54</v>
      </c>
      <c r="G38" s="37">
        <v>0.3</v>
      </c>
      <c r="H38" s="37">
        <v>0.67</v>
      </c>
      <c r="I38" s="37">
        <v>0.48</v>
      </c>
      <c r="J38" s="38">
        <v>0.43</v>
      </c>
      <c r="K38" s="22"/>
      <c r="L38" s="22"/>
      <c r="M38" s="22"/>
      <c r="N38" s="22"/>
      <c r="O38" s="22"/>
      <c r="P38" s="22"/>
    </row>
    <row r="39" spans="1:16" ht="39" customHeight="1">
      <c r="A39" s="22"/>
      <c r="B39" s="35"/>
      <c r="C39" s="1145" t="s">
        <v>534</v>
      </c>
      <c r="D39" s="1146"/>
      <c r="E39" s="1147"/>
      <c r="F39" s="36">
        <v>2.04</v>
      </c>
      <c r="G39" s="37">
        <v>1.77</v>
      </c>
      <c r="H39" s="37">
        <v>1.58</v>
      </c>
      <c r="I39" s="37">
        <v>1.38</v>
      </c>
      <c r="J39" s="38">
        <v>0.33</v>
      </c>
      <c r="K39" s="22"/>
      <c r="L39" s="22"/>
      <c r="M39" s="22"/>
      <c r="N39" s="22"/>
      <c r="O39" s="22"/>
      <c r="P39" s="22"/>
    </row>
    <row r="40" spans="1:16" ht="39" customHeight="1">
      <c r="A40" s="22"/>
      <c r="B40" s="35"/>
      <c r="C40" s="1145" t="s">
        <v>535</v>
      </c>
      <c r="D40" s="1146"/>
      <c r="E40" s="1147"/>
      <c r="F40" s="36">
        <v>7.0000000000000007E-2</v>
      </c>
      <c r="G40" s="37">
        <v>7.0000000000000007E-2</v>
      </c>
      <c r="H40" s="37">
        <v>7.0000000000000007E-2</v>
      </c>
      <c r="I40" s="37">
        <v>0.09</v>
      </c>
      <c r="J40" s="38">
        <v>0.03</v>
      </c>
      <c r="K40" s="22"/>
      <c r="L40" s="22"/>
      <c r="M40" s="22"/>
      <c r="N40" s="22"/>
      <c r="O40" s="22"/>
      <c r="P40" s="22"/>
    </row>
    <row r="41" spans="1:16" ht="39" customHeight="1">
      <c r="A41" s="22"/>
      <c r="B41" s="35"/>
      <c r="C41" s="1145" t="s">
        <v>536</v>
      </c>
      <c r="D41" s="1146"/>
      <c r="E41" s="1147"/>
      <c r="F41" s="36">
        <v>0.01</v>
      </c>
      <c r="G41" s="37">
        <v>0.01</v>
      </c>
      <c r="H41" s="37">
        <v>0.01</v>
      </c>
      <c r="I41" s="37">
        <v>0.01</v>
      </c>
      <c r="J41" s="38">
        <v>0.01</v>
      </c>
      <c r="K41" s="22"/>
      <c r="L41" s="22"/>
      <c r="M41" s="22"/>
      <c r="N41" s="22"/>
      <c r="O41" s="22"/>
      <c r="P41" s="22"/>
    </row>
    <row r="42" spans="1:16" ht="39" customHeight="1">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538</v>
      </c>
      <c r="D43" s="1149"/>
      <c r="E43" s="1150"/>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9" zoomScale="70" zoomScaleNormal="70" zoomScaleSheetLayoutView="55" workbookViewId="0">
      <selection activeCell="DL43" sqref="DL43:DV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1989</v>
      </c>
      <c r="L45" s="60">
        <v>1944</v>
      </c>
      <c r="M45" s="60">
        <v>1795</v>
      </c>
      <c r="N45" s="60">
        <v>1793</v>
      </c>
      <c r="O45" s="61">
        <v>1819</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569</v>
      </c>
      <c r="L48" s="64">
        <v>552</v>
      </c>
      <c r="M48" s="64">
        <v>555</v>
      </c>
      <c r="N48" s="64">
        <v>503</v>
      </c>
      <c r="O48" s="65">
        <v>503</v>
      </c>
      <c r="P48" s="48"/>
      <c r="Q48" s="48"/>
      <c r="R48" s="48"/>
      <c r="S48" s="48"/>
      <c r="T48" s="48"/>
      <c r="U48" s="48"/>
    </row>
    <row r="49" spans="1:21" ht="30.75" customHeight="1">
      <c r="A49" s="48"/>
      <c r="B49" s="1163"/>
      <c r="C49" s="1164"/>
      <c r="D49" s="62"/>
      <c r="E49" s="1155" t="s">
        <v>16</v>
      </c>
      <c r="F49" s="1155"/>
      <c r="G49" s="1155"/>
      <c r="H49" s="1155"/>
      <c r="I49" s="1155"/>
      <c r="J49" s="1156"/>
      <c r="K49" s="63" t="s">
        <v>483</v>
      </c>
      <c r="L49" s="64" t="s">
        <v>483</v>
      </c>
      <c r="M49" s="64" t="s">
        <v>483</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179</v>
      </c>
      <c r="L50" s="64">
        <v>179</v>
      </c>
      <c r="M50" s="64">
        <v>179</v>
      </c>
      <c r="N50" s="64">
        <v>754</v>
      </c>
      <c r="O50" s="65">
        <v>16</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1692</v>
      </c>
      <c r="L52" s="64">
        <v>1688</v>
      </c>
      <c r="M52" s="64">
        <v>1609</v>
      </c>
      <c r="N52" s="64">
        <v>1516</v>
      </c>
      <c r="O52" s="65">
        <v>1592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1045</v>
      </c>
      <c r="L53" s="69">
        <v>987</v>
      </c>
      <c r="M53" s="69">
        <v>920</v>
      </c>
      <c r="N53" s="69">
        <v>1534</v>
      </c>
      <c r="O53" s="70">
        <v>746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2016-04-18T04:09:05Z</cp:lastPrinted>
  <dcterms:created xsi:type="dcterms:W3CDTF">2016-02-15T00:57:46Z</dcterms:created>
  <dcterms:modified xsi:type="dcterms:W3CDTF">2016-04-25T08:09:35Z</dcterms:modified>
  <cp:category/>
</cp:coreProperties>
</file>