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AQ8" i="4" s="1"/>
  <c r="Q6" i="5"/>
  <c r="AI8" i="4" s="1"/>
  <c r="P6" i="5"/>
  <c r="O6" i="5"/>
  <c r="N6" i="5"/>
  <c r="M6" i="5"/>
  <c r="L6" i="5"/>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J10" i="4"/>
  <c r="B10" i="4"/>
  <c r="AY8" i="4"/>
  <c r="Z8" i="4"/>
  <c r="R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<sst xmlns="http://schemas.openxmlformats.org/spreadsheetml/2006/main" count="217" uniqueCount="107">
  <si>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</si>
  <si>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</si>
  <si>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</si>
  <si>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</si>
  <si>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</si>
  <si>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</si>
  <si>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</si>
  <si>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</si>
  <si>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</si>
  <si>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</si>
  <si>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</si>
  <si>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</si>
  <si>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</si>
  <si>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</si>
  <si>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</si>
  <si>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</si>
  <si>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</si>
  <si>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</si>
  <si>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</si>
  <si>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</si>
  <si>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</si>
  <si>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</si>
  <si>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</si>
  <si>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</si>
  <si>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</si>
  <si>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</si>
  <si>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</si>
  <si>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</si>
  <si>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</si>
  <si>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</si>
  <si>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</si>
  <si>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</si>
  <si>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</si>
  <si>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</si>
  <si>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</si>
  <si>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</si>
  <si>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</si>
  <si>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</si>
  <si>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</si>
  <si>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</si>
  <si>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</si>
  <si>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</si>
  <si>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</si>
  <si>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</si>
  <si>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</si>
  <si>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</si>
  <si>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</si>
  <si>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</si>
  <si>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</si>
  <si>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</si>
  <si>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</si>
  <si>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</si>
  <si>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</si>
  <si>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</si>
  <si>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</si>
  <si>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</si>
  <si>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</si>
  <si>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</si>
  <si>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</si>
  <si>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</si>
  <si>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</si>
  <si>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</si>
  <si>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</si>
  <si>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</si>
  <si>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</si>
  <si>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</si>
  <si>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</si>
  <si>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</si>
  <si>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</si>
  <si>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</si>
  <si>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</si>
  <si>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</si>
  <si>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</si>
  <si>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</si>
  <si>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</si>
  <si>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</si>
  <si>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</si>
  <si>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</si>
  <si>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</si>
  <si>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</si>
  <si>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</si>
  <si>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</si>
  <si>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</si>
  <si>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</si>
  <si>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</si>
  <si>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</si>
  <si>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</si>
  <si>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</si>
  <si>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</si>
  <si>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</si>
  <si>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</si>
  <si>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</si>
  <si>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</si>
  <si>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川島町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</si>
  <si>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</si>
  <si>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</si>
  <si>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</si>
  <si>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</si>
  <si>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</si>
  <si>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</si>
  <si>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</si>
  <si>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</si>
  <si>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</si>
  <si>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</si>
  <si>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グラフ①及び⑤を見ると、給水収益（水道料金）などの収入が、業務活動にかかる支出（減価償却費を含む）を１割程度下回っています。
　グラフ④は、施設更新などの財源にするため借入した企業債の残高と、給水収益の対比を表すものです。企業債は数十年かけ分割して返済しますが、この割合が高くなると返済額が膨らみ、将来の経営を圧迫することになります。ここ５年間は、大きな変化はありません。
　グラフ⑦は浄水場などの施設能力と運転量の比較で、この割合が高すぎると、緊急の配水量増加などに対応できない恐れがあり、低いと、施設の稼働時間が少ない（施設が無駄になっている）ことになります。配水量の減少を反映し、次第に低くなっています。
　グラフ⑧では、以前は配水量の２割近くが漏水などにより無駄になっていましたが、漏水調査と修繕により、改善されつつあります。
　なお、グラフ②③⑥について、平成２６年度で数値が大きく変わっていますが、会計基準改正による欠損金処理や流動負債の内容、給水原価計算方法の変更などがあったためです。</t>
    <rPh sb="5" eb="6">
      <t>オヨ</t>
    </rPh>
    <rPh sb="9" eb="10">
      <t>ミ</t>
    </rPh>
    <rPh sb="26" eb="28">
      <t>シュウニュウ</t>
    </rPh>
    <rPh sb="38" eb="40">
      <t>シシュツ</t>
    </rPh>
    <rPh sb="41" eb="46">
      <t>ゲンカ</t>
    </rPh>
    <rPh sb="47" eb="48">
      <t>フク</t>
    </rPh>
    <rPh sb="52" eb="53">
      <t>ワリ</t>
    </rPh>
    <rPh sb="53" eb="55">
      <t>テイド</t>
    </rPh>
    <rPh sb="55" eb="57">
      <t>シタマワ</t>
    </rPh>
    <rPh sb="79" eb="81">
      <t>ザイゲン</t>
    </rPh>
    <rPh sb="87" eb="88">
      <t>イ</t>
    </rPh>
    <rPh sb="90" eb="92">
      <t>キギョウ</t>
    </rPh>
    <rPh sb="92" eb="93">
      <t>サイ</t>
    </rPh>
    <rPh sb="94" eb="96">
      <t>ザンダカ</t>
    </rPh>
    <rPh sb="98" eb="100">
      <t>キュウスイ</t>
    </rPh>
    <rPh sb="100" eb="102">
      <t>シュウエキ</t>
    </rPh>
    <rPh sb="103" eb="105">
      <t>タイヒ</t>
    </rPh>
    <rPh sb="106" eb="107">
      <t>アラワ</t>
    </rPh>
    <rPh sb="113" eb="115">
      <t>キギョウ</t>
    </rPh>
    <rPh sb="115" eb="116">
      <t>サイ</t>
    </rPh>
    <rPh sb="117" eb="120">
      <t>スウジュウネン</t>
    </rPh>
    <rPh sb="122" eb="123">
      <t>ブン</t>
    </rPh>
    <rPh sb="126" eb="128">
      <t>ヘンサイ</t>
    </rPh>
    <rPh sb="135" eb="137">
      <t>ワリアイ</t>
    </rPh>
    <rPh sb="138" eb="139">
      <t>タカ</t>
    </rPh>
    <rPh sb="143" eb="145">
      <t>ヘンサイ</t>
    </rPh>
    <rPh sb="145" eb="146">
      <t>ガク</t>
    </rPh>
    <rPh sb="154" eb="156">
      <t>ケイエイ</t>
    </rPh>
    <rPh sb="157" eb="159">
      <t>アッパク</t>
    </rPh>
    <rPh sb="176" eb="177">
      <t>オオ</t>
    </rPh>
    <rPh sb="179" eb="181">
      <t>ヘンカ</t>
    </rPh>
    <rPh sb="196" eb="199">
      <t>ジョウスイジョウ</t>
    </rPh>
    <rPh sb="202" eb="204">
      <t>シセツ</t>
    </rPh>
    <rPh sb="204" eb="206">
      <t>ノウリョク</t>
    </rPh>
    <rPh sb="207" eb="209">
      <t>ウンテン</t>
    </rPh>
    <rPh sb="209" eb="210">
      <t>リョウ</t>
    </rPh>
    <rPh sb="211" eb="213">
      <t>ヒカク</t>
    </rPh>
    <rPh sb="217" eb="219">
      <t>ワリアイ</t>
    </rPh>
    <rPh sb="220" eb="221">
      <t>タカ</t>
    </rPh>
    <rPh sb="229" eb="231">
      <t>ハイスイ</t>
    </rPh>
    <rPh sb="231" eb="232">
      <t>リョウ</t>
    </rPh>
    <rPh sb="232" eb="234">
      <t>ゾウカ</t>
    </rPh>
    <rPh sb="237" eb="239">
      <t>タイオウ</t>
    </rPh>
    <rPh sb="243" eb="244">
      <t>オソ</t>
    </rPh>
    <rPh sb="249" eb="250">
      <t>ヒク</t>
    </rPh>
    <rPh sb="253" eb="255">
      <t>シセツ</t>
    </rPh>
    <rPh sb="256" eb="258">
      <t>カドウ</t>
    </rPh>
    <rPh sb="258" eb="260">
      <t>ジカン</t>
    </rPh>
    <rPh sb="261" eb="262">
      <t>スク</t>
    </rPh>
    <rPh sb="265" eb="267">
      <t>シセツ</t>
    </rPh>
    <rPh sb="268" eb="270">
      <t>ムダ</t>
    </rPh>
    <rPh sb="285" eb="287">
      <t>ハイスイ</t>
    </rPh>
    <rPh sb="287" eb="288">
      <t>リョウ</t>
    </rPh>
    <rPh sb="289" eb="291">
      <t>ゲンショウ</t>
    </rPh>
    <rPh sb="292" eb="294">
      <t>ハンエイ</t>
    </rPh>
    <rPh sb="296" eb="298">
      <t>シダイ</t>
    </rPh>
    <rPh sb="299" eb="300">
      <t>ヒク</t>
    </rPh>
    <rPh sb="318" eb="320">
      <t>イゼン</t>
    </rPh>
    <rPh sb="321" eb="323">
      <t>ハイスイ</t>
    </rPh>
    <rPh sb="323" eb="324">
      <t>リョウ</t>
    </rPh>
    <rPh sb="326" eb="327">
      <t>ワリ</t>
    </rPh>
    <rPh sb="327" eb="328">
      <t>チカ</t>
    </rPh>
    <rPh sb="330" eb="332">
      <t>ロウスイ</t>
    </rPh>
    <rPh sb="337" eb="339">
      <t>ムダ</t>
    </rPh>
    <rPh sb="349" eb="351">
      <t>ロウスイ</t>
    </rPh>
    <rPh sb="351" eb="353">
      <t>チョウサ</t>
    </rPh>
    <rPh sb="354" eb="356">
      <t>シュウゼン</t>
    </rPh>
    <rPh sb="360" eb="362">
      <t>カイゼン</t>
    </rPh>
    <rPh sb="388" eb="390">
      <t>ヘイセイ</t>
    </rPh>
    <rPh sb="392" eb="393">
      <t>ネン</t>
    </rPh>
    <rPh sb="393" eb="394">
      <t>ド</t>
    </rPh>
    <rPh sb="395" eb="397">
      <t>スウチ</t>
    </rPh>
    <rPh sb="398" eb="399">
      <t>オオ</t>
    </rPh>
    <rPh sb="401" eb="402">
      <t>カ</t>
    </rPh>
    <rPh sb="410" eb="412">
      <t>カイケイ</t>
    </rPh>
    <rPh sb="412" eb="414">
      <t>キジュン</t>
    </rPh>
    <rPh sb="414" eb="416">
      <t>カイセイ</t>
    </rPh>
    <rPh sb="442" eb="444">
      <t>ヘンコウ</t>
    </rPh>
    <phoneticPr fontId="4"/>
  </si>
  <si>
    <t>　グラフ①及び②の数値の上昇は、浄水場や配水管など施設の老朽化が進んでいることを表しています。
　グラフ③は、管の総延長に対し入れ替えた延長の割合を表しています。施工場所や工事の規模・目的などが年度によって異なるため、数値に変動がみられます。老朽化対策や耐震補強のため、計画的に工事を行うようになると、数値が上昇し、毎年ほぼ一定の量を示すようになると考えられます。</t>
    <rPh sb="12" eb="14">
      <t>ジョウショウ</t>
    </rPh>
    <rPh sb="32" eb="33">
      <t>スス</t>
    </rPh>
    <rPh sb="56" eb="57">
      <t>カン</t>
    </rPh>
    <rPh sb="58" eb="59">
      <t>ソウ</t>
    </rPh>
    <rPh sb="59" eb="61">
      <t>エンチョウ</t>
    </rPh>
    <rPh sb="62" eb="63">
      <t>タイ</t>
    </rPh>
    <rPh sb="64" eb="65">
      <t>イ</t>
    </rPh>
    <rPh sb="66" eb="67">
      <t>カ</t>
    </rPh>
    <rPh sb="69" eb="71">
      <t>エンチョウ</t>
    </rPh>
    <rPh sb="72" eb="74">
      <t>ワリアイ</t>
    </rPh>
    <rPh sb="75" eb="76">
      <t>アラワ</t>
    </rPh>
    <rPh sb="82" eb="84">
      <t>セコウ</t>
    </rPh>
    <rPh sb="84" eb="86">
      <t>バショ</t>
    </rPh>
    <rPh sb="98" eb="100">
      <t>ネンド</t>
    </rPh>
    <rPh sb="104" eb="105">
      <t>コト</t>
    </rPh>
    <rPh sb="110" eb="112">
      <t>スウチ</t>
    </rPh>
    <rPh sb="113" eb="115">
      <t>ヘンドウ</t>
    </rPh>
    <rPh sb="122" eb="125">
      <t>ロウキュウカ</t>
    </rPh>
    <rPh sb="125" eb="127">
      <t>タイサク</t>
    </rPh>
    <rPh sb="128" eb="130">
      <t>タイシン</t>
    </rPh>
    <rPh sb="130" eb="132">
      <t>ホキョウ</t>
    </rPh>
    <rPh sb="136" eb="139">
      <t>ケイカクテキ</t>
    </rPh>
    <rPh sb="140" eb="142">
      <t>コウジ</t>
    </rPh>
    <rPh sb="143" eb="144">
      <t>オコナ</t>
    </rPh>
    <rPh sb="152" eb="154">
      <t>スウチ</t>
    </rPh>
    <rPh sb="155" eb="157">
      <t>ジョウショウ</t>
    </rPh>
    <rPh sb="159" eb="161">
      <t>マイトシ</t>
    </rPh>
    <rPh sb="163" eb="165">
      <t>イッテイ</t>
    </rPh>
    <rPh sb="166" eb="167">
      <t>リョウ</t>
    </rPh>
    <rPh sb="168" eb="169">
      <t>シメ</t>
    </rPh>
    <rPh sb="176" eb="177">
      <t>カンガ</t>
    </rPh>
    <phoneticPr fontId="4"/>
  </si>
  <si>
    <t>　過去の大規模な施設更新に伴う減価償却費の増加などから、支出が収入を上回る状態が続いています。一方、最近は施設の大幅な更新をしていないため、企業債残高などは大きく増えていません。
　浄水場や配水管などの施設は、定期的に更新しないと故障や漏水といった危険性が増加します。また、耐震補強も重要な課題です。しかし、更新を行うには企業債を借りるなど、財源の確保が問題となります。
　水道事業の経営に過大な負担とならないように、更新計画を慎重に検討し、みなさまが将来にわたって安心して水道を使用できるよう、努力いたします。</t>
    <rPh sb="1" eb="3">
      <t>カコ</t>
    </rPh>
    <rPh sb="4" eb="5">
      <t>オオ</t>
    </rPh>
    <rPh sb="5" eb="7">
      <t>キボ</t>
    </rPh>
    <rPh sb="8" eb="10">
      <t>シセツ</t>
    </rPh>
    <rPh sb="10" eb="12">
      <t>コウシン</t>
    </rPh>
    <rPh sb="13" eb="14">
      <t>トモナ</t>
    </rPh>
    <rPh sb="15" eb="20">
      <t>ゲンカ</t>
    </rPh>
    <rPh sb="21" eb="23">
      <t>ゾウカ</t>
    </rPh>
    <rPh sb="28" eb="30">
      <t>シシュツ</t>
    </rPh>
    <rPh sb="31" eb="33">
      <t>シュウニュウ</t>
    </rPh>
    <rPh sb="34" eb="36">
      <t>ウワマワ</t>
    </rPh>
    <rPh sb="37" eb="39">
      <t>ジョウタイ</t>
    </rPh>
    <rPh sb="40" eb="41">
      <t>ツヅ</t>
    </rPh>
    <rPh sb="47" eb="49">
      <t>イッポウ</t>
    </rPh>
    <rPh sb="91" eb="94">
      <t>ジョウスイジョウ</t>
    </rPh>
    <rPh sb="95" eb="98">
      <t>ハイスイカン</t>
    </rPh>
    <rPh sb="101" eb="103">
      <t>シセツ</t>
    </rPh>
    <rPh sb="105" eb="108">
      <t>テイキテキ</t>
    </rPh>
    <rPh sb="128" eb="129">
      <t>マ</t>
    </rPh>
    <rPh sb="139" eb="141">
      <t>ホキョウ</t>
    </rPh>
    <rPh sb="154" eb="156">
      <t>コウシン</t>
    </rPh>
    <rPh sb="157" eb="158">
      <t>オコナ</t>
    </rPh>
    <rPh sb="161" eb="163">
      <t>キギョウ</t>
    </rPh>
    <rPh sb="163" eb="164">
      <t>サイ</t>
    </rPh>
    <rPh sb="165" eb="166">
      <t>カ</t>
    </rPh>
    <rPh sb="171" eb="173">
      <t>ザイゲン</t>
    </rPh>
    <rPh sb="174" eb="176">
      <t>カクホ</t>
    </rPh>
    <rPh sb="177" eb="179">
      <t>モンダイ</t>
    </rPh>
    <rPh sb="187" eb="191">
      <t>スイド</t>
    </rPh>
    <rPh sb="192" eb="194">
      <t>ケイエイ</t>
    </rPh>
    <rPh sb="195" eb="197">
      <t>カダイ</t>
    </rPh>
    <rPh sb="198" eb="200">
      <t>フタン</t>
    </rPh>
    <rPh sb="209" eb="211">
      <t>コウシン</t>
    </rPh>
    <rPh sb="211" eb="213">
      <t>ケイカク</t>
    </rPh>
    <rPh sb="214" eb="216">
      <t>シンチョウ</t>
    </rPh>
    <rPh sb="217" eb="219">
      <t>ケントウ</t>
    </rPh>
    <rPh sb="226" eb="228">
      <t>ショウライ</t>
    </rPh>
    <rPh sb="248" eb="250">
      <t>ドリョク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</si>
</sst>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2"/>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0.03</c:v>
                </c:pt>
                <c:pt idx="1">
                  <c:v>0.49</c:v>
                </c:pt>
                <c:pt idx="2">
                  <c:v>0.95</c:v>
                </c:pt>
                <c:pt idx="3">
                  <c:v>0.44</c:v>
                </c:pt>
                <c:pt idx="4" formatCode="#,##0.00;&quot;△&quot;#,##0.00;&quot;-&quot;">
                  <c:v>0.28999999999999998</c:v>
                </c:pt>
              </c:numCache>
            </c:numRef>
          </c:val>
        </c:ser>
        <c:dLbls>
          <c:showLegendKey val="0"/>
          <c:showVal val="0"/>
          <c:showCatName val="0"/>
          <c:showSerName val="0"/>
          <c:showPercent val="0"/>
          <c:showBubbleSize val="0"/>
        </c:dLbls>
        <c:gapWidth val="150"/>
        <c:axId val="93480448"/>
        <c:axId val="9348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93480448"/>
        <c:axId val="93482368"/>
      </c:lineChart>
      <c:dateAx>
        <c:axId val="93480448"/>
        <c:scaling>
          <c:orientation val="minMax"/>
        </c:scaling>
        <c:delete val="1"/>
        <c:axPos val="b"/>
        <c:numFmt formatCode="ge" sourceLinked="1"/>
        <c:majorTickMark val="none"/>
        <c:minorTickMark val="none"/>
        <c:tickLblPos val="none"/>
        <c:crossAx val="93482368"/>
        <c:crosses val="autoZero"/>
        <c:auto val="1"/>
        <c:lblOffset val="100"/>
        <c:baseTimeUnit val="years"/>
      </c:dateAx>
      <c:valAx>
        <c:axId val="9348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8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76.06</c:v>
                </c:pt>
                <c:pt idx="1">
                  <c:v>71.97</c:v>
                </c:pt>
                <c:pt idx="2">
                  <c:v>71.59</c:v>
                </c:pt>
                <c:pt idx="3">
                  <c:v>70.56</c:v>
                </c:pt>
                <c:pt idx="4">
                  <c:v>69.099999999999994</c:v>
                </c:pt>
              </c:numCache>
            </c:numRef>
          </c:val>
        </c:ser>
        <c:dLbls>
          <c:showLegendKey val="0"/>
          <c:showVal val="0"/>
          <c:showCatName val="0"/>
          <c:showSerName val="0"/>
          <c:showPercent val="0"/>
          <c:showBubbleSize val="0"/>
        </c:dLbls>
        <c:gapWidth val="150"/>
        <c:axId val="99522816"/>
        <c:axId val="9961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99522816"/>
        <c:axId val="99615104"/>
      </c:lineChart>
      <c:dateAx>
        <c:axId val="99522816"/>
        <c:scaling>
          <c:orientation val="minMax"/>
        </c:scaling>
        <c:delete val="1"/>
        <c:axPos val="b"/>
        <c:numFmt formatCode="ge" sourceLinked="1"/>
        <c:majorTickMark val="none"/>
        <c:minorTickMark val="none"/>
        <c:tickLblPos val="none"/>
        <c:crossAx val="99615104"/>
        <c:crosses val="autoZero"/>
        <c:auto val="1"/>
        <c:lblOffset val="100"/>
        <c:baseTimeUnit val="years"/>
      </c:dateAx>
      <c:valAx>
        <c:axId val="9961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2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87.19</c:v>
                </c:pt>
                <c:pt idx="1">
                  <c:v>92.38</c:v>
                </c:pt>
                <c:pt idx="2">
                  <c:v>92.63</c:v>
                </c:pt>
                <c:pt idx="3">
                  <c:v>91.05</c:v>
                </c:pt>
                <c:pt idx="4">
                  <c:v>93</c:v>
                </c:pt>
              </c:numCache>
            </c:numRef>
          </c:val>
        </c:ser>
        <c:dLbls>
          <c:showLegendKey val="0"/>
          <c:showVal val="0"/>
          <c:showCatName val="0"/>
          <c:showSerName val="0"/>
          <c:showPercent val="0"/>
          <c:showBubbleSize val="0"/>
        </c:dLbls>
        <c:gapWidth val="150"/>
        <c:axId val="99633024"/>
        <c:axId val="9964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99633024"/>
        <c:axId val="99643392"/>
      </c:lineChart>
      <c:dateAx>
        <c:axId val="99633024"/>
        <c:scaling>
          <c:orientation val="minMax"/>
        </c:scaling>
        <c:delete val="1"/>
        <c:axPos val="b"/>
        <c:numFmt formatCode="ge" sourceLinked="1"/>
        <c:majorTickMark val="none"/>
        <c:minorTickMark val="none"/>
        <c:tickLblPos val="none"/>
        <c:crossAx val="99643392"/>
        <c:crosses val="autoZero"/>
        <c:auto val="1"/>
        <c:lblOffset val="100"/>
        <c:baseTimeUnit val="years"/>
      </c:dateAx>
      <c:valAx>
        <c:axId val="9964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3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92.84</c:v>
                </c:pt>
                <c:pt idx="1">
                  <c:v>92.15</c:v>
                </c:pt>
                <c:pt idx="2">
                  <c:v>92.58</c:v>
                </c:pt>
                <c:pt idx="3">
                  <c:v>97.65</c:v>
                </c:pt>
                <c:pt idx="4">
                  <c:v>95.14</c:v>
                </c:pt>
              </c:numCache>
            </c:numRef>
          </c:val>
        </c:ser>
        <c:dLbls>
          <c:showLegendKey val="0"/>
          <c:showVal val="0"/>
          <c:showCatName val="0"/>
          <c:showSerName val="0"/>
          <c:showPercent val="0"/>
          <c:showBubbleSize val="0"/>
        </c:dLbls>
        <c:gapWidth val="150"/>
        <c:axId val="93009024"/>
        <c:axId val="9301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93009024"/>
        <c:axId val="93010944"/>
      </c:lineChart>
      <c:dateAx>
        <c:axId val="93009024"/>
        <c:scaling>
          <c:orientation val="minMax"/>
        </c:scaling>
        <c:delete val="1"/>
        <c:axPos val="b"/>
        <c:numFmt formatCode="ge" sourceLinked="1"/>
        <c:majorTickMark val="none"/>
        <c:minorTickMark val="none"/>
        <c:tickLblPos val="none"/>
        <c:crossAx val="93010944"/>
        <c:crosses val="autoZero"/>
        <c:auto val="1"/>
        <c:lblOffset val="100"/>
        <c:baseTimeUnit val="years"/>
      </c:dateAx>
      <c:valAx>
        <c:axId val="93010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00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42.74</c:v>
                </c:pt>
                <c:pt idx="1">
                  <c:v>44.46</c:v>
                </c:pt>
                <c:pt idx="2">
                  <c:v>45.45</c:v>
                </c:pt>
                <c:pt idx="3">
                  <c:v>47.21</c:v>
                </c:pt>
                <c:pt idx="4">
                  <c:v>48.48</c:v>
                </c:pt>
              </c:numCache>
            </c:numRef>
          </c:val>
        </c:ser>
        <c:dLbls>
          <c:showLegendKey val="0"/>
          <c:showVal val="0"/>
          <c:showCatName val="0"/>
          <c:showSerName val="0"/>
          <c:showPercent val="0"/>
          <c:showBubbleSize val="0"/>
        </c:dLbls>
        <c:gapWidth val="150"/>
        <c:axId val="93037312"/>
        <c:axId val="9303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93037312"/>
        <c:axId val="93039232"/>
      </c:lineChart>
      <c:dateAx>
        <c:axId val="93037312"/>
        <c:scaling>
          <c:orientation val="minMax"/>
        </c:scaling>
        <c:delete val="1"/>
        <c:axPos val="b"/>
        <c:numFmt formatCode="ge" sourceLinked="1"/>
        <c:majorTickMark val="none"/>
        <c:minorTickMark val="none"/>
        <c:tickLblPos val="none"/>
        <c:crossAx val="93039232"/>
        <c:crosses val="autoZero"/>
        <c:auto val="1"/>
        <c:lblOffset val="100"/>
        <c:baseTimeUnit val="years"/>
      </c:dateAx>
      <c:valAx>
        <c:axId val="9303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3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5.97</c:v>
                </c:pt>
                <c:pt idx="1">
                  <c:v>7.91</c:v>
                </c:pt>
                <c:pt idx="2">
                  <c:v>9.23</c:v>
                </c:pt>
                <c:pt idx="3">
                  <c:v>9.16</c:v>
                </c:pt>
                <c:pt idx="4">
                  <c:v>4.13</c:v>
                </c:pt>
              </c:numCache>
            </c:numRef>
          </c:val>
        </c:ser>
        <c:dLbls>
          <c:showLegendKey val="0"/>
          <c:showVal val="0"/>
          <c:showCatName val="0"/>
          <c:showSerName val="0"/>
          <c:showPercent val="0"/>
          <c:showBubbleSize val="0"/>
        </c:dLbls>
        <c:gapWidth val="150"/>
        <c:axId val="99316096"/>
        <c:axId val="9931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99316096"/>
        <c:axId val="99318016"/>
      </c:lineChart>
      <c:dateAx>
        <c:axId val="99316096"/>
        <c:scaling>
          <c:orientation val="minMax"/>
        </c:scaling>
        <c:delete val="1"/>
        <c:axPos val="b"/>
        <c:numFmt formatCode="ge" sourceLinked="1"/>
        <c:majorTickMark val="none"/>
        <c:minorTickMark val="none"/>
        <c:tickLblPos val="none"/>
        <c:crossAx val="99318016"/>
        <c:crosses val="autoZero"/>
        <c:auto val="1"/>
        <c:lblOffset val="100"/>
        <c:baseTimeUnit val="years"/>
      </c:dateAx>
      <c:valAx>
        <c:axId val="9931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1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8.42</c:v>
                </c:pt>
                <c:pt idx="1">
                  <c:v>17.32</c:v>
                </c:pt>
                <c:pt idx="2">
                  <c:v>25.8</c:v>
                </c:pt>
                <c:pt idx="3" formatCode="#,##0.00;&quot;△&quot;#,##0.00">
                  <c:v>0</c:v>
                </c:pt>
                <c:pt idx="4" formatCode="#,##0.00;&quot;△&quot;#,##0.00">
                  <c:v>0</c:v>
                </c:pt>
              </c:numCache>
            </c:numRef>
          </c:val>
        </c:ser>
        <c:dLbls>
          <c:showLegendKey val="0"/>
          <c:showVal val="0"/>
          <c:showCatName val="0"/>
          <c:showSerName val="0"/>
          <c:showPercent val="0"/>
          <c:showBubbleSize val="0"/>
        </c:dLbls>
        <c:gapWidth val="150"/>
        <c:axId val="99347072"/>
        <c:axId val="9942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99347072"/>
        <c:axId val="99422976"/>
      </c:lineChart>
      <c:dateAx>
        <c:axId val="99347072"/>
        <c:scaling>
          <c:orientation val="minMax"/>
        </c:scaling>
        <c:delete val="1"/>
        <c:axPos val="b"/>
        <c:numFmt formatCode="ge" sourceLinked="1"/>
        <c:majorTickMark val="none"/>
        <c:minorTickMark val="none"/>
        <c:tickLblPos val="none"/>
        <c:crossAx val="99422976"/>
        <c:crosses val="autoZero"/>
        <c:auto val="1"/>
        <c:lblOffset val="100"/>
        <c:baseTimeUnit val="years"/>
      </c:dateAx>
      <c:valAx>
        <c:axId val="99422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34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1163.81</c:v>
                </c:pt>
                <c:pt idx="1">
                  <c:v>545.84</c:v>
                </c:pt>
                <c:pt idx="2">
                  <c:v>599.72</c:v>
                </c:pt>
                <c:pt idx="3">
                  <c:v>492.41</c:v>
                </c:pt>
                <c:pt idx="4">
                  <c:v>539.78</c:v>
                </c:pt>
              </c:numCache>
            </c:numRef>
          </c:val>
        </c:ser>
        <c:dLbls>
          <c:showLegendKey val="0"/>
          <c:showVal val="0"/>
          <c:showCatName val="0"/>
          <c:showSerName val="0"/>
          <c:showPercent val="0"/>
          <c:showBubbleSize val="0"/>
        </c:dLbls>
        <c:gapWidth val="150"/>
        <c:axId val="99463936"/>
        <c:axId val="9946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99463936"/>
        <c:axId val="99465856"/>
      </c:lineChart>
      <c:dateAx>
        <c:axId val="99463936"/>
        <c:scaling>
          <c:orientation val="minMax"/>
        </c:scaling>
        <c:delete val="1"/>
        <c:axPos val="b"/>
        <c:numFmt formatCode="ge" sourceLinked="1"/>
        <c:majorTickMark val="none"/>
        <c:minorTickMark val="none"/>
        <c:tickLblPos val="none"/>
        <c:crossAx val="99465856"/>
        <c:crosses val="autoZero"/>
        <c:auto val="1"/>
        <c:lblOffset val="100"/>
        <c:baseTimeUnit val="years"/>
      </c:dateAx>
      <c:valAx>
        <c:axId val="99465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4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254.27</c:v>
                </c:pt>
                <c:pt idx="1">
                  <c:v>253.39</c:v>
                </c:pt>
                <c:pt idx="2">
                  <c:v>256.01</c:v>
                </c:pt>
                <c:pt idx="3">
                  <c:v>257.29000000000002</c:v>
                </c:pt>
                <c:pt idx="4">
                  <c:v>249.69</c:v>
                </c:pt>
              </c:numCache>
            </c:numRef>
          </c:val>
        </c:ser>
        <c:dLbls>
          <c:showLegendKey val="0"/>
          <c:showVal val="0"/>
          <c:showCatName val="0"/>
          <c:showSerName val="0"/>
          <c:showPercent val="0"/>
          <c:showBubbleSize val="0"/>
        </c:dLbls>
        <c:gapWidth val="150"/>
        <c:axId val="99749888"/>
        <c:axId val="9975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99749888"/>
        <c:axId val="99751808"/>
      </c:lineChart>
      <c:dateAx>
        <c:axId val="99749888"/>
        <c:scaling>
          <c:orientation val="minMax"/>
        </c:scaling>
        <c:delete val="1"/>
        <c:axPos val="b"/>
        <c:numFmt formatCode="ge" sourceLinked="1"/>
        <c:majorTickMark val="none"/>
        <c:minorTickMark val="none"/>
        <c:tickLblPos val="none"/>
        <c:crossAx val="99751808"/>
        <c:crosses val="autoZero"/>
        <c:auto val="1"/>
        <c:lblOffset val="100"/>
        <c:baseTimeUnit val="years"/>
      </c:dateAx>
      <c:valAx>
        <c:axId val="99751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74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86.6</c:v>
                </c:pt>
                <c:pt idx="1">
                  <c:v>86.21</c:v>
                </c:pt>
                <c:pt idx="2">
                  <c:v>86.02</c:v>
                </c:pt>
                <c:pt idx="3">
                  <c:v>94.59</c:v>
                </c:pt>
                <c:pt idx="4">
                  <c:v>91.92</c:v>
                </c:pt>
              </c:numCache>
            </c:numRef>
          </c:val>
        </c:ser>
        <c:dLbls>
          <c:showLegendKey val="0"/>
          <c:showVal val="0"/>
          <c:showCatName val="0"/>
          <c:showSerName val="0"/>
          <c:showPercent val="0"/>
          <c:showBubbleSize val="0"/>
        </c:dLbls>
        <c:gapWidth val="150"/>
        <c:axId val="99794304"/>
        <c:axId val="9980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99794304"/>
        <c:axId val="99800576"/>
      </c:lineChart>
      <c:dateAx>
        <c:axId val="99794304"/>
        <c:scaling>
          <c:orientation val="minMax"/>
        </c:scaling>
        <c:delete val="1"/>
        <c:axPos val="b"/>
        <c:numFmt formatCode="ge" sourceLinked="1"/>
        <c:majorTickMark val="none"/>
        <c:minorTickMark val="none"/>
        <c:tickLblPos val="none"/>
        <c:crossAx val="99800576"/>
        <c:crosses val="autoZero"/>
        <c:auto val="1"/>
        <c:lblOffset val="100"/>
        <c:baseTimeUnit val="years"/>
      </c:dateAx>
      <c:valAx>
        <c:axId val="9980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9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163.12</c:v>
                </c:pt>
                <c:pt idx="1">
                  <c:v>164.71</c:v>
                </c:pt>
                <c:pt idx="2">
                  <c:v>165.58</c:v>
                </c:pt>
                <c:pt idx="3">
                  <c:v>149.49</c:v>
                </c:pt>
                <c:pt idx="4">
                  <c:v>154.22999999999999</c:v>
                </c:pt>
              </c:numCache>
            </c:numRef>
          </c:val>
        </c:ser>
        <c:dLbls>
          <c:showLegendKey val="0"/>
          <c:showVal val="0"/>
          <c:showCatName val="0"/>
          <c:showSerName val="0"/>
          <c:showPercent val="0"/>
          <c:showBubbleSize val="0"/>
        </c:dLbls>
        <c:gapWidth val="150"/>
        <c:axId val="99502720"/>
        <c:axId val="9950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99502720"/>
        <c:axId val="99504896"/>
      </c:lineChart>
      <c:dateAx>
        <c:axId val="99502720"/>
        <c:scaling>
          <c:orientation val="minMax"/>
        </c:scaling>
        <c:delete val="1"/>
        <c:axPos val="b"/>
        <c:numFmt formatCode="ge" sourceLinked="1"/>
        <c:majorTickMark val="none"/>
        <c:minorTickMark val="none"/>
        <c:tickLblPos val="none"/>
        <c:crossAx val="99504896"/>
        <c:crosses val="autoZero"/>
        <c:auto val="1"/>
        <c:lblOffset val="100"/>
        <c:baseTimeUnit val="years"/>
      </c:dateAx>
      <c:valAx>
        <c:axId val="9950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0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85" zoomScaleNormal="85" workbookViewId="0">
      <selection activeCell="BE89" sqref="BE89"/>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埼玉県　川島町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A6</v>
      </c>
      <c r="AA8" s="72"/>
      <c r="AB8" s="72"/>
      <c r="AC8" s="72"/>
      <c r="AD8" s="72"/>
      <c r="AE8" s="72"/>
      <c r="AF8" s="72"/>
      <c r="AG8" s="73"/>
      <c r="AH8" s="3"/>
      <c r="AI8" s="74">
        <f>データ!Q6</f>
        <v>21028</v>
      </c>
      <c r="AJ8" s="75"/>
      <c r="AK8" s="75"/>
      <c r="AL8" s="75"/>
      <c r="AM8" s="75"/>
      <c r="AN8" s="75"/>
      <c r="AO8" s="75"/>
      <c r="AP8" s="76"/>
      <c r="AQ8" s="57">
        <f>データ!R6</f>
        <v>41.63</v>
      </c>
      <c r="AR8" s="57"/>
      <c r="AS8" s="57"/>
      <c r="AT8" s="57"/>
      <c r="AU8" s="57"/>
      <c r="AV8" s="57"/>
      <c r="AW8" s="57"/>
      <c r="AX8" s="57"/>
      <c r="AY8" s="57">
        <f>データ!S6</f>
        <v>505.12</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74.900000000000006</v>
      </c>
      <c r="K10" s="57"/>
      <c r="L10" s="57"/>
      <c r="M10" s="57"/>
      <c r="N10" s="57"/>
      <c r="O10" s="57"/>
      <c r="P10" s="57"/>
      <c r="Q10" s="57"/>
      <c r="R10" s="57">
        <f>データ!O6</f>
        <v>99.94</v>
      </c>
      <c r="S10" s="57"/>
      <c r="T10" s="57"/>
      <c r="U10" s="57"/>
      <c r="V10" s="57"/>
      <c r="W10" s="57"/>
      <c r="X10" s="57"/>
      <c r="Y10" s="57"/>
      <c r="Z10" s="65">
        <f>データ!P6</f>
        <v>1930</v>
      </c>
      <c r="AA10" s="65"/>
      <c r="AB10" s="65"/>
      <c r="AC10" s="65"/>
      <c r="AD10" s="65"/>
      <c r="AE10" s="65"/>
      <c r="AF10" s="65"/>
      <c r="AG10" s="65"/>
      <c r="AH10" s="2"/>
      <c r="AI10" s="65">
        <f>データ!T6</f>
        <v>20943</v>
      </c>
      <c r="AJ10" s="65"/>
      <c r="AK10" s="65"/>
      <c r="AL10" s="65"/>
      <c r="AM10" s="65"/>
      <c r="AN10" s="65"/>
      <c r="AO10" s="65"/>
      <c r="AP10" s="65"/>
      <c r="AQ10" s="57">
        <f>データ!U6</f>
        <v>41.72</v>
      </c>
      <c r="AR10" s="57"/>
      <c r="AS10" s="57"/>
      <c r="AT10" s="57"/>
      <c r="AU10" s="57"/>
      <c r="AV10" s="57"/>
      <c r="AW10" s="57"/>
      <c r="AX10" s="57"/>
      <c r="AY10" s="57">
        <f>データ!V6</f>
        <v>501.99</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Z1" workbookViewId="0">
      <selection activeCell="EE11" sqref="EE11"/>
    </sheetView>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113468</v>
      </c>
      <c r="D6" s="31">
        <f t="shared" si="3"/>
        <v>46</v>
      </c>
      <c r="E6" s="31">
        <f t="shared" si="3"/>
        <v>1</v>
      </c>
      <c r="F6" s="31">
        <f t="shared" si="3"/>
        <v>0</v>
      </c>
      <c r="G6" s="31">
        <f t="shared" si="3"/>
        <v>1</v>
      </c>
      <c r="H6" s="31" t="str">
        <f t="shared" si="3"/>
        <v>埼玉県　川島町</v>
      </c>
      <c r="I6" s="31" t="str">
        <f t="shared" si="3"/>
        <v>法適用</v>
      </c>
      <c r="J6" s="31" t="str">
        <f t="shared" si="3"/>
        <v>水道事業</v>
      </c>
      <c r="K6" s="31" t="str">
        <f t="shared" si="3"/>
        <v>末端給水事業</v>
      </c>
      <c r="L6" s="31" t="str">
        <f t="shared" si="3"/>
        <v>A6</v>
      </c>
      <c r="M6" s="32" t="str">
        <f t="shared" si="3"/>
        <v>-</v>
      </c>
      <c r="N6" s="32">
        <f t="shared" si="3"/>
        <v>74.900000000000006</v>
      </c>
      <c r="O6" s="32">
        <f t="shared" si="3"/>
        <v>99.94</v>
      </c>
      <c r="P6" s="32">
        <f t="shared" si="3"/>
        <v>1930</v>
      </c>
      <c r="Q6" s="32">
        <f t="shared" si="3"/>
        <v>21028</v>
      </c>
      <c r="R6" s="32">
        <f t="shared" si="3"/>
        <v>41.63</v>
      </c>
      <c r="S6" s="32">
        <f t="shared" si="3"/>
        <v>505.12</v>
      </c>
      <c r="T6" s="32">
        <f t="shared" si="3"/>
        <v>20943</v>
      </c>
      <c r="U6" s="32">
        <f t="shared" si="3"/>
        <v>41.72</v>
      </c>
      <c r="V6" s="32">
        <f t="shared" si="3"/>
        <v>501.99</v>
      </c>
      <c r="W6" s="33">
        <f>IF(W7="",NA(),W7)</f>
        <v>92.84</v>
      </c>
      <c r="X6" s="33">
        <f t="shared" ref="X6:AF6" si="4">IF(X7="",NA(),X7)</f>
        <v>92.15</v>
      </c>
      <c r="Y6" s="33">
        <f t="shared" si="4"/>
        <v>92.58</v>
      </c>
      <c r="Z6" s="33">
        <f t="shared" si="4"/>
        <v>97.65</v>
      </c>
      <c r="AA6" s="33">
        <f t="shared" si="4"/>
        <v>95.14</v>
      </c>
      <c r="AB6" s="33">
        <f t="shared" si="4"/>
        <v>107.37</v>
      </c>
      <c r="AC6" s="33">
        <f t="shared" si="4"/>
        <v>107.57</v>
      </c>
      <c r="AD6" s="33">
        <f t="shared" si="4"/>
        <v>106.55</v>
      </c>
      <c r="AE6" s="33">
        <f t="shared" si="4"/>
        <v>110.01</v>
      </c>
      <c r="AF6" s="33">
        <f t="shared" si="4"/>
        <v>111.21</v>
      </c>
      <c r="AG6" s="32" t="str">
        <f>IF(AG7="","",IF(AG7="-","【-】","【"&amp;SUBSTITUTE(TEXT(AG7,"#,##0.00"),"-","△")&amp;"】"))</f>
        <v>【113.56】</v>
      </c>
      <c r="AH6" s="33">
        <f>IF(AH7="",NA(),AH7)</f>
        <v>8.42</v>
      </c>
      <c r="AI6" s="33">
        <f t="shared" ref="AI6:AQ6" si="5">IF(AI7="",NA(),AI7)</f>
        <v>17.32</v>
      </c>
      <c r="AJ6" s="33">
        <f t="shared" si="5"/>
        <v>25.8</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1163.81</v>
      </c>
      <c r="AT6" s="33">
        <f t="shared" ref="AT6:BB6" si="6">IF(AT7="",NA(),AT7)</f>
        <v>545.84</v>
      </c>
      <c r="AU6" s="33">
        <f t="shared" si="6"/>
        <v>599.72</v>
      </c>
      <c r="AV6" s="33">
        <f t="shared" si="6"/>
        <v>492.41</v>
      </c>
      <c r="AW6" s="33">
        <f t="shared" si="6"/>
        <v>539.78</v>
      </c>
      <c r="AX6" s="33">
        <f t="shared" si="6"/>
        <v>995.5</v>
      </c>
      <c r="AY6" s="33">
        <f t="shared" si="6"/>
        <v>915.5</v>
      </c>
      <c r="AZ6" s="33">
        <f t="shared" si="6"/>
        <v>963.24</v>
      </c>
      <c r="BA6" s="33">
        <f t="shared" si="6"/>
        <v>381.53</v>
      </c>
      <c r="BB6" s="33">
        <f t="shared" si="6"/>
        <v>391.54</v>
      </c>
      <c r="BC6" s="32" t="str">
        <f>IF(BC7="","",IF(BC7="-","【-】","【"&amp;SUBSTITUTE(TEXT(BC7,"#,##0.00"),"-","△")&amp;"】"))</f>
        <v>【262.74】</v>
      </c>
      <c r="BD6" s="33">
        <f>IF(BD7="",NA(),BD7)</f>
        <v>254.27</v>
      </c>
      <c r="BE6" s="33">
        <f t="shared" ref="BE6:BM6" si="7">IF(BE7="",NA(),BE7)</f>
        <v>253.39</v>
      </c>
      <c r="BF6" s="33">
        <f t="shared" si="7"/>
        <v>256.01</v>
      </c>
      <c r="BG6" s="33">
        <f t="shared" si="7"/>
        <v>257.29000000000002</v>
      </c>
      <c r="BH6" s="33">
        <f t="shared" si="7"/>
        <v>249.69</v>
      </c>
      <c r="BI6" s="33">
        <f t="shared" si="7"/>
        <v>414.59</v>
      </c>
      <c r="BJ6" s="33">
        <f t="shared" si="7"/>
        <v>404.78</v>
      </c>
      <c r="BK6" s="33">
        <f t="shared" si="7"/>
        <v>400.38</v>
      </c>
      <c r="BL6" s="33">
        <f t="shared" si="7"/>
        <v>393.27</v>
      </c>
      <c r="BM6" s="33">
        <f t="shared" si="7"/>
        <v>386.97</v>
      </c>
      <c r="BN6" s="32" t="str">
        <f>IF(BN7="","",IF(BN7="-","【-】","【"&amp;SUBSTITUTE(TEXT(BN7,"#,##0.00"),"-","△")&amp;"】"))</f>
        <v>【276.38】</v>
      </c>
      <c r="BO6" s="33">
        <f>IF(BO7="",NA(),BO7)</f>
        <v>86.6</v>
      </c>
      <c r="BP6" s="33">
        <f t="shared" ref="BP6:BX6" si="8">IF(BP7="",NA(),BP7)</f>
        <v>86.21</v>
      </c>
      <c r="BQ6" s="33">
        <f t="shared" si="8"/>
        <v>86.02</v>
      </c>
      <c r="BR6" s="33">
        <f t="shared" si="8"/>
        <v>94.59</v>
      </c>
      <c r="BS6" s="33">
        <f t="shared" si="8"/>
        <v>91.92</v>
      </c>
      <c r="BT6" s="33">
        <f t="shared" si="8"/>
        <v>97.71</v>
      </c>
      <c r="BU6" s="33">
        <f t="shared" si="8"/>
        <v>98.07</v>
      </c>
      <c r="BV6" s="33">
        <f t="shared" si="8"/>
        <v>96.56</v>
      </c>
      <c r="BW6" s="33">
        <f t="shared" si="8"/>
        <v>100.47</v>
      </c>
      <c r="BX6" s="33">
        <f t="shared" si="8"/>
        <v>101.72</v>
      </c>
      <c r="BY6" s="32" t="str">
        <f>IF(BY7="","",IF(BY7="-","【-】","【"&amp;SUBSTITUTE(TEXT(BY7,"#,##0.00"),"-","△")&amp;"】"))</f>
        <v>【104.99】</v>
      </c>
      <c r="BZ6" s="33">
        <f>IF(BZ7="",NA(),BZ7)</f>
        <v>163.12</v>
      </c>
      <c r="CA6" s="33">
        <f t="shared" ref="CA6:CI6" si="9">IF(CA7="",NA(),CA7)</f>
        <v>164.71</v>
      </c>
      <c r="CB6" s="33">
        <f t="shared" si="9"/>
        <v>165.58</v>
      </c>
      <c r="CC6" s="33">
        <f t="shared" si="9"/>
        <v>149.49</v>
      </c>
      <c r="CD6" s="33">
        <f t="shared" si="9"/>
        <v>154.22999999999999</v>
      </c>
      <c r="CE6" s="33">
        <f t="shared" si="9"/>
        <v>173.56</v>
      </c>
      <c r="CF6" s="33">
        <f t="shared" si="9"/>
        <v>172.26</v>
      </c>
      <c r="CG6" s="33">
        <f t="shared" si="9"/>
        <v>177.14</v>
      </c>
      <c r="CH6" s="33">
        <f t="shared" si="9"/>
        <v>169.82</v>
      </c>
      <c r="CI6" s="33">
        <f t="shared" si="9"/>
        <v>168.2</v>
      </c>
      <c r="CJ6" s="32" t="str">
        <f>IF(CJ7="","",IF(CJ7="-","【-】","【"&amp;SUBSTITUTE(TEXT(CJ7,"#,##0.00"),"-","△")&amp;"】"))</f>
        <v>【163.72】</v>
      </c>
      <c r="CK6" s="33">
        <f>IF(CK7="",NA(),CK7)</f>
        <v>76.06</v>
      </c>
      <c r="CL6" s="33">
        <f t="shared" ref="CL6:CT6" si="10">IF(CL7="",NA(),CL7)</f>
        <v>71.97</v>
      </c>
      <c r="CM6" s="33">
        <f t="shared" si="10"/>
        <v>71.59</v>
      </c>
      <c r="CN6" s="33">
        <f t="shared" si="10"/>
        <v>70.56</v>
      </c>
      <c r="CO6" s="33">
        <f t="shared" si="10"/>
        <v>69.099999999999994</v>
      </c>
      <c r="CP6" s="33">
        <f t="shared" si="10"/>
        <v>55.84</v>
      </c>
      <c r="CQ6" s="33">
        <f t="shared" si="10"/>
        <v>55.68</v>
      </c>
      <c r="CR6" s="33">
        <f t="shared" si="10"/>
        <v>55.64</v>
      </c>
      <c r="CS6" s="33">
        <f t="shared" si="10"/>
        <v>55.13</v>
      </c>
      <c r="CT6" s="33">
        <f t="shared" si="10"/>
        <v>54.77</v>
      </c>
      <c r="CU6" s="32" t="str">
        <f>IF(CU7="","",IF(CU7="-","【-】","【"&amp;SUBSTITUTE(TEXT(CU7,"#,##0.00"),"-","△")&amp;"】"))</f>
        <v>【59.76】</v>
      </c>
      <c r="CV6" s="33">
        <f>IF(CV7="",NA(),CV7)</f>
        <v>87.19</v>
      </c>
      <c r="CW6" s="33">
        <f t="shared" ref="CW6:DE6" si="11">IF(CW7="",NA(),CW7)</f>
        <v>92.38</v>
      </c>
      <c r="CX6" s="33">
        <f t="shared" si="11"/>
        <v>92.63</v>
      </c>
      <c r="CY6" s="33">
        <f t="shared" si="11"/>
        <v>91.05</v>
      </c>
      <c r="CZ6" s="33">
        <f t="shared" si="11"/>
        <v>93</v>
      </c>
      <c r="DA6" s="33">
        <f t="shared" si="11"/>
        <v>83.11</v>
      </c>
      <c r="DB6" s="33">
        <f t="shared" si="11"/>
        <v>83.18</v>
      </c>
      <c r="DC6" s="33">
        <f t="shared" si="11"/>
        <v>83.09</v>
      </c>
      <c r="DD6" s="33">
        <f t="shared" si="11"/>
        <v>83</v>
      </c>
      <c r="DE6" s="33">
        <f t="shared" si="11"/>
        <v>82.89</v>
      </c>
      <c r="DF6" s="32" t="str">
        <f>IF(DF7="","",IF(DF7="-","【-】","【"&amp;SUBSTITUTE(TEXT(DF7,"#,##0.00"),"-","△")&amp;"】"))</f>
        <v>【89.95】</v>
      </c>
      <c r="DG6" s="33">
        <f>IF(DG7="",NA(),DG7)</f>
        <v>42.74</v>
      </c>
      <c r="DH6" s="33">
        <f t="shared" ref="DH6:DP6" si="12">IF(DH7="",NA(),DH7)</f>
        <v>44.46</v>
      </c>
      <c r="DI6" s="33">
        <f t="shared" si="12"/>
        <v>45.45</v>
      </c>
      <c r="DJ6" s="33">
        <f t="shared" si="12"/>
        <v>47.21</v>
      </c>
      <c r="DK6" s="33">
        <f t="shared" si="12"/>
        <v>48.48</v>
      </c>
      <c r="DL6" s="33">
        <f t="shared" si="12"/>
        <v>37.090000000000003</v>
      </c>
      <c r="DM6" s="33">
        <f t="shared" si="12"/>
        <v>38.07</v>
      </c>
      <c r="DN6" s="33">
        <f t="shared" si="12"/>
        <v>39.06</v>
      </c>
      <c r="DO6" s="33">
        <f t="shared" si="12"/>
        <v>46.66</v>
      </c>
      <c r="DP6" s="33">
        <f t="shared" si="12"/>
        <v>47.46</v>
      </c>
      <c r="DQ6" s="32" t="str">
        <f>IF(DQ7="","",IF(DQ7="-","【-】","【"&amp;SUBSTITUTE(TEXT(DQ7,"#,##0.00"),"-","△")&amp;"】"))</f>
        <v>【47.18】</v>
      </c>
      <c r="DR6" s="33">
        <f>IF(DR7="",NA(),DR7)</f>
        <v>5.97</v>
      </c>
      <c r="DS6" s="33">
        <f t="shared" ref="DS6:EA6" si="13">IF(DS7="",NA(),DS7)</f>
        <v>7.91</v>
      </c>
      <c r="DT6" s="33">
        <f t="shared" si="13"/>
        <v>9.23</v>
      </c>
      <c r="DU6" s="33">
        <f t="shared" si="13"/>
        <v>9.16</v>
      </c>
      <c r="DV6" s="33">
        <f t="shared" si="13"/>
        <v>4.13</v>
      </c>
      <c r="DW6" s="33">
        <f t="shared" si="13"/>
        <v>6.63</v>
      </c>
      <c r="DX6" s="33">
        <f t="shared" si="13"/>
        <v>7.73</v>
      </c>
      <c r="DY6" s="33">
        <f t="shared" si="13"/>
        <v>8.8699999999999992</v>
      </c>
      <c r="DZ6" s="33">
        <f t="shared" si="13"/>
        <v>9.85</v>
      </c>
      <c r="EA6" s="33">
        <f t="shared" si="13"/>
        <v>9.7100000000000009</v>
      </c>
      <c r="EB6" s="32" t="str">
        <f>IF(EB7="","",IF(EB7="-","【-】","【"&amp;SUBSTITUTE(TEXT(EB7,"#,##0.00"),"-","△")&amp;"】"))</f>
        <v>【13.18】</v>
      </c>
      <c r="EC6" s="32">
        <f>IF(EC7="",NA(),EC7)</f>
        <v>0.03</v>
      </c>
      <c r="ED6" s="32">
        <f t="shared" ref="ED6:EL6" si="14">IF(ED7="",NA(),ED7)</f>
        <v>0.49</v>
      </c>
      <c r="EE6" s="32">
        <f t="shared" si="14"/>
        <v>0.95</v>
      </c>
      <c r="EF6" s="32">
        <f t="shared" si="14"/>
        <v>0.44</v>
      </c>
      <c r="EG6" s="33">
        <f t="shared" si="14"/>
        <v>0.28999999999999998</v>
      </c>
      <c r="EH6" s="33">
        <f t="shared" si="14"/>
        <v>0.78</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113468</v>
      </c>
      <c r="D7" s="35">
        <v>46</v>
      </c>
      <c r="E7" s="35">
        <v>1</v>
      </c>
      <c r="F7" s="35">
        <v>0</v>
      </c>
      <c r="G7" s="35">
        <v>1</v>
      </c>
      <c r="H7" s="35" t="s">
        <v>93</v>
      </c>
      <c r="I7" s="35" t="s">
        <v>94</v>
      </c>
      <c r="J7" s="35" t="s">
        <v>95</v>
      </c>
      <c r="K7" s="35" t="s">
        <v>96</v>
      </c>
      <c r="L7" s="35" t="s">
        <v>97</v>
      </c>
      <c r="M7" s="36" t="s">
        <v>98</v>
      </c>
      <c r="N7" s="36">
        <v>74.900000000000006</v>
      </c>
      <c r="O7" s="36">
        <v>99.94</v>
      </c>
      <c r="P7" s="36">
        <v>1930</v>
      </c>
      <c r="Q7" s="36">
        <v>21028</v>
      </c>
      <c r="R7" s="36">
        <v>41.63</v>
      </c>
      <c r="S7" s="36">
        <v>505.12</v>
      </c>
      <c r="T7" s="36">
        <v>20943</v>
      </c>
      <c r="U7" s="36">
        <v>41.72</v>
      </c>
      <c r="V7" s="36">
        <v>501.99</v>
      </c>
      <c r="W7" s="36">
        <v>92.84</v>
      </c>
      <c r="X7" s="36">
        <v>92.15</v>
      </c>
      <c r="Y7" s="36">
        <v>92.58</v>
      </c>
      <c r="Z7" s="36">
        <v>97.65</v>
      </c>
      <c r="AA7" s="36">
        <v>95.14</v>
      </c>
      <c r="AB7" s="36">
        <v>107.37</v>
      </c>
      <c r="AC7" s="36">
        <v>107.57</v>
      </c>
      <c r="AD7" s="36">
        <v>106.55</v>
      </c>
      <c r="AE7" s="36">
        <v>110.01</v>
      </c>
      <c r="AF7" s="36">
        <v>111.21</v>
      </c>
      <c r="AG7" s="36">
        <v>113.56</v>
      </c>
      <c r="AH7" s="36">
        <v>8.42</v>
      </c>
      <c r="AI7" s="36">
        <v>17.32</v>
      </c>
      <c r="AJ7" s="36">
        <v>25.8</v>
      </c>
      <c r="AK7" s="36">
        <v>0</v>
      </c>
      <c r="AL7" s="36">
        <v>0</v>
      </c>
      <c r="AM7" s="36">
        <v>8.5</v>
      </c>
      <c r="AN7" s="36">
        <v>9.34</v>
      </c>
      <c r="AO7" s="36">
        <v>9.56</v>
      </c>
      <c r="AP7" s="36">
        <v>2.8</v>
      </c>
      <c r="AQ7" s="36">
        <v>1.93</v>
      </c>
      <c r="AR7" s="36">
        <v>0.87</v>
      </c>
      <c r="AS7" s="36">
        <v>1163.81</v>
      </c>
      <c r="AT7" s="36">
        <v>545.84</v>
      </c>
      <c r="AU7" s="36">
        <v>599.72</v>
      </c>
      <c r="AV7" s="36">
        <v>492.41</v>
      </c>
      <c r="AW7" s="36">
        <v>539.78</v>
      </c>
      <c r="AX7" s="36">
        <v>995.5</v>
      </c>
      <c r="AY7" s="36">
        <v>915.5</v>
      </c>
      <c r="AZ7" s="36">
        <v>963.24</v>
      </c>
      <c r="BA7" s="36">
        <v>381.53</v>
      </c>
      <c r="BB7" s="36">
        <v>391.54</v>
      </c>
      <c r="BC7" s="36">
        <v>262.74</v>
      </c>
      <c r="BD7" s="36">
        <v>254.27</v>
      </c>
      <c r="BE7" s="36">
        <v>253.39</v>
      </c>
      <c r="BF7" s="36">
        <v>256.01</v>
      </c>
      <c r="BG7" s="36">
        <v>257.29000000000002</v>
      </c>
      <c r="BH7" s="36">
        <v>249.69</v>
      </c>
      <c r="BI7" s="36">
        <v>414.59</v>
      </c>
      <c r="BJ7" s="36">
        <v>404.78</v>
      </c>
      <c r="BK7" s="36">
        <v>400.38</v>
      </c>
      <c r="BL7" s="36">
        <v>393.27</v>
      </c>
      <c r="BM7" s="36">
        <v>386.97</v>
      </c>
      <c r="BN7" s="36">
        <v>276.38</v>
      </c>
      <c r="BO7" s="36">
        <v>86.6</v>
      </c>
      <c r="BP7" s="36">
        <v>86.21</v>
      </c>
      <c r="BQ7" s="36">
        <v>86.02</v>
      </c>
      <c r="BR7" s="36">
        <v>94.59</v>
      </c>
      <c r="BS7" s="36">
        <v>91.92</v>
      </c>
      <c r="BT7" s="36">
        <v>97.71</v>
      </c>
      <c r="BU7" s="36">
        <v>98.07</v>
      </c>
      <c r="BV7" s="36">
        <v>96.56</v>
      </c>
      <c r="BW7" s="36">
        <v>100.47</v>
      </c>
      <c r="BX7" s="36">
        <v>101.72</v>
      </c>
      <c r="BY7" s="36">
        <v>104.99</v>
      </c>
      <c r="BZ7" s="36">
        <v>163.12</v>
      </c>
      <c r="CA7" s="36">
        <v>164.71</v>
      </c>
      <c r="CB7" s="36">
        <v>165.58</v>
      </c>
      <c r="CC7" s="36">
        <v>149.49</v>
      </c>
      <c r="CD7" s="36">
        <v>154.22999999999999</v>
      </c>
      <c r="CE7" s="36">
        <v>173.56</v>
      </c>
      <c r="CF7" s="36">
        <v>172.26</v>
      </c>
      <c r="CG7" s="36">
        <v>177.14</v>
      </c>
      <c r="CH7" s="36">
        <v>169.82</v>
      </c>
      <c r="CI7" s="36">
        <v>168.2</v>
      </c>
      <c r="CJ7" s="36">
        <v>163.72</v>
      </c>
      <c r="CK7" s="36">
        <v>76.06</v>
      </c>
      <c r="CL7" s="36">
        <v>71.97</v>
      </c>
      <c r="CM7" s="36">
        <v>71.59</v>
      </c>
      <c r="CN7" s="36">
        <v>70.56</v>
      </c>
      <c r="CO7" s="36">
        <v>69.099999999999994</v>
      </c>
      <c r="CP7" s="36">
        <v>55.84</v>
      </c>
      <c r="CQ7" s="36">
        <v>55.68</v>
      </c>
      <c r="CR7" s="36">
        <v>55.64</v>
      </c>
      <c r="CS7" s="36">
        <v>55.13</v>
      </c>
      <c r="CT7" s="36">
        <v>54.77</v>
      </c>
      <c r="CU7" s="36">
        <v>59.76</v>
      </c>
      <c r="CV7" s="36">
        <v>87.19</v>
      </c>
      <c r="CW7" s="36">
        <v>92.38</v>
      </c>
      <c r="CX7" s="36">
        <v>92.63</v>
      </c>
      <c r="CY7" s="36">
        <v>91.05</v>
      </c>
      <c r="CZ7" s="36">
        <v>93</v>
      </c>
      <c r="DA7" s="36">
        <v>83.11</v>
      </c>
      <c r="DB7" s="36">
        <v>83.18</v>
      </c>
      <c r="DC7" s="36">
        <v>83.09</v>
      </c>
      <c r="DD7" s="36">
        <v>83</v>
      </c>
      <c r="DE7" s="36">
        <v>82.89</v>
      </c>
      <c r="DF7" s="36">
        <v>89.95</v>
      </c>
      <c r="DG7" s="36">
        <v>42.74</v>
      </c>
      <c r="DH7" s="36">
        <v>44.46</v>
      </c>
      <c r="DI7" s="36">
        <v>45.45</v>
      </c>
      <c r="DJ7" s="36">
        <v>47.21</v>
      </c>
      <c r="DK7" s="36">
        <v>48.48</v>
      </c>
      <c r="DL7" s="36">
        <v>37.090000000000003</v>
      </c>
      <c r="DM7" s="36">
        <v>38.07</v>
      </c>
      <c r="DN7" s="36">
        <v>39.06</v>
      </c>
      <c r="DO7" s="36">
        <v>46.66</v>
      </c>
      <c r="DP7" s="36">
        <v>47.46</v>
      </c>
      <c r="DQ7" s="36">
        <v>47.18</v>
      </c>
      <c r="DR7" s="36">
        <v>5.97</v>
      </c>
      <c r="DS7" s="36">
        <v>7.91</v>
      </c>
      <c r="DT7" s="36">
        <v>9.23</v>
      </c>
      <c r="DU7" s="36">
        <v>9.16</v>
      </c>
      <c r="DV7" s="36">
        <v>4.13</v>
      </c>
      <c r="DW7" s="36">
        <v>6.63</v>
      </c>
      <c r="DX7" s="36">
        <v>7.73</v>
      </c>
      <c r="DY7" s="36">
        <v>8.8699999999999992</v>
      </c>
      <c r="DZ7" s="36">
        <v>9.85</v>
      </c>
      <c r="EA7" s="36">
        <v>9.7100000000000009</v>
      </c>
      <c r="EB7" s="36">
        <v>13.18</v>
      </c>
      <c r="EC7" s="36">
        <v>0.03</v>
      </c>
      <c r="ED7" s="36">
        <v>0.49</v>
      </c>
      <c r="EE7" s="36">
        <v>0.95</v>
      </c>
      <c r="EF7" s="36">
        <v>0.44</v>
      </c>
      <c r="EG7" s="36">
        <v>0.28999999999999998</v>
      </c>
      <c r="EH7" s="36">
        <v>0.78</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埼玉県</cp:lastModifiedBy>
  <cp:lastPrinted>2017-02-14T05:24:51Z</cp:lastPrinted>
  <dcterms:created xsi:type="dcterms:W3CDTF">2017-02-01T08:38:09Z</dcterms:created>
  <dcterms:modified xsi:type="dcterms:W3CDTF">2017-02-20T01:07:03Z</dcterms:modified>
</cp:coreProperties>
</file>