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0245" windowHeight="808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<sst xmlns="http://schemas.openxmlformats.org/spreadsheetml/2006/main" count="221" uniqueCount="111">
  <si>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</si>
  <si>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</si>
  <si>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</si>
  <si>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</si>
  <si>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</si>
  <si>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</si>
  <si>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</si>
  <si>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</si>
  <si>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</si>
  <si>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</si>
  <si>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</si>
  <si>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</si>
  <si>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</si>
  <si>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</si>
  <si>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</si>
  <si>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</si>
  <si>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</si>
  <si>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</si>
  <si>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</si>
  <si>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</si>
  <si>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</si>
  <si>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</si>
  <si>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</si>
  <si>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</si>
  <si>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</si>
  <si>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</si>
  <si>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</si>
  <si>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</si>
  <si>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</si>
  <si>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</si>
  <si>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</si>
  <si>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</si>
  <si>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</si>
  <si>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</si>
  <si>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</si>
  <si>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</si>
  <si>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</si>
  <si>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</si>
  <si>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</si>
  <si>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</si>
  <si>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</si>
  <si>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</si>
  <si>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</si>
  <si>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</si>
  <si>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</si>
  <si>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</si>
  <si>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</si>
  <si>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</si>
  <si>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</si>
  <si>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</si>
  <si>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</si>
  <si>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</si>
  <si>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</si>
  <si>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</si>
  <si>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</si>
  <si>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</si>
  <si>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</si>
  <si>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</si>
  <si>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</si>
  <si>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</si>
  <si>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</si>
  <si>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</si>
  <si>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</si>
  <si>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</si>
  <si>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</si>
  <si>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</si>
  <si>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</si>
  <si>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</si>
  <si>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</si>
  <si>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</si>
  <si>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</si>
  <si>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</si>
  <si>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</si>
  <si>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</si>
  <si>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</si>
  <si>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</si>
  <si>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</si>
  <si>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</si>
  <si>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</si>
  <si>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</si>
  <si>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</si>
  <si>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</si>
  <si>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</si>
  <si>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</si>
  <si>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</si>
  <si>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</si>
  <si>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</si>
  <si>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</si>
  <si>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</si>
  <si>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</si>
  <si>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</si>
  <si>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</si>
  <si>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</si>
  <si>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</si>
  <si>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</si>
  <si>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</si>
  <si>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美里町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</si>
  <si>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</si>
  <si>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</si>
  <si>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</si>
  <si>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</si>
  <si>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</si>
  <si>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</si>
  <si>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</si>
  <si>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</si>
  <si>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</si>
  <si>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</si>
  <si>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</si>
  <si>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施設の老朽化に伴い修繕費用が多くなっているため減少しています。平成27年度は若干増加しましたが、依然低い数値となっています。⑦施設利用率⑧水洗化率についても低い数値となっており、経営改善のため、今後も引き続き、ダイレクトメールや、戸別訪問などを行い、水洗化人口及び有収水量の増加を目指していく必要があります。　</t>
    <phoneticPr fontId="4"/>
  </si>
  <si>
    <t>美里町の農業集落排水事業は、平成7年度に十条処理区、小栗処理区、平成９年度に広木処理区、平成10年に沼上処理区、円良田処理区、平成16年度に駒衣処理区、平成25年度に南部中央処理区が完成し、7処理区すべてが供用開始しています。すでに半数以上の処理区が約20年の供用期間になり老朽化が著しく、維持管理費、修繕費用もかさむため機能強化もしくは処理区の統合を検討する必要があります。今後、交付金を活用した機能診断及び最適整備構想の策定を計画しています。</t>
    <rPh sb="0" eb="3">
      <t>ミサトマチ</t>
    </rPh>
    <rPh sb="4" eb="6">
      <t>ノウギョウ</t>
    </rPh>
    <rPh sb="6" eb="8">
      <t>シュウラク</t>
    </rPh>
    <rPh sb="8" eb="10">
      <t>ハイスイ</t>
    </rPh>
    <rPh sb="10" eb="12">
      <t>ジギョウ</t>
    </rPh>
    <rPh sb="14" eb="16">
      <t>ヘイセイ</t>
    </rPh>
    <rPh sb="17" eb="18">
      <t>ネン</t>
    </rPh>
    <rPh sb="18" eb="19">
      <t>ド</t>
    </rPh>
    <rPh sb="20" eb="22">
      <t>ジュウジョウ</t>
    </rPh>
    <rPh sb="22" eb="24">
      <t>ショリ</t>
    </rPh>
    <rPh sb="24" eb="25">
      <t>ク</t>
    </rPh>
    <rPh sb="26" eb="28">
      <t>オグリ</t>
    </rPh>
    <rPh sb="28" eb="30">
      <t>ショリ</t>
    </rPh>
    <rPh sb="30" eb="31">
      <t>ク</t>
    </rPh>
    <rPh sb="32" eb="34">
      <t>ヘイセイ</t>
    </rPh>
    <rPh sb="35" eb="37">
      <t>ネンド</t>
    </rPh>
    <rPh sb="38" eb="39">
      <t>ヒロ</t>
    </rPh>
    <rPh sb="39" eb="40">
      <t>キ</t>
    </rPh>
    <rPh sb="40" eb="42">
      <t>ショリ</t>
    </rPh>
    <rPh sb="42" eb="43">
      <t>ク</t>
    </rPh>
    <rPh sb="44" eb="46">
      <t>ヘイセイ</t>
    </rPh>
    <rPh sb="48" eb="49">
      <t>ネン</t>
    </rPh>
    <rPh sb="50" eb="52">
      <t>ヌマガミ</t>
    </rPh>
    <rPh sb="52" eb="54">
      <t>ショリ</t>
    </rPh>
    <rPh sb="54" eb="55">
      <t>ク</t>
    </rPh>
    <rPh sb="56" eb="57">
      <t>エン</t>
    </rPh>
    <rPh sb="57" eb="58">
      <t>リョウ</t>
    </rPh>
    <rPh sb="58" eb="59">
      <t>タ</t>
    </rPh>
    <rPh sb="59" eb="61">
      <t>ショリ</t>
    </rPh>
    <rPh sb="61" eb="62">
      <t>ク</t>
    </rPh>
    <rPh sb="63" eb="65">
      <t>ヘイセイ</t>
    </rPh>
    <rPh sb="67" eb="69">
      <t>ネンド</t>
    </rPh>
    <rPh sb="70" eb="71">
      <t>コマ</t>
    </rPh>
    <rPh sb="71" eb="72">
      <t>キヌ</t>
    </rPh>
    <rPh sb="72" eb="74">
      <t>ショリ</t>
    </rPh>
    <rPh sb="74" eb="75">
      <t>ク</t>
    </rPh>
    <rPh sb="76" eb="78">
      <t>ヘイセイ</t>
    </rPh>
    <rPh sb="80" eb="82">
      <t>ネンド</t>
    </rPh>
    <rPh sb="83" eb="85">
      <t>ナンブ</t>
    </rPh>
    <rPh sb="85" eb="87">
      <t>チュウオウ</t>
    </rPh>
    <rPh sb="87" eb="89">
      <t>ショリ</t>
    </rPh>
    <rPh sb="89" eb="90">
      <t>ク</t>
    </rPh>
    <rPh sb="91" eb="93">
      <t>カンセイ</t>
    </rPh>
    <rPh sb="96" eb="98">
      <t>ショリ</t>
    </rPh>
    <rPh sb="98" eb="99">
      <t>ク</t>
    </rPh>
    <rPh sb="103" eb="105">
      <t>キョウヨウ</t>
    </rPh>
    <rPh sb="105" eb="107">
      <t>カイシ</t>
    </rPh>
    <rPh sb="116" eb="118">
      <t>ハンスウ</t>
    </rPh>
    <rPh sb="118" eb="120">
      <t>イジョウ</t>
    </rPh>
    <rPh sb="121" eb="123">
      <t>ショリ</t>
    </rPh>
    <rPh sb="123" eb="124">
      <t>ク</t>
    </rPh>
    <rPh sb="125" eb="126">
      <t>ヤク</t>
    </rPh>
    <rPh sb="128" eb="129">
      <t>ネン</t>
    </rPh>
    <rPh sb="130" eb="132">
      <t>キョウヨウ</t>
    </rPh>
    <rPh sb="132" eb="134">
      <t>キカン</t>
    </rPh>
    <rPh sb="137" eb="140">
      <t>ロウキュウカ</t>
    </rPh>
    <rPh sb="141" eb="142">
      <t>イチジル</t>
    </rPh>
    <rPh sb="145" eb="147">
      <t>イジ</t>
    </rPh>
    <rPh sb="147" eb="149">
      <t>カンリ</t>
    </rPh>
    <rPh sb="149" eb="150">
      <t>ヒ</t>
    </rPh>
    <rPh sb="151" eb="153">
      <t>シュウゼン</t>
    </rPh>
    <rPh sb="153" eb="155">
      <t>ヒヨウ</t>
    </rPh>
    <rPh sb="161" eb="163">
      <t>キノウ</t>
    </rPh>
    <rPh sb="163" eb="165">
      <t>キョウカ</t>
    </rPh>
    <rPh sb="169" eb="171">
      <t>ショリ</t>
    </rPh>
    <rPh sb="171" eb="172">
      <t>ク</t>
    </rPh>
    <rPh sb="173" eb="175">
      <t>トウゴウ</t>
    </rPh>
    <rPh sb="176" eb="178">
      <t>ケントウ</t>
    </rPh>
    <rPh sb="180" eb="182">
      <t>ヒツヨウ</t>
    </rPh>
    <rPh sb="188" eb="190">
      <t>コンゴ</t>
    </rPh>
    <rPh sb="191" eb="194">
      <t>コウフキン</t>
    </rPh>
    <rPh sb="195" eb="197">
      <t>カツヨウ</t>
    </rPh>
    <rPh sb="199" eb="201">
      <t>キノウ</t>
    </rPh>
    <rPh sb="201" eb="203">
      <t>シンダン</t>
    </rPh>
    <rPh sb="203" eb="204">
      <t>オヨ</t>
    </rPh>
    <rPh sb="205" eb="207">
      <t>サイテキ</t>
    </rPh>
    <rPh sb="207" eb="209">
      <t>セイビ</t>
    </rPh>
    <rPh sb="209" eb="211">
      <t>コウソウ</t>
    </rPh>
    <rPh sb="212" eb="214">
      <t>サクテイ</t>
    </rPh>
    <rPh sb="215" eb="217">
      <t>ケイカク</t>
    </rPh>
    <phoneticPr fontId="4"/>
  </si>
  <si>
    <t>美里町は、接続率の向上や、維持管理費の削減などにより経営改善を行いつつ、将来人口の推移を踏まえた処理区の統合や機能強化を行い効率的な事業運営を目指します。</t>
    <rPh sb="0" eb="3">
      <t>ミサトマチ</t>
    </rPh>
    <rPh sb="5" eb="7">
      <t>セツゾク</t>
    </rPh>
    <rPh sb="7" eb="8">
      <t>リツ</t>
    </rPh>
    <rPh sb="9" eb="11">
      <t>コウジョウ</t>
    </rPh>
    <rPh sb="13" eb="15">
      <t>イジ</t>
    </rPh>
    <rPh sb="15" eb="18">
      <t>カンリヒ</t>
    </rPh>
    <rPh sb="19" eb="21">
      <t>サクゲン</t>
    </rPh>
    <rPh sb="26" eb="28">
      <t>ケイエイ</t>
    </rPh>
    <rPh sb="28" eb="30">
      <t>カイゼン</t>
    </rPh>
    <rPh sb="31" eb="32">
      <t>オコナ</t>
    </rPh>
    <rPh sb="36" eb="38">
      <t>ショウライ</t>
    </rPh>
    <rPh sb="38" eb="40">
      <t>ジンコウ</t>
    </rPh>
    <rPh sb="41" eb="43">
      <t>スイイ</t>
    </rPh>
    <rPh sb="44" eb="45">
      <t>フ</t>
    </rPh>
    <rPh sb="48" eb="50">
      <t>ショリ</t>
    </rPh>
    <rPh sb="50" eb="51">
      <t>ク</t>
    </rPh>
    <rPh sb="52" eb="54">
      <t>トウゴウ</t>
    </rPh>
    <rPh sb="55" eb="57">
      <t>キノウ</t>
    </rPh>
    <rPh sb="57" eb="59">
      <t>キョウカ</t>
    </rPh>
    <rPh sb="60" eb="61">
      <t>オコナ</t>
    </rPh>
    <rPh sb="62" eb="65">
      <t>コウリツテキ</t>
    </rPh>
    <rPh sb="66" eb="68">
      <t>ジギョウ</t>
    </rPh>
    <rPh sb="68" eb="70">
      <t>ウンエイ</t>
    </rPh>
    <rPh sb="71" eb="73">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</si>
</sst>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913280"/>
        <c:axId val="1609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60913280"/>
        <c:axId val="160923648"/>
      </c:lineChart>
      <c:dateAx>
        <c:axId val="160913280"/>
        <c:scaling>
          <c:orientation val="minMax"/>
        </c:scaling>
        <c:delete val="1"/>
        <c:axPos val="b"/>
        <c:numFmt formatCode="ge" sourceLinked="1"/>
        <c:majorTickMark val="none"/>
        <c:minorTickMark val="none"/>
        <c:tickLblPos val="none"/>
        <c:crossAx val="160923648"/>
        <c:crosses val="autoZero"/>
        <c:auto val="1"/>
        <c:lblOffset val="100"/>
        <c:baseTimeUnit val="years"/>
      </c:dateAx>
      <c:valAx>
        <c:axId val="1609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132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37.51</c:v>
                </c:pt>
                <c:pt idx="1">
                  <c:v>38.630000000000003</c:v>
                </c:pt>
                <c:pt idx="2">
                  <c:v>39.14</c:v>
                </c:pt>
                <c:pt idx="3">
                  <c:v>40.020000000000003</c:v>
                </c:pt>
                <c:pt idx="4">
                  <c:v>40.729999999999997</c:v>
                </c:pt>
              </c:numCache>
            </c:numRef>
          </c:val>
        </c:ser>
        <c:dLbls>
          <c:showLegendKey val="0"/>
          <c:showVal val="0"/>
          <c:showCatName val="0"/>
          <c:showSerName val="0"/>
          <c:showPercent val="0"/>
          <c:showBubbleSize val="0"/>
        </c:dLbls>
        <c:gapWidth val="150"/>
        <c:axId val="172136704"/>
        <c:axId val="17216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72136704"/>
        <c:axId val="172163456"/>
      </c:lineChart>
      <c:dateAx>
        <c:axId val="172136704"/>
        <c:scaling>
          <c:orientation val="minMax"/>
        </c:scaling>
        <c:delete val="1"/>
        <c:axPos val="b"/>
        <c:numFmt formatCode="ge" sourceLinked="1"/>
        <c:majorTickMark val="none"/>
        <c:minorTickMark val="none"/>
        <c:tickLblPos val="none"/>
        <c:crossAx val="172163456"/>
        <c:crosses val="autoZero"/>
        <c:auto val="1"/>
        <c:lblOffset val="100"/>
        <c:baseTimeUnit val="years"/>
      </c:dateAx>
      <c:valAx>
        <c:axId val="1721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61.71</c:v>
                </c:pt>
                <c:pt idx="1">
                  <c:v>63.24</c:v>
                </c:pt>
                <c:pt idx="2">
                  <c:v>65.48</c:v>
                </c:pt>
                <c:pt idx="3">
                  <c:v>67.42</c:v>
                </c:pt>
                <c:pt idx="4">
                  <c:v>68.78</c:v>
                </c:pt>
              </c:numCache>
            </c:numRef>
          </c:val>
        </c:ser>
        <c:dLbls>
          <c:showLegendKey val="0"/>
          <c:showVal val="0"/>
          <c:showCatName val="0"/>
          <c:showSerName val="0"/>
          <c:showPercent val="0"/>
          <c:showBubbleSize val="0"/>
        </c:dLbls>
        <c:gapWidth val="150"/>
        <c:axId val="172185472"/>
        <c:axId val="17219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72185472"/>
        <c:axId val="172191744"/>
      </c:lineChart>
      <c:dateAx>
        <c:axId val="172185472"/>
        <c:scaling>
          <c:orientation val="minMax"/>
        </c:scaling>
        <c:delete val="1"/>
        <c:axPos val="b"/>
        <c:numFmt formatCode="ge" sourceLinked="1"/>
        <c:majorTickMark val="none"/>
        <c:minorTickMark val="none"/>
        <c:tickLblPos val="none"/>
        <c:crossAx val="172191744"/>
        <c:crosses val="autoZero"/>
        <c:auto val="1"/>
        <c:lblOffset val="100"/>
        <c:baseTimeUnit val="years"/>
      </c:dateAx>
      <c:valAx>
        <c:axId val="1721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65.28</c:v>
                </c:pt>
                <c:pt idx="1">
                  <c:v>69.61</c:v>
                </c:pt>
                <c:pt idx="2">
                  <c:v>62.51</c:v>
                </c:pt>
                <c:pt idx="3">
                  <c:v>53.89</c:v>
                </c:pt>
                <c:pt idx="4">
                  <c:v>57.26</c:v>
                </c:pt>
              </c:numCache>
            </c:numRef>
          </c:val>
        </c:ser>
        <c:dLbls>
          <c:showLegendKey val="0"/>
          <c:showVal val="0"/>
          <c:showCatName val="0"/>
          <c:showSerName val="0"/>
          <c:showPercent val="0"/>
          <c:showBubbleSize val="0"/>
        </c:dLbls>
        <c:gapWidth val="150"/>
        <c:axId val="162280960"/>
        <c:axId val="1622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280960"/>
        <c:axId val="162282880"/>
      </c:lineChart>
      <c:dateAx>
        <c:axId val="162280960"/>
        <c:scaling>
          <c:orientation val="minMax"/>
        </c:scaling>
        <c:delete val="1"/>
        <c:axPos val="b"/>
        <c:numFmt formatCode="ge" sourceLinked="1"/>
        <c:majorTickMark val="none"/>
        <c:minorTickMark val="none"/>
        <c:tickLblPos val="none"/>
        <c:crossAx val="162282880"/>
        <c:crosses val="autoZero"/>
        <c:auto val="1"/>
        <c:lblOffset val="100"/>
        <c:baseTimeUnit val="years"/>
      </c:dateAx>
      <c:valAx>
        <c:axId val="1622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313344"/>
        <c:axId val="16231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313344"/>
        <c:axId val="162315264"/>
      </c:lineChart>
      <c:dateAx>
        <c:axId val="162313344"/>
        <c:scaling>
          <c:orientation val="minMax"/>
        </c:scaling>
        <c:delete val="1"/>
        <c:axPos val="b"/>
        <c:numFmt formatCode="ge" sourceLinked="1"/>
        <c:majorTickMark val="none"/>
        <c:minorTickMark val="none"/>
        <c:tickLblPos val="none"/>
        <c:crossAx val="162315264"/>
        <c:crosses val="autoZero"/>
        <c:auto val="1"/>
        <c:lblOffset val="100"/>
        <c:baseTimeUnit val="years"/>
      </c:dateAx>
      <c:valAx>
        <c:axId val="1623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556416"/>
        <c:axId val="1665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556416"/>
        <c:axId val="166558336"/>
      </c:lineChart>
      <c:dateAx>
        <c:axId val="166556416"/>
        <c:scaling>
          <c:orientation val="minMax"/>
        </c:scaling>
        <c:delete val="1"/>
        <c:axPos val="b"/>
        <c:numFmt formatCode="ge" sourceLinked="1"/>
        <c:majorTickMark val="none"/>
        <c:minorTickMark val="none"/>
        <c:tickLblPos val="none"/>
        <c:crossAx val="166558336"/>
        <c:crosses val="autoZero"/>
        <c:auto val="1"/>
        <c:lblOffset val="100"/>
        <c:baseTimeUnit val="years"/>
      </c:dateAx>
      <c:valAx>
        <c:axId val="1665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587008"/>
        <c:axId val="1666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587008"/>
        <c:axId val="166662912"/>
      </c:lineChart>
      <c:dateAx>
        <c:axId val="166587008"/>
        <c:scaling>
          <c:orientation val="minMax"/>
        </c:scaling>
        <c:delete val="1"/>
        <c:axPos val="b"/>
        <c:numFmt formatCode="ge" sourceLinked="1"/>
        <c:majorTickMark val="none"/>
        <c:minorTickMark val="none"/>
        <c:tickLblPos val="none"/>
        <c:crossAx val="166662912"/>
        <c:crosses val="autoZero"/>
        <c:auto val="1"/>
        <c:lblOffset val="100"/>
        <c:baseTimeUnit val="years"/>
      </c:dateAx>
      <c:valAx>
        <c:axId val="1666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701312"/>
        <c:axId val="1667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701312"/>
        <c:axId val="166707584"/>
      </c:lineChart>
      <c:dateAx>
        <c:axId val="166701312"/>
        <c:scaling>
          <c:orientation val="minMax"/>
        </c:scaling>
        <c:delete val="1"/>
        <c:axPos val="b"/>
        <c:numFmt formatCode="ge" sourceLinked="1"/>
        <c:majorTickMark val="none"/>
        <c:minorTickMark val="none"/>
        <c:tickLblPos val="none"/>
        <c:crossAx val="166707584"/>
        <c:crosses val="autoZero"/>
        <c:auto val="1"/>
        <c:lblOffset val="100"/>
        <c:baseTimeUnit val="years"/>
      </c:dateAx>
      <c:valAx>
        <c:axId val="1667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733696"/>
        <c:axId val="1667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66733696"/>
        <c:axId val="166735872"/>
      </c:lineChart>
      <c:dateAx>
        <c:axId val="166733696"/>
        <c:scaling>
          <c:orientation val="minMax"/>
        </c:scaling>
        <c:delete val="1"/>
        <c:axPos val="b"/>
        <c:numFmt formatCode="ge" sourceLinked="1"/>
        <c:majorTickMark val="none"/>
        <c:minorTickMark val="none"/>
        <c:tickLblPos val="none"/>
        <c:crossAx val="166735872"/>
        <c:crosses val="autoZero"/>
        <c:auto val="1"/>
        <c:lblOffset val="100"/>
        <c:baseTimeUnit val="years"/>
      </c:dateAx>
      <c:valAx>
        <c:axId val="1667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81.260000000000005</c:v>
                </c:pt>
                <c:pt idx="1">
                  <c:v>76.930000000000007</c:v>
                </c:pt>
                <c:pt idx="2">
                  <c:v>69.7</c:v>
                </c:pt>
                <c:pt idx="3">
                  <c:v>85.05</c:v>
                </c:pt>
                <c:pt idx="4">
                  <c:v>64.97</c:v>
                </c:pt>
              </c:numCache>
            </c:numRef>
          </c:val>
        </c:ser>
        <c:dLbls>
          <c:showLegendKey val="0"/>
          <c:showVal val="0"/>
          <c:showCatName val="0"/>
          <c:showSerName val="0"/>
          <c:showPercent val="0"/>
          <c:showBubbleSize val="0"/>
        </c:dLbls>
        <c:gapWidth val="150"/>
        <c:axId val="166747520"/>
        <c:axId val="1667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66747520"/>
        <c:axId val="166774272"/>
      </c:lineChart>
      <c:dateAx>
        <c:axId val="166747520"/>
        <c:scaling>
          <c:orientation val="minMax"/>
        </c:scaling>
        <c:delete val="1"/>
        <c:axPos val="b"/>
        <c:numFmt formatCode="ge" sourceLinked="1"/>
        <c:majorTickMark val="none"/>
        <c:minorTickMark val="none"/>
        <c:tickLblPos val="none"/>
        <c:crossAx val="166774272"/>
        <c:crosses val="autoZero"/>
        <c:auto val="1"/>
        <c:lblOffset val="100"/>
        <c:baseTimeUnit val="years"/>
      </c:dateAx>
      <c:valAx>
        <c:axId val="1667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162.19</c:v>
                </c:pt>
                <c:pt idx="1">
                  <c:v>178.93</c:v>
                </c:pt>
                <c:pt idx="2">
                  <c:v>203.13</c:v>
                </c:pt>
                <c:pt idx="3">
                  <c:v>173.89</c:v>
                </c:pt>
                <c:pt idx="4">
                  <c:v>227.13</c:v>
                </c:pt>
              </c:numCache>
            </c:numRef>
          </c:val>
        </c:ser>
        <c:dLbls>
          <c:showLegendKey val="0"/>
          <c:showVal val="0"/>
          <c:showCatName val="0"/>
          <c:showSerName val="0"/>
          <c:showPercent val="0"/>
          <c:showBubbleSize val="0"/>
        </c:dLbls>
        <c:gapWidth val="150"/>
        <c:axId val="172116608"/>
        <c:axId val="17211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72116608"/>
        <c:axId val="172118784"/>
      </c:lineChart>
      <c:dateAx>
        <c:axId val="172116608"/>
        <c:scaling>
          <c:orientation val="minMax"/>
        </c:scaling>
        <c:delete val="1"/>
        <c:axPos val="b"/>
        <c:numFmt formatCode="ge" sourceLinked="1"/>
        <c:majorTickMark val="none"/>
        <c:minorTickMark val="none"/>
        <c:tickLblPos val="none"/>
        <c:crossAx val="172118784"/>
        <c:crosses val="autoZero"/>
        <c:auto val="1"/>
        <c:lblOffset val="100"/>
        <c:baseTimeUnit val="years"/>
      </c:dateAx>
      <c:valAx>
        <c:axId val="1721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美里町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11477</v>
      </c>
      <c r="AM8" s="47"/>
      <c r="AN8" s="47"/>
      <c r="AO8" s="47"/>
      <c r="AP8" s="47"/>
      <c r="AQ8" s="47"/>
      <c r="AR8" s="47"/>
      <c r="AS8" s="47"/>
      <c r="AT8" s="43">
        <f>データ!S6</f>
        <v>33.409999999999997</v>
      </c>
      <c r="AU8" s="43"/>
      <c r="AV8" s="43"/>
      <c r="AW8" s="43"/>
      <c r="AX8" s="43"/>
      <c r="AY8" s="43"/>
      <c r="AZ8" s="43"/>
      <c r="BA8" s="43"/>
      <c r="BB8" s="43">
        <f>データ!T6</f>
        <v>343.52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48.32</v>
      </c>
      <c r="Q10" s="43"/>
      <c r="R10" s="43"/>
      <c r="S10" s="43"/>
      <c r="T10" s="43"/>
      <c r="U10" s="43"/>
      <c r="V10" s="43"/>
      <c r="W10" s="43">
        <f>データ!P6</f>
        <v>100</v>
      </c>
      <c r="X10" s="43"/>
      <c r="Y10" s="43"/>
      <c r="Z10" s="43"/>
      <c r="AA10" s="43"/>
      <c r="AB10" s="43"/>
      <c r="AC10" s="43"/>
      <c r="AD10" s="47">
        <f>データ!Q6</f>
        <v>3673</v>
      </c>
      <c r="AE10" s="47"/>
      <c r="AF10" s="47"/>
      <c r="AG10" s="47"/>
      <c r="AH10" s="47"/>
      <c r="AI10" s="47"/>
      <c r="AJ10" s="47"/>
      <c r="AK10" s="2"/>
      <c r="AL10" s="47">
        <f>データ!U6</f>
        <v>5515</v>
      </c>
      <c r="AM10" s="47"/>
      <c r="AN10" s="47"/>
      <c r="AO10" s="47"/>
      <c r="AP10" s="47"/>
      <c r="AQ10" s="47"/>
      <c r="AR10" s="47"/>
      <c r="AS10" s="47"/>
      <c r="AT10" s="43">
        <f>データ!V6</f>
        <v>2.82</v>
      </c>
      <c r="AU10" s="43"/>
      <c r="AV10" s="43"/>
      <c r="AW10" s="43"/>
      <c r="AX10" s="43"/>
      <c r="AY10" s="43"/>
      <c r="AZ10" s="43"/>
      <c r="BA10" s="43"/>
      <c r="BB10" s="43">
        <f>データ!W6</f>
        <v>1955.67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113816</v>
      </c>
      <c r="D6" s="31">
        <f t="shared" si="3"/>
        <v>47</v>
      </c>
      <c r="E6" s="31">
        <f t="shared" si="3"/>
        <v>17</v>
      </c>
      <c r="F6" s="31">
        <f t="shared" si="3"/>
        <v>5</v>
      </c>
      <c r="G6" s="31">
        <f t="shared" si="3"/>
        <v>0</v>
      </c>
      <c r="H6" s="31" t="str">
        <f t="shared" si="3"/>
        <v>埼玉県　美里町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48.32</v>
      </c>
      <c r="P6" s="32">
        <f t="shared" si="3"/>
        <v>100</v>
      </c>
      <c r="Q6" s="32">
        <f t="shared" si="3"/>
        <v>3673</v>
      </c>
      <c r="R6" s="32">
        <f t="shared" si="3"/>
        <v>11477</v>
      </c>
      <c r="S6" s="32">
        <f t="shared" si="3"/>
        <v>33.409999999999997</v>
      </c>
      <c r="T6" s="32">
        <f t="shared" si="3"/>
        <v>343.52</v>
      </c>
      <c r="U6" s="32">
        <f t="shared" si="3"/>
        <v>5515</v>
      </c>
      <c r="V6" s="32">
        <f t="shared" si="3"/>
        <v>2.82</v>
      </c>
      <c r="W6" s="32">
        <f t="shared" si="3"/>
        <v>1955.67</v>
      </c>
      <c r="X6" s="33">
        <f>IF(X7="",NA(),X7)</f>
        <v>65.28</v>
      </c>
      <c r="Y6" s="33">
        <f t="shared" ref="Y6:AG6" si="4">IF(Y7="",NA(),Y7)</f>
        <v>69.61</v>
      </c>
      <c r="Z6" s="33">
        <f t="shared" si="4"/>
        <v>62.51</v>
      </c>
      <c r="AA6" s="33">
        <f t="shared" si="4"/>
        <v>53.89</v>
      </c>
      <c r="AB6" s="33">
        <f t="shared" si="4"/>
        <v>57.26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81.260000000000005</v>
      </c>
      <c r="BQ6" s="33">
        <f t="shared" ref="BQ6:BY6" si="8">IF(BQ7="",NA(),BQ7)</f>
        <v>76.930000000000007</v>
      </c>
      <c r="BR6" s="33">
        <f t="shared" si="8"/>
        <v>69.7</v>
      </c>
      <c r="BS6" s="33">
        <f t="shared" si="8"/>
        <v>85.05</v>
      </c>
      <c r="BT6" s="33">
        <f t="shared" si="8"/>
        <v>64.97</v>
      </c>
      <c r="BU6" s="33">
        <f t="shared" si="8"/>
        <v>51.56</v>
      </c>
      <c r="BV6" s="33">
        <f t="shared" si="8"/>
        <v>51.03</v>
      </c>
      <c r="BW6" s="33">
        <f t="shared" si="8"/>
        <v>50.9</v>
      </c>
      <c r="BX6" s="33">
        <f t="shared" si="8"/>
        <v>50.82</v>
      </c>
      <c r="BY6" s="33">
        <f t="shared" si="8"/>
        <v>52.19</v>
      </c>
      <c r="BZ6" s="32" t="str">
        <f>IF(BZ7="","",IF(BZ7="-","【-】","【"&amp;SUBSTITUTE(TEXT(BZ7,"#,##0.00"),"-","△")&amp;"】"))</f>
        <v>【52.78】</v>
      </c>
      <c r="CA6" s="33">
        <f>IF(CA7="",NA(),CA7)</f>
        <v>162.19</v>
      </c>
      <c r="CB6" s="33">
        <f t="shared" ref="CB6:CJ6" si="9">IF(CB7="",NA(),CB7)</f>
        <v>178.93</v>
      </c>
      <c r="CC6" s="33">
        <f t="shared" si="9"/>
        <v>203.13</v>
      </c>
      <c r="CD6" s="33">
        <f t="shared" si="9"/>
        <v>173.89</v>
      </c>
      <c r="CE6" s="33">
        <f t="shared" si="9"/>
        <v>227.13</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37.51</v>
      </c>
      <c r="CM6" s="33">
        <f t="shared" ref="CM6:CU6" si="10">IF(CM7="",NA(),CM7)</f>
        <v>38.630000000000003</v>
      </c>
      <c r="CN6" s="33">
        <f t="shared" si="10"/>
        <v>39.14</v>
      </c>
      <c r="CO6" s="33">
        <f t="shared" si="10"/>
        <v>40.020000000000003</v>
      </c>
      <c r="CP6" s="33">
        <f t="shared" si="10"/>
        <v>40.729999999999997</v>
      </c>
      <c r="CQ6" s="33">
        <f t="shared" si="10"/>
        <v>55.2</v>
      </c>
      <c r="CR6" s="33">
        <f t="shared" si="10"/>
        <v>54.74</v>
      </c>
      <c r="CS6" s="33">
        <f t="shared" si="10"/>
        <v>53.78</v>
      </c>
      <c r="CT6" s="33">
        <f t="shared" si="10"/>
        <v>53.24</v>
      </c>
      <c r="CU6" s="33">
        <f t="shared" si="10"/>
        <v>52.31</v>
      </c>
      <c r="CV6" s="32" t="str">
        <f>IF(CV7="","",IF(CV7="-","【-】","【"&amp;SUBSTITUTE(TEXT(CV7,"#,##0.00"),"-","△")&amp;"】"))</f>
        <v>【52.74】</v>
      </c>
      <c r="CW6" s="33">
        <f>IF(CW7="",NA(),CW7)</f>
        <v>61.71</v>
      </c>
      <c r="CX6" s="33">
        <f t="shared" ref="CX6:DF6" si="11">IF(CX7="",NA(),CX7)</f>
        <v>63.24</v>
      </c>
      <c r="CY6" s="33">
        <f t="shared" si="11"/>
        <v>65.48</v>
      </c>
      <c r="CZ6" s="33">
        <f t="shared" si="11"/>
        <v>67.42</v>
      </c>
      <c r="DA6" s="33">
        <f t="shared" si="11"/>
        <v>68.78</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113816</v>
      </c>
      <c r="D7" s="35">
        <v>47</v>
      </c>
      <c r="E7" s="35">
        <v>17</v>
      </c>
      <c r="F7" s="35">
        <v>5</v>
      </c>
      <c r="G7" s="35">
        <v>0</v>
      </c>
      <c r="H7" s="35" t="s">
        <v>96</v>
      </c>
      <c r="I7" s="35" t="s">
        <v>97</v>
      </c>
      <c r="J7" s="35" t="s">
        <v>98</v>
      </c>
      <c r="K7" s="35" t="s">
        <v>99</v>
      </c>
      <c r="L7" s="35" t="s">
        <v>100</v>
      </c>
      <c r="M7" s="36" t="s">
        <v>101</v>
      </c>
      <c r="N7" s="36" t="s">
        <v>102</v>
      </c>
      <c r="O7" s="36">
        <v>48.32</v>
      </c>
      <c r="P7" s="36">
        <v>100</v>
      </c>
      <c r="Q7" s="36">
        <v>3673</v>
      </c>
      <c r="R7" s="36">
        <v>11477</v>
      </c>
      <c r="S7" s="36">
        <v>33.409999999999997</v>
      </c>
      <c r="T7" s="36">
        <v>343.52</v>
      </c>
      <c r="U7" s="36">
        <v>5515</v>
      </c>
      <c r="V7" s="36">
        <v>2.82</v>
      </c>
      <c r="W7" s="36">
        <v>1955.67</v>
      </c>
      <c r="X7" s="36">
        <v>65.28</v>
      </c>
      <c r="Y7" s="36">
        <v>69.61</v>
      </c>
      <c r="Z7" s="36">
        <v>62.51</v>
      </c>
      <c r="AA7" s="36">
        <v>53.89</v>
      </c>
      <c r="AB7" s="36">
        <v>57.26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81.260000000000005</v>
      </c>
      <c r="BQ7" s="36">
        <v>76.930000000000007</v>
      </c>
      <c r="BR7" s="36">
        <v>69.7</v>
      </c>
      <c r="BS7" s="36">
        <v>85.05</v>
      </c>
      <c r="BT7" s="36">
        <v>64.97</v>
      </c>
      <c r="BU7" s="36">
        <v>51.56</v>
      </c>
      <c r="BV7" s="36">
        <v>51.03</v>
      </c>
      <c r="BW7" s="36">
        <v>50.9</v>
      </c>
      <c r="BX7" s="36">
        <v>50.82</v>
      </c>
      <c r="BY7" s="36">
        <v>52.19</v>
      </c>
      <c r="BZ7" s="36">
        <v>52.78</v>
      </c>
      <c r="CA7" s="36">
        <v>162.19</v>
      </c>
      <c r="CB7" s="36">
        <v>178.93</v>
      </c>
      <c r="CC7" s="36">
        <v>203.13</v>
      </c>
      <c r="CD7" s="36">
        <v>173.89</v>
      </c>
      <c r="CE7" s="36">
        <v>227.13</v>
      </c>
      <c r="CF7" s="36">
        <v>283.26</v>
      </c>
      <c r="CG7" s="36">
        <v>289.60000000000002</v>
      </c>
      <c r="CH7" s="36">
        <v>293.27</v>
      </c>
      <c r="CI7" s="36">
        <v>300.52</v>
      </c>
      <c r="CJ7" s="36">
        <v>296.14</v>
      </c>
      <c r="CK7" s="36">
        <v>289.81</v>
      </c>
      <c r="CL7" s="36">
        <v>37.51</v>
      </c>
      <c r="CM7" s="36">
        <v>38.630000000000003</v>
      </c>
      <c r="CN7" s="36">
        <v>39.14</v>
      </c>
      <c r="CO7" s="36">
        <v>40.020000000000003</v>
      </c>
      <c r="CP7" s="36">
        <v>40.729999999999997</v>
      </c>
      <c r="CQ7" s="36">
        <v>55.2</v>
      </c>
      <c r="CR7" s="36">
        <v>54.74</v>
      </c>
      <c r="CS7" s="36">
        <v>53.78</v>
      </c>
      <c r="CT7" s="36">
        <v>53.24</v>
      </c>
      <c r="CU7" s="36">
        <v>52.31</v>
      </c>
      <c r="CV7" s="36">
        <v>52.74</v>
      </c>
      <c r="CW7" s="36">
        <v>61.71</v>
      </c>
      <c r="CX7" s="36">
        <v>63.24</v>
      </c>
      <c r="CY7" s="36">
        <v>65.48</v>
      </c>
      <c r="CZ7" s="36">
        <v>67.42</v>
      </c>
      <c r="DA7" s="36">
        <v>68.78</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dcterms:created xsi:type="dcterms:W3CDTF">2017-02-08T03:09:25Z</dcterms:created>
  <dcterms:modified xsi:type="dcterms:W3CDTF">2017-02-21T01:17:28Z</dcterms:modified>
  <cp:category/>
</cp:coreProperties>
</file>