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高齢者福祉課\H31年度\02施設・事業者指導担当\20老人施設\08法人認可（社福減免）\070社会福祉法人利用者負担軽減\その他\HP（課長想定利用）\HP原稿\"/>
    </mc:Choice>
  </mc:AlternateContent>
  <xr:revisionPtr revIDLastSave="0" documentId="8_{331F65AC-A133-4253-96B8-03770DFD4BF6}" xr6:coauthVersionLast="36" xr6:coauthVersionMax="36" xr10:uidLastSave="{00000000-0000-0000-0000-000000000000}"/>
  <bookViews>
    <workbookView xWindow="7500" yWindow="210" windowWidth="7665" windowHeight="8475"/>
  </bookViews>
  <sheets>
    <sheet name="概要説明" sheetId="22" r:id="rId1"/>
    <sheet name="入力１" sheetId="15" r:id="rId2"/>
    <sheet name="入力２" sheetId="5" r:id="rId3"/>
    <sheet name="計算" sheetId="27" r:id="rId4"/>
    <sheet name="明細1" sheetId="23" r:id="rId5"/>
    <sheet name="明細2" sheetId="28" r:id="rId6"/>
    <sheet name="明細3" sheetId="29" r:id="rId7"/>
    <sheet name="明細4" sheetId="30" r:id="rId8"/>
    <sheet name="明細5" sheetId="31" r:id="rId9"/>
  </sheets>
  <definedNames>
    <definedName name="_xlnm.Print_Area" localSheetId="0">概要説明!$A$1:$D$42</definedName>
  </definedNames>
  <calcPr calcId="191029"/>
</workbook>
</file>

<file path=xl/calcChain.xml><?xml version="1.0" encoding="utf-8"?>
<calcChain xmlns="http://schemas.openxmlformats.org/spreadsheetml/2006/main">
  <c r="E10" i="15" l="1"/>
  <c r="G26" i="15"/>
  <c r="D22" i="27"/>
  <c r="F27" i="27" s="1"/>
  <c r="C14" i="15"/>
  <c r="C15" i="15"/>
  <c r="C26" i="15" s="1"/>
  <c r="C16" i="15"/>
  <c r="C17" i="15"/>
  <c r="C18" i="15"/>
  <c r="C19" i="15"/>
  <c r="C20" i="15"/>
  <c r="C21" i="15"/>
  <c r="C22" i="15"/>
  <c r="C23" i="15"/>
  <c r="C24" i="15"/>
  <c r="C25" i="15"/>
  <c r="G27" i="27"/>
  <c r="G27" i="28" s="1"/>
  <c r="D27" i="27"/>
  <c r="D27" i="28" s="1"/>
  <c r="G27" i="30"/>
  <c r="D27" i="30"/>
  <c r="G27" i="23"/>
  <c r="D27" i="23"/>
  <c r="C9" i="31"/>
  <c r="C8" i="31"/>
  <c r="B10" i="15"/>
  <c r="B4" i="31"/>
  <c r="D4" i="31"/>
  <c r="D22" i="31"/>
  <c r="D14" i="31"/>
  <c r="H51" i="31"/>
  <c r="D15" i="31" s="1"/>
  <c r="E15" i="31" s="1"/>
  <c r="F8" i="31"/>
  <c r="F9" i="31"/>
  <c r="B15" i="31"/>
  <c r="G37" i="31"/>
  <c r="B39" i="31"/>
  <c r="C39" i="31"/>
  <c r="D39" i="31"/>
  <c r="E39" i="31"/>
  <c r="F39" i="31"/>
  <c r="B40" i="31"/>
  <c r="C40" i="31"/>
  <c r="D40" i="31"/>
  <c r="E40" i="31"/>
  <c r="F40" i="31"/>
  <c r="B41" i="31"/>
  <c r="C41" i="31"/>
  <c r="D41" i="31"/>
  <c r="E41" i="31"/>
  <c r="F41" i="31"/>
  <c r="B42" i="31"/>
  <c r="C42" i="31"/>
  <c r="D42" i="31"/>
  <c r="E42" i="31"/>
  <c r="F42" i="31"/>
  <c r="B43" i="31"/>
  <c r="C43" i="31"/>
  <c r="D43" i="31"/>
  <c r="E43" i="31"/>
  <c r="F43" i="31"/>
  <c r="B44" i="31"/>
  <c r="C44" i="31"/>
  <c r="D44" i="31"/>
  <c r="E44" i="31"/>
  <c r="F44" i="31"/>
  <c r="B45" i="31"/>
  <c r="C45" i="31"/>
  <c r="D45" i="31"/>
  <c r="E45" i="31"/>
  <c r="F45" i="31"/>
  <c r="B46" i="31"/>
  <c r="C46" i="31"/>
  <c r="D46" i="31"/>
  <c r="E46" i="31"/>
  <c r="F46" i="31"/>
  <c r="B47" i="31"/>
  <c r="C47" i="31"/>
  <c r="D47" i="31"/>
  <c r="E47" i="31"/>
  <c r="F47" i="31"/>
  <c r="B48" i="31"/>
  <c r="C48" i="31"/>
  <c r="D48" i="31"/>
  <c r="E48" i="31"/>
  <c r="F48" i="31"/>
  <c r="B49" i="31"/>
  <c r="C49" i="31"/>
  <c r="D49" i="31"/>
  <c r="E49" i="31"/>
  <c r="F49" i="31"/>
  <c r="B50" i="31"/>
  <c r="C50" i="31"/>
  <c r="D50" i="31"/>
  <c r="E50" i="31"/>
  <c r="F50" i="31"/>
  <c r="B26" i="15"/>
  <c r="C51" i="31" s="1"/>
  <c r="F26" i="15"/>
  <c r="E51" i="31"/>
  <c r="F51" i="31"/>
  <c r="G51" i="31"/>
  <c r="C9" i="30"/>
  <c r="C8" i="30"/>
  <c r="C8" i="29"/>
  <c r="C9" i="28"/>
  <c r="C8" i="28"/>
  <c r="C9" i="23"/>
  <c r="C8" i="23"/>
  <c r="B4" i="29"/>
  <c r="D4" i="29"/>
  <c r="D22" i="29"/>
  <c r="D14" i="29"/>
  <c r="H51" i="29"/>
  <c r="D15" i="29" s="1"/>
  <c r="E15" i="29" s="1"/>
  <c r="F8" i="29"/>
  <c r="C9" i="29"/>
  <c r="G37" i="29" s="1"/>
  <c r="F9" i="29"/>
  <c r="B15" i="29"/>
  <c r="B39" i="29"/>
  <c r="C39" i="29"/>
  <c r="D39" i="29"/>
  <c r="E39" i="29"/>
  <c r="F39" i="29"/>
  <c r="B40" i="29"/>
  <c r="C40" i="29"/>
  <c r="D40" i="29"/>
  <c r="E40" i="29"/>
  <c r="F40" i="29"/>
  <c r="B41" i="29"/>
  <c r="C41" i="29"/>
  <c r="D41" i="29"/>
  <c r="E41" i="29"/>
  <c r="F41" i="29"/>
  <c r="B42" i="29"/>
  <c r="C42" i="29"/>
  <c r="D42" i="29"/>
  <c r="E42" i="29"/>
  <c r="F42" i="29"/>
  <c r="B43" i="29"/>
  <c r="C43" i="29"/>
  <c r="D43" i="29"/>
  <c r="E43" i="29"/>
  <c r="F43" i="29"/>
  <c r="B44" i="29"/>
  <c r="C44" i="29"/>
  <c r="D44" i="29"/>
  <c r="E44" i="29"/>
  <c r="F44" i="29"/>
  <c r="B45" i="29"/>
  <c r="C45" i="29"/>
  <c r="D45" i="29"/>
  <c r="E45" i="29"/>
  <c r="F45" i="29"/>
  <c r="B46" i="29"/>
  <c r="C46" i="29"/>
  <c r="D46" i="29"/>
  <c r="E46" i="29"/>
  <c r="F46" i="29"/>
  <c r="B47" i="29"/>
  <c r="C47" i="29"/>
  <c r="D47" i="29"/>
  <c r="E47" i="29"/>
  <c r="F47" i="29"/>
  <c r="B48" i="29"/>
  <c r="C48" i="29"/>
  <c r="D48" i="29"/>
  <c r="E48" i="29"/>
  <c r="F48" i="29"/>
  <c r="B49" i="29"/>
  <c r="C49" i="29"/>
  <c r="D49" i="29"/>
  <c r="E49" i="29"/>
  <c r="F49" i="29"/>
  <c r="B50" i="29"/>
  <c r="C50" i="29"/>
  <c r="D50" i="29"/>
  <c r="E50" i="29"/>
  <c r="F50" i="29"/>
  <c r="C51" i="29"/>
  <c r="E51" i="29"/>
  <c r="F51" i="29"/>
  <c r="G51" i="29"/>
  <c r="B4" i="30"/>
  <c r="D4" i="30"/>
  <c r="D22" i="30"/>
  <c r="D14" i="30"/>
  <c r="H51" i="30"/>
  <c r="D15" i="30"/>
  <c r="E15" i="30" s="1"/>
  <c r="F8" i="30"/>
  <c r="F9" i="30"/>
  <c r="B15" i="30"/>
  <c r="G37" i="30"/>
  <c r="B39" i="30"/>
  <c r="C39" i="30"/>
  <c r="D39" i="30"/>
  <c r="E39" i="30"/>
  <c r="F39" i="30"/>
  <c r="B40" i="30"/>
  <c r="C40" i="30"/>
  <c r="D40" i="30"/>
  <c r="E40" i="30"/>
  <c r="F40" i="30"/>
  <c r="B41" i="30"/>
  <c r="C41" i="30"/>
  <c r="D41" i="30"/>
  <c r="E41" i="30"/>
  <c r="F41" i="30"/>
  <c r="B42" i="30"/>
  <c r="C42" i="30"/>
  <c r="D42" i="30"/>
  <c r="E42" i="30"/>
  <c r="F42" i="30"/>
  <c r="B43" i="30"/>
  <c r="C43" i="30"/>
  <c r="D43" i="30"/>
  <c r="E43" i="30"/>
  <c r="F43" i="30"/>
  <c r="B44" i="30"/>
  <c r="C44" i="30"/>
  <c r="D44" i="30"/>
  <c r="E44" i="30"/>
  <c r="F44" i="30"/>
  <c r="B45" i="30"/>
  <c r="C45" i="30"/>
  <c r="D45" i="30"/>
  <c r="E45" i="30"/>
  <c r="F45" i="30"/>
  <c r="B46" i="30"/>
  <c r="C46" i="30"/>
  <c r="D46" i="30"/>
  <c r="E46" i="30"/>
  <c r="F46" i="30"/>
  <c r="B47" i="30"/>
  <c r="C47" i="30"/>
  <c r="D47" i="30"/>
  <c r="E47" i="30"/>
  <c r="F47" i="30"/>
  <c r="B48" i="30"/>
  <c r="C48" i="30"/>
  <c r="D48" i="30"/>
  <c r="E48" i="30"/>
  <c r="F48" i="30"/>
  <c r="B49" i="30"/>
  <c r="C49" i="30"/>
  <c r="D49" i="30"/>
  <c r="E49" i="30"/>
  <c r="F49" i="30"/>
  <c r="B50" i="30"/>
  <c r="C50" i="30"/>
  <c r="D50" i="30"/>
  <c r="E50" i="30"/>
  <c r="F50" i="30"/>
  <c r="C51" i="30"/>
  <c r="E51" i="30"/>
  <c r="F51" i="30"/>
  <c r="G51" i="30"/>
  <c r="B4" i="28"/>
  <c r="D4" i="28"/>
  <c r="D22" i="28"/>
  <c r="D14" i="28"/>
  <c r="H51" i="28"/>
  <c r="D15" i="28"/>
  <c r="E15" i="28" s="1"/>
  <c r="F8" i="28"/>
  <c r="F9" i="28"/>
  <c r="B15" i="28"/>
  <c r="G37" i="28"/>
  <c r="B39" i="28"/>
  <c r="C39" i="28"/>
  <c r="D39" i="28"/>
  <c r="E39" i="28"/>
  <c r="F39" i="28"/>
  <c r="B40" i="28"/>
  <c r="C40" i="28"/>
  <c r="D40" i="28"/>
  <c r="E40" i="28"/>
  <c r="F40" i="28"/>
  <c r="B41" i="28"/>
  <c r="C41" i="28"/>
  <c r="D41" i="28"/>
  <c r="E41" i="28"/>
  <c r="F41" i="28"/>
  <c r="B42" i="28"/>
  <c r="C42" i="28"/>
  <c r="D42" i="28"/>
  <c r="E42" i="28"/>
  <c r="F42" i="28"/>
  <c r="B43" i="28"/>
  <c r="C43" i="28"/>
  <c r="D43" i="28"/>
  <c r="E43" i="28"/>
  <c r="F43" i="28"/>
  <c r="B44" i="28"/>
  <c r="C44" i="28"/>
  <c r="D44" i="28"/>
  <c r="E44" i="28"/>
  <c r="F44" i="28"/>
  <c r="B45" i="28"/>
  <c r="C45" i="28"/>
  <c r="D45" i="28"/>
  <c r="E45" i="28"/>
  <c r="F45" i="28"/>
  <c r="B46" i="28"/>
  <c r="C46" i="28"/>
  <c r="D46" i="28"/>
  <c r="E46" i="28"/>
  <c r="F46" i="28"/>
  <c r="B47" i="28"/>
  <c r="C47" i="28"/>
  <c r="D47" i="28"/>
  <c r="E47" i="28"/>
  <c r="F47" i="28"/>
  <c r="B48" i="28"/>
  <c r="C48" i="28"/>
  <c r="D48" i="28"/>
  <c r="E48" i="28"/>
  <c r="F48" i="28"/>
  <c r="B49" i="28"/>
  <c r="C49" i="28"/>
  <c r="D49" i="28"/>
  <c r="E49" i="28"/>
  <c r="F49" i="28"/>
  <c r="B50" i="28"/>
  <c r="C50" i="28"/>
  <c r="D50" i="28"/>
  <c r="E50" i="28"/>
  <c r="F50" i="28"/>
  <c r="C51" i="28"/>
  <c r="E51" i="28"/>
  <c r="F51" i="28"/>
  <c r="G51" i="28"/>
  <c r="D22" i="23"/>
  <c r="D14" i="23"/>
  <c r="H51" i="23"/>
  <c r="D15" i="23"/>
  <c r="E15" i="23" s="1"/>
  <c r="D29" i="5"/>
  <c r="G9" i="5" s="1"/>
  <c r="G29" i="5" s="1"/>
  <c r="B4" i="27"/>
  <c r="D4" i="27"/>
  <c r="F8" i="27"/>
  <c r="F9" i="27"/>
  <c r="D14" i="27"/>
  <c r="G37" i="23"/>
  <c r="B39" i="23"/>
  <c r="C39" i="23"/>
  <c r="D39" i="23"/>
  <c r="E39" i="23"/>
  <c r="F39" i="23"/>
  <c r="B40" i="23"/>
  <c r="C40" i="23"/>
  <c r="D40" i="23"/>
  <c r="E40" i="23"/>
  <c r="F40" i="23"/>
  <c r="B41" i="23"/>
  <c r="C41" i="23"/>
  <c r="D41" i="23"/>
  <c r="E41" i="23"/>
  <c r="F41" i="23"/>
  <c r="B42" i="23"/>
  <c r="C42" i="23"/>
  <c r="D42" i="23"/>
  <c r="E42" i="23"/>
  <c r="F42" i="23"/>
  <c r="B43" i="23"/>
  <c r="C43" i="23"/>
  <c r="D43" i="23"/>
  <c r="E43" i="23"/>
  <c r="F43" i="23"/>
  <c r="B44" i="23"/>
  <c r="C44" i="23"/>
  <c r="D44" i="23"/>
  <c r="E44" i="23"/>
  <c r="F44" i="23"/>
  <c r="B45" i="23"/>
  <c r="C45" i="23"/>
  <c r="D45" i="23"/>
  <c r="E45" i="23"/>
  <c r="F45" i="23"/>
  <c r="B46" i="23"/>
  <c r="C46" i="23"/>
  <c r="D46" i="23"/>
  <c r="E46" i="23"/>
  <c r="F46" i="23"/>
  <c r="B47" i="23"/>
  <c r="C47" i="23"/>
  <c r="D47" i="23"/>
  <c r="E47" i="23"/>
  <c r="F47" i="23"/>
  <c r="B48" i="23"/>
  <c r="C48" i="23"/>
  <c r="D48" i="23"/>
  <c r="E48" i="23"/>
  <c r="F48" i="23"/>
  <c r="B49" i="23"/>
  <c r="C49" i="23"/>
  <c r="D49" i="23"/>
  <c r="E49" i="23"/>
  <c r="F49" i="23"/>
  <c r="B50" i="23"/>
  <c r="C50" i="23"/>
  <c r="D50" i="23"/>
  <c r="E50" i="23"/>
  <c r="F50" i="23"/>
  <c r="C51" i="23"/>
  <c r="E51" i="23"/>
  <c r="F51" i="23"/>
  <c r="G51" i="23"/>
  <c r="B15" i="23"/>
  <c r="F9" i="23"/>
  <c r="F8" i="23"/>
  <c r="D4" i="23"/>
  <c r="B4" i="23"/>
  <c r="F29" i="5"/>
  <c r="E29" i="5"/>
  <c r="D26" i="15"/>
  <c r="E26" i="15"/>
  <c r="B22" i="27" l="1"/>
  <c r="B22" i="29"/>
  <c r="D51" i="29"/>
  <c r="D51" i="30"/>
  <c r="D51" i="28"/>
  <c r="B22" i="31"/>
  <c r="D51" i="31"/>
  <c r="B22" i="30"/>
  <c r="B22" i="28"/>
  <c r="B22" i="23"/>
  <c r="D51" i="23"/>
  <c r="F27" i="28"/>
  <c r="F27" i="29"/>
  <c r="F27" i="31"/>
  <c r="F27" i="30"/>
  <c r="F27" i="23"/>
  <c r="D27" i="31"/>
  <c r="G27" i="31"/>
  <c r="D27" i="29"/>
  <c r="G27" i="29"/>
  <c r="B27" i="27"/>
  <c r="C27" i="27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C27" i="28" l="1"/>
  <c r="C27" i="29"/>
  <c r="C27" i="31"/>
  <c r="D32" i="27"/>
  <c r="C27" i="30"/>
  <c r="C27" i="23"/>
  <c r="B27" i="28"/>
  <c r="B27" i="30"/>
  <c r="B27" i="23"/>
  <c r="B27" i="29"/>
  <c r="B27" i="31"/>
  <c r="D32" i="28" l="1"/>
  <c r="F14" i="28" s="1"/>
  <c r="F15" i="28" s="1"/>
  <c r="D6" i="28" s="1"/>
  <c r="D32" i="30"/>
  <c r="F14" i="30" s="1"/>
  <c r="F15" i="30" s="1"/>
  <c r="D6" i="30" s="1"/>
  <c r="D32" i="23"/>
  <c r="F14" i="27"/>
  <c r="D32" i="29"/>
  <c r="F14" i="29" s="1"/>
  <c r="F15" i="29" s="1"/>
  <c r="D6" i="29" s="1"/>
  <c r="D32" i="31"/>
  <c r="F14" i="31" s="1"/>
  <c r="F15" i="31" s="1"/>
  <c r="D6" i="31" s="1"/>
  <c r="B32" i="27"/>
  <c r="B32" i="28" l="1"/>
  <c r="B32" i="29"/>
  <c r="B32" i="31"/>
  <c r="B32" i="30"/>
  <c r="B32" i="23"/>
  <c r="F14" i="23"/>
  <c r="F15" i="23" s="1"/>
  <c r="D6" i="23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 l="1"/>
</calcChain>
</file>

<file path=xl/comments1.xml><?xml version="1.0" encoding="utf-8"?>
<comments xmlns="http://schemas.openxmlformats.org/spreadsheetml/2006/main">
  <authors>
    <author>埼玉県</author>
  </authors>
  <commentLis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（記入例）
平成１７年１０月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（記入例）
平成１８年３月</t>
        </r>
      </text>
    </comment>
  </commentList>
</comments>
</file>

<file path=xl/sharedStrings.xml><?xml version="1.0" encoding="utf-8"?>
<sst xmlns="http://schemas.openxmlformats.org/spreadsheetml/2006/main" count="341" uniqueCount="124">
  <si>
    <t>審査年月</t>
    <rPh sb="0" eb="2">
      <t>シンサ</t>
    </rPh>
    <rPh sb="2" eb="3">
      <t>ネン</t>
    </rPh>
    <rPh sb="3" eb="4">
      <t>ツキ</t>
    </rPh>
    <phoneticPr fontId="3"/>
  </si>
  <si>
    <t>件数</t>
    <rPh sb="0" eb="2">
      <t>ケンスウ</t>
    </rPh>
    <phoneticPr fontId="3"/>
  </si>
  <si>
    <t>軽減件数</t>
    <rPh sb="0" eb="2">
      <t>ケイゲン</t>
    </rPh>
    <rPh sb="2" eb="4">
      <t>ケンスウ</t>
    </rPh>
    <phoneticPr fontId="3"/>
  </si>
  <si>
    <t>合計</t>
    <rPh sb="0" eb="2">
      <t>ゴウケイ</t>
    </rPh>
    <phoneticPr fontId="3"/>
  </si>
  <si>
    <t>証記載保険者番号</t>
    <rPh sb="0" eb="1">
      <t>ショウ</t>
    </rPh>
    <rPh sb="1" eb="3">
      <t>キサイ</t>
    </rPh>
    <rPh sb="3" eb="5">
      <t>ホケン</t>
    </rPh>
    <rPh sb="5" eb="6">
      <t>シャ</t>
    </rPh>
    <rPh sb="6" eb="8">
      <t>バンゴウ</t>
    </rPh>
    <phoneticPr fontId="3"/>
  </si>
  <si>
    <t>軽減額</t>
    <rPh sb="0" eb="3">
      <t>ケイゲンガク</t>
    </rPh>
    <phoneticPr fontId="3"/>
  </si>
  <si>
    <t>助成費請求額</t>
    <rPh sb="0" eb="3">
      <t>ジョセイヒ</t>
    </rPh>
    <rPh sb="3" eb="5">
      <t>セイキュウ</t>
    </rPh>
    <rPh sb="5" eb="6">
      <t>ガク</t>
    </rPh>
    <phoneticPr fontId="3"/>
  </si>
  <si>
    <t>通常サービス</t>
    <rPh sb="0" eb="2">
      <t>ツウジョウ</t>
    </rPh>
    <phoneticPr fontId="3"/>
  </si>
  <si>
    <t>食費・居住費</t>
    <rPh sb="0" eb="2">
      <t>ショクヒ</t>
    </rPh>
    <rPh sb="3" eb="5">
      <t>キョジュウ</t>
    </rPh>
    <rPh sb="5" eb="6">
      <t>ヒ</t>
    </rPh>
    <phoneticPr fontId="3"/>
  </si>
  <si>
    <t>市町村名</t>
    <rPh sb="0" eb="3">
      <t>シチョウソン</t>
    </rPh>
    <rPh sb="3" eb="4">
      <t>メイ</t>
    </rPh>
    <phoneticPr fontId="3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</si>
  <si>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3"/>
  </si>
  <si>
    <t>利用者が本来負担すべき額</t>
    <rPh sb="0" eb="3">
      <t>リヨウシャ</t>
    </rPh>
    <rPh sb="4" eb="6">
      <t>ホンライ</t>
    </rPh>
    <rPh sb="6" eb="8">
      <t>フタン</t>
    </rPh>
    <rPh sb="11" eb="12">
      <t>ガク</t>
    </rPh>
    <phoneticPr fontId="3"/>
  </si>
  <si>
    <r>
      <t>■市町村ごとの実施状況の入力</t>
    </r>
    <r>
      <rPr>
        <b/>
        <sz val="16"/>
        <color indexed="10"/>
        <rFont val="ＭＳ Ｐゴシック"/>
        <family val="3"/>
        <charset val="128"/>
      </rPr>
      <t>（必須）</t>
    </r>
    <rPh sb="1" eb="4">
      <t>シチョウソン</t>
    </rPh>
    <rPh sb="7" eb="9">
      <t>ジッシ</t>
    </rPh>
    <rPh sb="9" eb="11">
      <t>ジョウキョウ</t>
    </rPh>
    <rPh sb="12" eb="14">
      <t>ニュウリョク</t>
    </rPh>
    <rPh sb="15" eb="17">
      <t>ヒッス</t>
    </rPh>
    <phoneticPr fontId="3"/>
  </si>
  <si>
    <t>　　　　　　のセルにのみ入力してください。</t>
    <rPh sb="12" eb="14">
      <t>ニュウリョク</t>
    </rPh>
    <phoneticPr fontId="3"/>
  </si>
  <si>
    <t>円</t>
    <rPh sb="0" eb="1">
      <t>エン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</si>
  <si>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</si>
  <si>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</si>
  <si>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事業所名称　：</t>
    <rPh sb="0" eb="2">
      <t>ジギョウ</t>
    </rPh>
    <rPh sb="2" eb="3">
      <t>ショ</t>
    </rPh>
    <rPh sb="3" eb="5">
      <t>メイショウ</t>
    </rPh>
    <phoneticPr fontId="3"/>
  </si>
  <si>
    <t>事業所番号　：</t>
    <rPh sb="0" eb="2">
      <t>ジギョウ</t>
    </rPh>
    <rPh sb="2" eb="3">
      <t>ショ</t>
    </rPh>
    <rPh sb="3" eb="5">
      <t>バンゴウ</t>
    </rPh>
    <phoneticPr fontId="3"/>
  </si>
  <si>
    <t>※</t>
    <phoneticPr fontId="3"/>
  </si>
  <si>
    <t>特別な室料、特別な食費は、軽減対象になりません。</t>
    <rPh sb="0" eb="2">
      <t>トクベツ</t>
    </rPh>
    <rPh sb="3" eb="5">
      <t>シツリョウ</t>
    </rPh>
    <rPh sb="6" eb="8">
      <t>トクベツ</t>
    </rPh>
    <rPh sb="9" eb="11">
      <t>ショクヒ</t>
    </rPh>
    <rPh sb="13" eb="15">
      <t>ケイゲン</t>
    </rPh>
    <rPh sb="15" eb="17">
      <t>タイショウ</t>
    </rPh>
    <phoneticPr fontId="3"/>
  </si>
  <si>
    <t>№</t>
    <phoneticPr fontId="3"/>
  </si>
  <si>
    <t>社会福祉法人軽減事業市町村助成費請求計算表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3">
      <t>シチョウソン</t>
    </rPh>
    <rPh sb="13" eb="15">
      <t>ジョセイ</t>
    </rPh>
    <rPh sb="15" eb="16">
      <t>ヒ</t>
    </rPh>
    <rPh sb="16" eb="18">
      <t>セイキュウ</t>
    </rPh>
    <rPh sb="18" eb="21">
      <t>ケイサンヒョウ</t>
    </rPh>
    <phoneticPr fontId="3"/>
  </si>
  <si>
    <t>■</t>
    <phoneticPr fontId="3"/>
  </si>
  <si>
    <t>■　　　　　のセルにのみ入力してください。</t>
    <phoneticPr fontId="3"/>
  </si>
  <si>
    <t>開始年月</t>
    <rPh sb="0" eb="2">
      <t>カイシ</t>
    </rPh>
    <rPh sb="2" eb="4">
      <t>ネンゲツ</t>
    </rPh>
    <phoneticPr fontId="3"/>
  </si>
  <si>
    <t>終了年月</t>
    <rPh sb="0" eb="2">
      <t>シュウリョウ</t>
    </rPh>
    <rPh sb="2" eb="4">
      <t>ネンゲツ</t>
    </rPh>
    <phoneticPr fontId="3"/>
  </si>
  <si>
    <t>～</t>
    <phoneticPr fontId="3"/>
  </si>
  <si>
    <r>
      <t>■事業所情報の入力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ジギョウ</t>
    </rPh>
    <rPh sb="3" eb="4">
      <t>ジョ</t>
    </rPh>
    <rPh sb="4" eb="6">
      <t>ジョウホウ</t>
    </rPh>
    <rPh sb="7" eb="9">
      <t>ニュウリョク</t>
    </rPh>
    <phoneticPr fontId="3"/>
  </si>
  <si>
    <r>
      <t>■審査年月ごとの状況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シンサ</t>
    </rPh>
    <rPh sb="3" eb="5">
      <t>ネンゲツ</t>
    </rPh>
    <rPh sb="8" eb="10">
      <t>ジョウキョウ</t>
    </rPh>
    <phoneticPr fontId="3"/>
  </si>
  <si>
    <t>： 審査分</t>
    <rPh sb="2" eb="4">
      <t>シンサ</t>
    </rPh>
    <rPh sb="4" eb="5">
      <t>ブン</t>
    </rPh>
    <phoneticPr fontId="3"/>
  </si>
  <si>
    <t>審査年月</t>
    <phoneticPr fontId="3"/>
  </si>
  <si>
    <t>F-27</t>
    <phoneticPr fontId="3"/>
  </si>
  <si>
    <t>市町村助成額表計算シート</t>
    <phoneticPr fontId="3"/>
  </si>
  <si>
    <t>■ファイルの利用について</t>
    <phoneticPr fontId="3"/>
  </si>
  <si>
    <t>１　構成</t>
    <phoneticPr fontId="3"/>
  </si>
  <si>
    <t>　本ファイルは、以下のシートで、構成されています。</t>
    <phoneticPr fontId="3"/>
  </si>
  <si>
    <t>２　シート｢入力１｣、｢入力２｣</t>
    <phoneticPr fontId="3"/>
  </si>
  <si>
    <t>５　留意事項</t>
    <phoneticPr fontId="3"/>
  </si>
  <si>
    <t>・概要説明(このシート)</t>
    <phoneticPr fontId="3"/>
  </si>
  <si>
    <t>３　シート｢計算｣</t>
    <phoneticPr fontId="3"/>
  </si>
  <si>
    <t>　・</t>
    <phoneticPr fontId="3"/>
  </si>
  <si>
    <t>　・</t>
    <phoneticPr fontId="3"/>
  </si>
  <si>
    <t>助成額の算定においては、事業所を単位として行うこと。</t>
    <phoneticPr fontId="3"/>
  </si>
  <si>
    <t>高額支援サービス費との適用関係については、社会福祉法人による軽減を先に行うこと。</t>
    <phoneticPr fontId="3"/>
  </si>
  <si>
    <t>特別な室料・特別な食費は、軽減対象にはなりません。</t>
    <phoneticPr fontId="3"/>
  </si>
  <si>
    <t>必要なデータを入力してください。</t>
    <phoneticPr fontId="3"/>
  </si>
  <si>
    <t>入力する必要はありません。自動的に計算を行います。</t>
    <phoneticPr fontId="3"/>
  </si>
  <si>
    <t>入力１　月別</t>
    <rPh sb="0" eb="2">
      <t>ニュウリョク</t>
    </rPh>
    <rPh sb="4" eb="5">
      <t>ゲツ</t>
    </rPh>
    <rPh sb="5" eb="6">
      <t>ベツ</t>
    </rPh>
    <phoneticPr fontId="3"/>
  </si>
  <si>
    <t>入力２　市町村別</t>
    <phoneticPr fontId="3"/>
  </si>
  <si>
    <t>Ａ</t>
    <phoneticPr fontId="3"/>
  </si>
  <si>
    <t>軽減した総額</t>
    <rPh sb="0" eb="2">
      <t>ケイゲン</t>
    </rPh>
    <rPh sb="4" eb="6">
      <t>ソウガク</t>
    </rPh>
    <phoneticPr fontId="3"/>
  </si>
  <si>
    <t>Ｂ</t>
    <phoneticPr fontId="3"/>
  </si>
  <si>
    <t>　利用者負担総額</t>
    <rPh sb="1" eb="4">
      <t>リヨウシャ</t>
    </rPh>
    <rPh sb="4" eb="6">
      <t>フタン</t>
    </rPh>
    <rPh sb="6" eb="8">
      <t>ソウガク</t>
    </rPh>
    <phoneticPr fontId="3"/>
  </si>
  <si>
    <t>※ 特別な室料、特別な食費は、軽減対象になりません。</t>
    <phoneticPr fontId="3"/>
  </si>
  <si>
    <t>軽減認定書の提示があった者の実人数</t>
    <rPh sb="0" eb="2">
      <t>ケイゲン</t>
    </rPh>
    <rPh sb="2" eb="5">
      <t>ニンテイショ</t>
    </rPh>
    <rPh sb="6" eb="8">
      <t>テイジ</t>
    </rPh>
    <rPh sb="12" eb="13">
      <t>モノ</t>
    </rPh>
    <rPh sb="14" eb="15">
      <t>ジツ</t>
    </rPh>
    <rPh sb="15" eb="17">
      <t>ニンズウ</t>
    </rPh>
    <phoneticPr fontId="3"/>
  </si>
  <si>
    <t>審査分</t>
    <rPh sb="0" eb="2">
      <t>シンサ</t>
    </rPh>
    <rPh sb="2" eb="3">
      <t>ブン</t>
    </rPh>
    <phoneticPr fontId="3"/>
  </si>
  <si>
    <t>市町村比率(％)</t>
    <rPh sb="0" eb="3">
      <t>シチョウソン</t>
    </rPh>
    <rPh sb="3" eb="5">
      <t>ヒリツ</t>
    </rPh>
    <phoneticPr fontId="3"/>
  </si>
  <si>
    <t>利用者負担総額</t>
    <rPh sb="0" eb="3">
      <t>リヨウシャ</t>
    </rPh>
    <rPh sb="3" eb="5">
      <t>フタン</t>
    </rPh>
    <rPh sb="5" eb="7">
      <t>ソウガク</t>
    </rPh>
    <phoneticPr fontId="3"/>
  </si>
  <si>
    <t>事業所全体</t>
    <rPh sb="0" eb="3">
      <t>ジギョウショ</t>
    </rPh>
    <rPh sb="3" eb="5">
      <t>ゼンタイ</t>
    </rPh>
    <phoneticPr fontId="3"/>
  </si>
  <si>
    <t>軽減分</t>
    <rPh sb="0" eb="2">
      <t>ケイゲン</t>
    </rPh>
    <rPh sb="2" eb="3">
      <t>フン</t>
    </rPh>
    <phoneticPr fontId="3"/>
  </si>
  <si>
    <t>軽減額</t>
    <rPh sb="0" eb="2">
      <t>ケイゲン</t>
    </rPh>
    <rPh sb="2" eb="3">
      <t>ガク</t>
    </rPh>
    <phoneticPr fontId="3"/>
  </si>
  <si>
    <t>低所得者の額</t>
    <rPh sb="0" eb="4">
      <t>テイショトクシャ</t>
    </rPh>
    <rPh sb="5" eb="6">
      <t>ガク</t>
    </rPh>
    <phoneticPr fontId="3"/>
  </si>
  <si>
    <t>本人負担額</t>
    <rPh sb="0" eb="2">
      <t>ホンニン</t>
    </rPh>
    <rPh sb="2" eb="5">
      <t>フタンガク</t>
    </rPh>
    <phoneticPr fontId="3"/>
  </si>
  <si>
    <t>※｢－｣欄は、計算にあたり入力・表示が不要な欄です。</t>
    <rPh sb="4" eb="5">
      <t>ラン</t>
    </rPh>
    <rPh sb="7" eb="9">
      <t>ケイサン</t>
    </rPh>
    <rPh sb="13" eb="15">
      <t>ニュウリョク</t>
    </rPh>
    <rPh sb="16" eb="18">
      <t>ヒョウジ</t>
    </rPh>
    <rPh sb="19" eb="21">
      <t>フヨウ</t>
    </rPh>
    <rPh sb="22" eb="23">
      <t>ラン</t>
    </rPh>
    <phoneticPr fontId="3"/>
  </si>
  <si>
    <t>(10％超)</t>
    <rPh sb="4" eb="5">
      <t>チョウ</t>
    </rPh>
    <phoneticPr fontId="3"/>
  </si>
  <si>
    <t>～</t>
    <phoneticPr fontId="3"/>
  </si>
  <si>
    <t>(１％まで)</t>
    <phoneticPr fontId="3"/>
  </si>
  <si>
    <t>(１～10％)</t>
    <phoneticPr fontId="3"/>
  </si>
  <si>
    <t>法人負担額</t>
    <rPh sb="0" eb="2">
      <t>ホウジン</t>
    </rPh>
    <rPh sb="2" eb="4">
      <t>フタン</t>
    </rPh>
    <rPh sb="4" eb="5">
      <t>ガク</t>
    </rPh>
    <phoneticPr fontId="3"/>
  </si>
  <si>
    <t>比率</t>
    <rPh sb="0" eb="2">
      <t>ヒリツ</t>
    </rPh>
    <phoneticPr fontId="3"/>
  </si>
  <si>
    <t>１　助成額計算表</t>
    <rPh sb="2" eb="5">
      <t>ジョセイガク</t>
    </rPh>
    <rPh sb="5" eb="7">
      <t>ケイサン</t>
    </rPh>
    <rPh sb="7" eb="8">
      <t>オモテ</t>
    </rPh>
    <phoneticPr fontId="3"/>
  </si>
  <si>
    <t>－</t>
    <phoneticPr fontId="3"/>
  </si>
  <si>
    <t>市町村助成額</t>
    <phoneticPr fontId="3"/>
  </si>
  <si>
    <t>事業所全体の軽減</t>
    <rPh sb="0" eb="3">
      <t>ジギョウショ</t>
    </rPh>
    <rPh sb="3" eb="5">
      <t>ゼンタイ</t>
    </rPh>
    <rPh sb="6" eb="8">
      <t>ケイゲン</t>
    </rPh>
    <phoneticPr fontId="3"/>
  </si>
  <si>
    <t>金額</t>
    <rPh sb="0" eb="2">
      <t>キンガク</t>
    </rPh>
    <phoneticPr fontId="3"/>
  </si>
  <si>
    <t>公費助成額</t>
    <rPh sb="0" eb="2">
      <t>コウヒ</t>
    </rPh>
    <rPh sb="2" eb="5">
      <t>ジョセイガク</t>
    </rPh>
    <phoneticPr fontId="3"/>
  </si>
  <si>
    <t>２　本事業所が受け取るべき公費助成額の計算表</t>
    <rPh sb="2" eb="3">
      <t>ホン</t>
    </rPh>
    <rPh sb="3" eb="5">
      <t>ジギョウ</t>
    </rPh>
    <rPh sb="5" eb="6">
      <t>トコロ</t>
    </rPh>
    <rPh sb="7" eb="8">
      <t>ウ</t>
    </rPh>
    <rPh sb="9" eb="10">
      <t>ト</t>
    </rPh>
    <rPh sb="13" eb="15">
      <t>コウヒ</t>
    </rPh>
    <rPh sb="15" eb="18">
      <t>ジョセイガク</t>
    </rPh>
    <rPh sb="19" eb="21">
      <t>ケイサン</t>
    </rPh>
    <rPh sb="21" eb="22">
      <t>オモテ</t>
    </rPh>
    <phoneticPr fontId="3"/>
  </si>
  <si>
    <t>(参考)</t>
    <rPh sb="1" eb="3">
      <t>サンコウ</t>
    </rPh>
    <phoneticPr fontId="3"/>
  </si>
  <si>
    <t>請求額</t>
    <phoneticPr fontId="3"/>
  </si>
  <si>
    <t>サービス種類　：介護老人福祉施設</t>
    <phoneticPr fontId="3"/>
  </si>
  <si>
    <t>分</t>
    <rPh sb="0" eb="1">
      <t>フン</t>
    </rPh>
    <phoneticPr fontId="3"/>
  </si>
  <si>
    <t>保険者番号：</t>
    <rPh sb="0" eb="2">
      <t>ホケン</t>
    </rPh>
    <rPh sb="2" eb="3">
      <t>シャ</t>
    </rPh>
    <rPh sb="3" eb="5">
      <t>バンゴウ</t>
    </rPh>
    <phoneticPr fontId="3"/>
  </si>
  <si>
    <t>保険者名称：</t>
    <rPh sb="0" eb="3">
      <t>ホケンシャ</t>
    </rPh>
    <rPh sb="3" eb="5">
      <t>メイショウ</t>
    </rPh>
    <phoneticPr fontId="3"/>
  </si>
  <si>
    <t>－</t>
    <phoneticPr fontId="3"/>
  </si>
  <si>
    <t>(１％まで)</t>
    <phoneticPr fontId="3"/>
  </si>
  <si>
    <t>(１～10％)</t>
    <phoneticPr fontId="3"/>
  </si>
  <si>
    <t>市町村助成額</t>
    <phoneticPr fontId="3"/>
  </si>
  <si>
    <t>全額法
人負担</t>
    <rPh sb="0" eb="2">
      <t>ゼンガク</t>
    </rPh>
    <rPh sb="2" eb="3">
      <t>ホウ</t>
    </rPh>
    <rPh sb="4" eb="5">
      <t>ヒト</t>
    </rPh>
    <rPh sb="5" eb="7">
      <t>フタン</t>
    </rPh>
    <phoneticPr fontId="3"/>
  </si>
  <si>
    <t>全額公
費助成</t>
    <rPh sb="0" eb="2">
      <t>ゼンガク</t>
    </rPh>
    <rPh sb="2" eb="3">
      <t>コウ</t>
    </rPh>
    <rPh sb="4" eb="5">
      <t>ヒ</t>
    </rPh>
    <rPh sb="5" eb="7">
      <t>ジョセイ</t>
    </rPh>
    <phoneticPr fontId="3"/>
  </si>
  <si>
    <t>1/2　1/2</t>
    <phoneticPr fontId="3"/>
  </si>
  <si>
    <t>(Ａ)</t>
    <phoneticPr fontId="3"/>
  </si>
  <si>
    <t>(Ａ)の１％</t>
    <phoneticPr fontId="3"/>
  </si>
  <si>
    <t>(Ａ)の10％</t>
    <phoneticPr fontId="3"/>
  </si>
  <si>
    <t>Ｂ以外の者</t>
    <rPh sb="1" eb="3">
      <t>イガイ</t>
    </rPh>
    <rPh sb="4" eb="5">
      <t>モノ</t>
    </rPh>
    <phoneticPr fontId="3"/>
  </si>
  <si>
    <t>の額</t>
    <rPh sb="1" eb="2">
      <t>ガク</t>
    </rPh>
    <phoneticPr fontId="3"/>
  </si>
  <si>
    <t>３　審査年月ごとの状況</t>
    <phoneticPr fontId="3"/>
  </si>
  <si>
    <t>軽減総額</t>
    <rPh sb="0" eb="2">
      <t>ケイゲン</t>
    </rPh>
    <rPh sb="2" eb="4">
      <t>ソウガク</t>
    </rPh>
    <phoneticPr fontId="3"/>
  </si>
  <si>
    <t>サービス種類　：介護老人福祉施設</t>
    <phoneticPr fontId="3"/>
  </si>
  <si>
    <t>４　シート｢明細｣</t>
    <phoneticPr fontId="3"/>
  </si>
  <si>
    <t>必要なデータを入力してください｡</t>
    <phoneticPr fontId="3"/>
  </si>
  <si>
    <t>各市町村への請求書に添付してください｡</t>
    <phoneticPr fontId="3"/>
  </si>
  <si>
    <t>・入力２　(市町村別の状況を入力する。市町村別の公費助成額が算出される。)</t>
    <rPh sb="19" eb="22">
      <t>シチョウソン</t>
    </rPh>
    <rPh sb="22" eb="23">
      <t>ベツ</t>
    </rPh>
    <rPh sb="24" eb="26">
      <t>コウヒ</t>
    </rPh>
    <rPh sb="26" eb="29">
      <t>ジョセイガク</t>
    </rPh>
    <rPh sb="30" eb="32">
      <t>サンシュツ</t>
    </rPh>
    <phoneticPr fontId="3"/>
  </si>
  <si>
    <t>請求額</t>
    <phoneticPr fontId="3"/>
  </si>
  <si>
    <t>(Ａ)</t>
    <phoneticPr fontId="3"/>
  </si>
  <si>
    <t>－</t>
    <phoneticPr fontId="3"/>
  </si>
  <si>
    <t>３　審査年月ごとの状況</t>
    <phoneticPr fontId="3"/>
  </si>
  <si>
    <t>サービス種類　：介護老人福祉施設</t>
    <phoneticPr fontId="3"/>
  </si>
  <si>
    <t>～</t>
    <phoneticPr fontId="3"/>
  </si>
  <si>
    <t>－</t>
    <phoneticPr fontId="3"/>
  </si>
  <si>
    <t>サービス種類　：介護老人福祉施設</t>
    <phoneticPr fontId="3"/>
  </si>
  <si>
    <t>～</t>
    <phoneticPr fontId="3"/>
  </si>
  <si>
    <t>－</t>
    <phoneticPr fontId="3"/>
  </si>
  <si>
    <t>介護老人福祉施設事業者用</t>
    <rPh sb="9" eb="10">
      <t>ギョウ</t>
    </rPh>
    <phoneticPr fontId="3"/>
  </si>
  <si>
    <t>※</t>
    <phoneticPr fontId="3"/>
  </si>
  <si>
    <t>広域連合等で保険者と補助市町村が異なる場合には、補助市町村名を入力してください</t>
    <phoneticPr fontId="3"/>
  </si>
  <si>
    <t>・入力１　(月別の状況を入力する。)</t>
    <phoneticPr fontId="3"/>
  </si>
  <si>
    <t>・計算　　(事業所が受領する補助金の概算額を計算する。)</t>
    <phoneticPr fontId="3"/>
  </si>
  <si>
    <t>・明細1～5(市町村あての請求書に添付する。)</t>
    <phoneticPr fontId="3"/>
  </si>
  <si>
    <t>５市町村分のシートを作成してあります。
さらに必要な場合には、シートをコピーしてください。</t>
    <rPh sb="1" eb="4">
      <t>シチョウソン</t>
    </rPh>
    <rPh sb="4" eb="5">
      <t>フン</t>
    </rPh>
    <rPh sb="10" eb="12">
      <t>サクセイ</t>
    </rPh>
    <rPh sb="23" eb="25">
      <t>ヒツヨウ</t>
    </rPh>
    <rPh sb="26" eb="28">
      <t>バアイ</t>
    </rPh>
    <phoneticPr fontId="3"/>
  </si>
  <si>
    <t>特定入所者介護サービス費、特定入所支援サービス費との適用関係については、同サービス費を支給後、社会福祉法人の軽減を行うこと。</t>
    <phoneticPr fontId="3"/>
  </si>
  <si>
    <t>ただし、利用者負担第２段階の方の介護保険料の負担額（１割負担部分）は、高額介護サービス費が、２４，６００円から１５，０００円に引き下げられるため
軽減対象とならない場合があります。詳しくは、各市町村の介護保険担当課に確認してください。</t>
    <rPh sb="96" eb="99">
      <t>シチョウソン</t>
    </rPh>
    <rPh sb="100" eb="102">
      <t>カイゴ</t>
    </rPh>
    <rPh sb="102" eb="104">
      <t>ホケン</t>
    </rPh>
    <rPh sb="104" eb="106">
      <t>タントウ</t>
    </rPh>
    <rPh sb="106" eb="107">
      <t>カ</t>
    </rPh>
    <phoneticPr fontId="3"/>
  </si>
  <si>
    <t>地域密着型介護老人福祉施設事業者用</t>
    <rPh sb="0" eb="2">
      <t>チイキ</t>
    </rPh>
    <rPh sb="2" eb="4">
      <t>ミッチャク</t>
    </rPh>
    <rPh sb="4" eb="5">
      <t>ガタ</t>
    </rPh>
    <rPh sb="5" eb="7">
      <t>カイゴ</t>
    </rPh>
    <rPh sb="14" eb="15">
      <t>ギョウ</t>
    </rPh>
    <phoneticPr fontId="3"/>
  </si>
  <si>
    <t>社会福祉法人等による生計困難者等に対する介護保険サービスに係る利用者負担額軽減措置事業</t>
    <rPh sb="15" eb="1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</si>
</sst>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8" formatCode="0.0%"/>
    <numFmt numFmtId="181" formatCode="#,##0_);[Red]\(#,##0\)"/>
    <numFmt numFmtId="191" formatCode="[$-411]ggge&quot;年&quot;m&quot;月&quot;;@"/>
    <numFmt numFmtId="195" formatCode="[$-411]e&quot;年&quot;m&quot;月&quot;"/>
  </numFmts>
  <fonts count="26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12"/>
      <color indexed="53"/>
      <name val="ＭＳ ゴシック"/>
      <family val="3"/>
      <charset val="128"/>
    </font>
    <font>
      <sz val="2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18"/>
      </left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</cellStyleXfs>
  <cellXfs count="28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2" applyFont="1"/>
    <xf numFmtId="0" fontId="8" fillId="0" borderId="0" xfId="2" applyFont="1"/>
    <xf numFmtId="0" fontId="10" fillId="0" borderId="0" xfId="2" applyFont="1"/>
    <xf numFmtId="38" fontId="4" fillId="0" borderId="0" xfId="1" applyFont="1" applyAlignment="1"/>
    <xf numFmtId="0" fontId="0" fillId="0" borderId="0" xfId="0" applyFill="1">
      <alignment vertical="center"/>
    </xf>
    <xf numFmtId="0" fontId="7" fillId="0" borderId="0" xfId="2" applyFont="1" applyFill="1"/>
    <xf numFmtId="0" fontId="8" fillId="0" borderId="0" xfId="2" applyFont="1" applyFill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38" fontId="6" fillId="0" borderId="0" xfId="1" applyFont="1" applyAlignment="1">
      <alignment horizontal="centerContinuous" vertical="center"/>
    </xf>
    <xf numFmtId="0" fontId="12" fillId="0" borderId="0" xfId="2" applyFont="1" applyBorder="1" applyAlignment="1">
      <alignment horizontal="left"/>
    </xf>
    <xf numFmtId="191" fontId="16" fillId="2" borderId="1" xfId="0" applyNumberFormat="1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38" fontId="16" fillId="0" borderId="2" xfId="1" applyFont="1" applyBorder="1" applyAlignment="1">
      <alignment horizontal="center" vertical="center"/>
    </xf>
    <xf numFmtId="38" fontId="16" fillId="2" borderId="3" xfId="1" applyFont="1" applyFill="1" applyBorder="1" applyAlignment="1" applyProtection="1">
      <alignment horizontal="center" vertical="center"/>
      <protection locked="0"/>
    </xf>
    <xf numFmtId="38" fontId="16" fillId="2" borderId="4" xfId="1" applyFont="1" applyFill="1" applyBorder="1" applyAlignment="1" applyProtection="1">
      <alignment horizontal="center" vertical="center"/>
      <protection locked="0"/>
    </xf>
    <xf numFmtId="38" fontId="16" fillId="2" borderId="2" xfId="1" applyFont="1" applyFill="1" applyBorder="1" applyAlignment="1" applyProtection="1">
      <alignment horizontal="center" vertical="center"/>
      <protection locked="0"/>
    </xf>
    <xf numFmtId="38" fontId="16" fillId="2" borderId="5" xfId="1" applyFont="1" applyFill="1" applyBorder="1" applyAlignment="1" applyProtection="1">
      <alignment horizontal="center" vertical="center"/>
      <protection locked="0"/>
    </xf>
    <xf numFmtId="191" fontId="16" fillId="2" borderId="6" xfId="0" applyNumberFormat="1" applyFont="1" applyFill="1" applyBorder="1" applyAlignment="1" applyProtection="1">
      <alignment horizontal="left" vertical="center"/>
      <protection locked="0"/>
    </xf>
    <xf numFmtId="38" fontId="16" fillId="2" borderId="7" xfId="1" applyFont="1" applyFill="1" applyBorder="1" applyAlignment="1" applyProtection="1">
      <alignment horizontal="center" vertical="center"/>
      <protection locked="0"/>
    </xf>
    <xf numFmtId="38" fontId="16" fillId="2" borderId="8" xfId="1" applyFont="1" applyFill="1" applyBorder="1" applyAlignment="1" applyProtection="1">
      <alignment horizontal="center" vertical="center"/>
      <protection locked="0"/>
    </xf>
    <xf numFmtId="38" fontId="16" fillId="2" borderId="6" xfId="1" applyFont="1" applyFill="1" applyBorder="1" applyAlignment="1" applyProtection="1">
      <alignment horizontal="center" vertical="center"/>
      <protection locked="0"/>
    </xf>
    <xf numFmtId="38" fontId="16" fillId="0" borderId="6" xfId="1" applyFont="1" applyBorder="1" applyAlignment="1">
      <alignment horizontal="center" vertical="center"/>
    </xf>
    <xf numFmtId="0" fontId="15" fillId="0" borderId="0" xfId="3" applyFont="1"/>
    <xf numFmtId="0" fontId="15" fillId="0" borderId="9" xfId="3" applyFont="1" applyBorder="1"/>
    <xf numFmtId="0" fontId="15" fillId="0" borderId="10" xfId="3" applyFont="1" applyBorder="1"/>
    <xf numFmtId="0" fontId="15" fillId="0" borderId="11" xfId="3" applyFont="1" applyBorder="1"/>
    <xf numFmtId="0" fontId="15" fillId="0" borderId="12" xfId="3" applyFont="1" applyBorder="1"/>
    <xf numFmtId="0" fontId="15" fillId="0" borderId="0" xfId="3" applyFont="1" applyBorder="1"/>
    <xf numFmtId="0" fontId="15" fillId="0" borderId="13" xfId="3" applyFont="1" applyBorder="1"/>
    <xf numFmtId="0" fontId="14" fillId="0" borderId="0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5" fillId="0" borderId="0" xfId="3" applyFont="1" applyBorder="1" applyAlignment="1"/>
    <xf numFmtId="0" fontId="16" fillId="0" borderId="0" xfId="3" applyFont="1" applyBorder="1" applyAlignment="1"/>
    <xf numFmtId="0" fontId="15" fillId="0" borderId="12" xfId="3" applyFont="1" applyBorder="1" applyAlignment="1"/>
    <xf numFmtId="0" fontId="15" fillId="0" borderId="13" xfId="3" applyFont="1" applyBorder="1" applyAlignment="1"/>
    <xf numFmtId="0" fontId="15" fillId="0" borderId="14" xfId="3" applyFont="1" applyBorder="1" applyAlignment="1"/>
    <xf numFmtId="0" fontId="15" fillId="0" borderId="15" xfId="3" applyFont="1" applyBorder="1" applyAlignment="1"/>
    <xf numFmtId="0" fontId="16" fillId="0" borderId="16" xfId="3" applyFont="1" applyBorder="1" applyAlignment="1"/>
    <xf numFmtId="0" fontId="16" fillId="0" borderId="0" xfId="3" applyFont="1" applyBorder="1" applyAlignment="1">
      <alignment vertical="top" wrapText="1"/>
    </xf>
    <xf numFmtId="0" fontId="16" fillId="0" borderId="12" xfId="3" applyFont="1" applyBorder="1" applyAlignment="1"/>
    <xf numFmtId="0" fontId="19" fillId="0" borderId="0" xfId="3" applyFont="1" applyBorder="1" applyAlignment="1">
      <alignment vertical="top"/>
    </xf>
    <xf numFmtId="0" fontId="16" fillId="0" borderId="0" xfId="3" applyFont="1"/>
    <xf numFmtId="0" fontId="16" fillId="0" borderId="13" xfId="3" applyFont="1" applyBorder="1" applyAlignment="1">
      <alignment vertical="top" wrapText="1"/>
    </xf>
    <xf numFmtId="0" fontId="20" fillId="0" borderId="0" xfId="3" applyFont="1" applyBorder="1" applyAlignment="1">
      <alignment vertical="top"/>
    </xf>
    <xf numFmtId="0" fontId="19" fillId="0" borderId="0" xfId="3" applyFont="1" applyBorder="1" applyAlignment="1">
      <alignment vertical="top" wrapText="1"/>
    </xf>
    <xf numFmtId="0" fontId="19" fillId="0" borderId="0" xfId="3" applyFont="1"/>
    <xf numFmtId="0" fontId="15" fillId="2" borderId="17" xfId="2" applyFont="1" applyFill="1" applyBorder="1" applyAlignment="1" applyProtection="1">
      <alignment horizontal="center" vertical="center"/>
      <protection locked="0"/>
    </xf>
    <xf numFmtId="0" fontId="15" fillId="2" borderId="18" xfId="2" applyFont="1" applyFill="1" applyBorder="1" applyAlignment="1" applyProtection="1">
      <alignment horizontal="center" vertical="center"/>
      <protection locked="0"/>
    </xf>
    <xf numFmtId="0" fontId="15" fillId="2" borderId="19" xfId="2" applyFont="1" applyFill="1" applyBorder="1" applyAlignment="1" applyProtection="1">
      <alignment horizontal="center" vertical="center"/>
      <protection locked="0"/>
    </xf>
    <xf numFmtId="0" fontId="15" fillId="2" borderId="20" xfId="2" applyFont="1" applyFill="1" applyBorder="1" applyAlignment="1" applyProtection="1">
      <alignment horizontal="center" vertical="center"/>
      <protection locked="0"/>
    </xf>
    <xf numFmtId="181" fontId="15" fillId="0" borderId="21" xfId="1" applyNumberFormat="1" applyFont="1" applyFill="1" applyBorder="1" applyAlignment="1">
      <alignment horizontal="centerContinuous" vertical="center"/>
    </xf>
    <xf numFmtId="181" fontId="15" fillId="0" borderId="22" xfId="1" applyNumberFormat="1" applyFont="1" applyFill="1" applyBorder="1" applyAlignment="1">
      <alignment horizontal="centerContinuous" vertical="center"/>
    </xf>
    <xf numFmtId="181" fontId="15" fillId="0" borderId="23" xfId="1" applyNumberFormat="1" applyFont="1" applyFill="1" applyBorder="1" applyAlignment="1">
      <alignment horizontal="centerContinuous" vertical="center"/>
    </xf>
    <xf numFmtId="181" fontId="15" fillId="0" borderId="24" xfId="1" applyNumberFormat="1" applyFont="1" applyFill="1" applyBorder="1" applyAlignment="1">
      <alignment vertical="center"/>
    </xf>
    <xf numFmtId="0" fontId="23" fillId="0" borderId="0" xfId="3" applyFont="1" applyBorder="1" applyAlignment="1">
      <alignment vertical="top"/>
    </xf>
    <xf numFmtId="0" fontId="16" fillId="0" borderId="0" xfId="3" applyFont="1" applyBorder="1" applyAlignment="1">
      <alignment vertical="top"/>
    </xf>
    <xf numFmtId="0" fontId="18" fillId="0" borderId="25" xfId="2" applyFont="1" applyBorder="1" applyAlignment="1">
      <alignment horizontal="centerContinuous" vertical="center"/>
    </xf>
    <xf numFmtId="0" fontId="18" fillId="0" borderId="26" xfId="2" applyFont="1" applyBorder="1" applyAlignment="1">
      <alignment horizontal="centerContinuous" vertical="center"/>
    </xf>
    <xf numFmtId="0" fontId="15" fillId="2" borderId="27" xfId="2" applyFont="1" applyFill="1" applyBorder="1" applyAlignment="1" applyProtection="1">
      <alignment horizontal="center" vertical="center"/>
      <protection locked="0"/>
    </xf>
    <xf numFmtId="0" fontId="15" fillId="2" borderId="28" xfId="2" applyFont="1" applyFill="1" applyBorder="1" applyAlignment="1" applyProtection="1">
      <alignment horizontal="center" vertical="center"/>
      <protection locked="0"/>
    </xf>
    <xf numFmtId="0" fontId="15" fillId="2" borderId="5" xfId="2" applyFont="1" applyFill="1" applyBorder="1" applyAlignment="1" applyProtection="1">
      <alignment horizontal="center" vertical="center"/>
      <protection locked="0"/>
    </xf>
    <xf numFmtId="0" fontId="15" fillId="2" borderId="29" xfId="2" applyFont="1" applyFill="1" applyBorder="1" applyAlignment="1" applyProtection="1">
      <alignment horizontal="center" vertical="center"/>
      <protection locked="0"/>
    </xf>
    <xf numFmtId="181" fontId="15" fillId="0" borderId="24" xfId="1" applyNumberFormat="1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181" fontId="15" fillId="0" borderId="32" xfId="0" applyNumberFormat="1" applyFont="1" applyFill="1" applyBorder="1" applyAlignment="1">
      <alignment vertical="center"/>
    </xf>
    <xf numFmtId="181" fontId="15" fillId="0" borderId="33" xfId="0" applyNumberFormat="1" applyFont="1" applyFill="1" applyBorder="1" applyAlignment="1">
      <alignment vertical="center"/>
    </xf>
    <xf numFmtId="181" fontId="15" fillId="0" borderId="34" xfId="0" applyNumberFormat="1" applyFont="1" applyFill="1" applyBorder="1" applyAlignment="1">
      <alignment vertical="center"/>
    </xf>
    <xf numFmtId="181" fontId="15" fillId="0" borderId="35" xfId="0" applyNumberFormat="1" applyFont="1" applyFill="1" applyBorder="1" applyAlignment="1">
      <alignment vertical="center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38" fontId="15" fillId="2" borderId="36" xfId="1" applyFont="1" applyFill="1" applyBorder="1" applyAlignment="1" applyProtection="1">
      <alignment horizontal="center" vertical="center"/>
      <protection locked="0"/>
    </xf>
    <xf numFmtId="38" fontId="15" fillId="2" borderId="30" xfId="1" applyFont="1" applyFill="1" applyBorder="1" applyAlignment="1" applyProtection="1">
      <alignment horizontal="center" vertical="center"/>
      <protection locked="0"/>
    </xf>
    <xf numFmtId="10" fontId="15" fillId="0" borderId="32" xfId="1" applyNumberFormat="1" applyFont="1" applyFill="1" applyBorder="1" applyAlignment="1">
      <alignment vertical="center"/>
    </xf>
    <xf numFmtId="38" fontId="15" fillId="2" borderId="37" xfId="1" applyFont="1" applyFill="1" applyBorder="1" applyAlignment="1" applyProtection="1">
      <alignment horizontal="center" vertical="center"/>
      <protection locked="0"/>
    </xf>
    <xf numFmtId="38" fontId="15" fillId="2" borderId="6" xfId="1" applyFont="1" applyFill="1" applyBorder="1" applyAlignment="1" applyProtection="1">
      <alignment horizontal="center" vertical="center"/>
      <protection locked="0"/>
    </xf>
    <xf numFmtId="10" fontId="15" fillId="0" borderId="34" xfId="1" applyNumberFormat="1" applyFont="1" applyFill="1" applyBorder="1" applyAlignment="1">
      <alignment vertical="center"/>
    </xf>
    <xf numFmtId="38" fontId="15" fillId="2" borderId="38" xfId="1" applyFont="1" applyFill="1" applyBorder="1" applyAlignment="1" applyProtection="1">
      <alignment horizontal="center" vertical="center"/>
      <protection locked="0"/>
    </xf>
    <xf numFmtId="38" fontId="15" fillId="2" borderId="31" xfId="1" applyFont="1" applyFill="1" applyBorder="1" applyAlignment="1" applyProtection="1">
      <alignment horizontal="center" vertical="center"/>
      <protection locked="0"/>
    </xf>
    <xf numFmtId="10" fontId="15" fillId="0" borderId="39" xfId="1" applyNumberFormat="1" applyFont="1" applyFill="1" applyBorder="1" applyAlignment="1">
      <alignment vertical="center"/>
    </xf>
    <xf numFmtId="10" fontId="15" fillId="0" borderId="24" xfId="0" applyNumberFormat="1" applyFont="1" applyFill="1" applyBorder="1" applyAlignment="1">
      <alignment vertical="center"/>
    </xf>
    <xf numFmtId="0" fontId="15" fillId="0" borderId="4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Continuous"/>
    </xf>
    <xf numFmtId="0" fontId="17" fillId="0" borderId="43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/>
    </xf>
    <xf numFmtId="38" fontId="16" fillId="0" borderId="45" xfId="1" applyFont="1" applyFill="1" applyBorder="1" applyAlignment="1">
      <alignment horizontal="center" vertical="center"/>
    </xf>
    <xf numFmtId="38" fontId="16" fillId="0" borderId="46" xfId="1" applyFont="1" applyFill="1" applyBorder="1" applyAlignment="1">
      <alignment horizontal="center" vertical="center"/>
    </xf>
    <xf numFmtId="38" fontId="16" fillId="0" borderId="47" xfId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5" fillId="0" borderId="0" xfId="1" applyFont="1" applyFill="1" applyBorder="1" applyAlignment="1">
      <alignment horizontal="centerContinuous" vertical="center"/>
    </xf>
    <xf numFmtId="38" fontId="15" fillId="0" borderId="0" xfId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38" fontId="24" fillId="0" borderId="0" xfId="1" applyFont="1" applyFill="1" applyBorder="1" applyAlignment="1">
      <alignment vertical="center"/>
    </xf>
    <xf numFmtId="41" fontId="24" fillId="0" borderId="48" xfId="1" applyNumberFormat="1" applyFont="1" applyFill="1" applyBorder="1" applyAlignment="1">
      <alignment horizontal="centerContinuous" vertical="center"/>
    </xf>
    <xf numFmtId="41" fontId="24" fillId="0" borderId="34" xfId="1" applyNumberFormat="1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38" fontId="24" fillId="0" borderId="34" xfId="1" applyFont="1" applyFill="1" applyBorder="1" applyAlignment="1">
      <alignment vertical="center"/>
    </xf>
    <xf numFmtId="38" fontId="24" fillId="0" borderId="48" xfId="1" applyFont="1" applyFill="1" applyBorder="1" applyAlignment="1">
      <alignment vertical="center"/>
    </xf>
    <xf numFmtId="38" fontId="24" fillId="0" borderId="7" xfId="1" applyFont="1" applyFill="1" applyBorder="1" applyAlignment="1">
      <alignment vertical="center"/>
    </xf>
    <xf numFmtId="38" fontId="24" fillId="0" borderId="34" xfId="1" applyFont="1" applyFill="1" applyBorder="1" applyAlignment="1">
      <alignment horizontal="center" vertical="center"/>
    </xf>
    <xf numFmtId="38" fontId="24" fillId="0" borderId="34" xfId="1" applyFont="1" applyFill="1" applyBorder="1" applyAlignment="1">
      <alignment horizontal="centerContinuous" vertical="center"/>
    </xf>
    <xf numFmtId="38" fontId="24" fillId="0" borderId="0" xfId="1" applyFont="1" applyFill="1" applyBorder="1" applyAlignment="1">
      <alignment horizontal="centerContinuous" vertical="center"/>
    </xf>
    <xf numFmtId="38" fontId="24" fillId="0" borderId="48" xfId="1" applyFont="1" applyFill="1" applyBorder="1" applyAlignment="1">
      <alignment horizontal="center" vertical="center" shrinkToFit="1"/>
    </xf>
    <xf numFmtId="41" fontId="15" fillId="0" borderId="48" xfId="1" applyNumberFormat="1" applyFont="1" applyFill="1" applyBorder="1" applyAlignment="1">
      <alignment horizontal="centerContinuous" vertical="center"/>
    </xf>
    <xf numFmtId="41" fontId="15" fillId="0" borderId="34" xfId="1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vertical="center" shrinkToFit="1"/>
    </xf>
    <xf numFmtId="38" fontId="15" fillId="0" borderId="34" xfId="1" applyFont="1" applyFill="1" applyBorder="1" applyAlignment="1">
      <alignment vertical="center"/>
    </xf>
    <xf numFmtId="38" fontId="15" fillId="0" borderId="48" xfId="1" applyFont="1" applyFill="1" applyBorder="1" applyAlignment="1">
      <alignment vertical="center"/>
    </xf>
    <xf numFmtId="38" fontId="15" fillId="0" borderId="34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horizontal="centerContinuous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195" fontId="24" fillId="0" borderId="50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195" fontId="24" fillId="0" borderId="51" xfId="0" applyNumberFormat="1" applyFont="1" applyFill="1" applyBorder="1" applyAlignment="1">
      <alignment horizontal="center" vertical="center" shrinkToFit="1"/>
    </xf>
    <xf numFmtId="195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95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50" xfId="0" applyFont="1" applyFill="1" applyBorder="1" applyAlignment="1">
      <alignment horizontal="centerContinuous" vertical="center"/>
    </xf>
    <xf numFmtId="0" fontId="24" fillId="0" borderId="40" xfId="0" applyFont="1" applyFill="1" applyBorder="1" applyAlignment="1">
      <alignment horizontal="centerContinuous" vertical="center"/>
    </xf>
    <xf numFmtId="178" fontId="24" fillId="0" borderId="34" xfId="1" applyNumberFormat="1" applyFont="1" applyFill="1" applyBorder="1" applyAlignment="1">
      <alignment horizontal="center" vertical="center"/>
    </xf>
    <xf numFmtId="0" fontId="24" fillId="0" borderId="48" xfId="0" applyFont="1" applyFill="1" applyBorder="1">
      <alignment vertical="center"/>
    </xf>
    <xf numFmtId="0" fontId="24" fillId="0" borderId="7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38" fontId="24" fillId="0" borderId="54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Continuous" vertical="center"/>
    </xf>
    <xf numFmtId="0" fontId="15" fillId="0" borderId="43" xfId="0" applyFont="1" applyFill="1" applyBorder="1" applyAlignment="1">
      <alignment horizontal="centerContinuous" vertical="center"/>
    </xf>
    <xf numFmtId="0" fontId="15" fillId="0" borderId="50" xfId="0" applyFont="1" applyFill="1" applyBorder="1" applyAlignment="1">
      <alignment horizontal="centerContinuous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38" fontId="15" fillId="0" borderId="60" xfId="1" applyFont="1" applyFill="1" applyBorder="1" applyAlignment="1">
      <alignment horizontal="center" vertical="center"/>
    </xf>
    <xf numFmtId="38" fontId="15" fillId="0" borderId="61" xfId="1" applyFont="1" applyFill="1" applyBorder="1" applyAlignment="1">
      <alignment horizontal="center" vertical="center"/>
    </xf>
    <xf numFmtId="38" fontId="15" fillId="0" borderId="4" xfId="1" applyFont="1" applyFill="1" applyBorder="1" applyAlignment="1">
      <alignment horizontal="center" vertical="center"/>
    </xf>
    <xf numFmtId="0" fontId="15" fillId="0" borderId="62" xfId="0" applyFont="1" applyFill="1" applyBorder="1" applyAlignment="1" applyProtection="1">
      <alignment horizontal="center" vertical="center"/>
      <protection locked="0"/>
    </xf>
    <xf numFmtId="38" fontId="15" fillId="0" borderId="8" xfId="1" applyFont="1" applyFill="1" applyBorder="1" applyAlignment="1">
      <alignment horizontal="center" vertical="center"/>
    </xf>
    <xf numFmtId="38" fontId="15" fillId="0" borderId="49" xfId="1" applyFont="1" applyFill="1" applyBorder="1" applyAlignment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>
      <alignment horizontal="center" vertical="center"/>
    </xf>
    <xf numFmtId="38" fontId="15" fillId="0" borderId="66" xfId="1" applyFont="1" applyFill="1" applyBorder="1" applyAlignment="1">
      <alignment horizontal="center" vertical="center"/>
    </xf>
    <xf numFmtId="38" fontId="15" fillId="0" borderId="67" xfId="1" applyFont="1" applyFill="1" applyBorder="1" applyAlignment="1">
      <alignment horizontal="center" vertical="center"/>
    </xf>
    <xf numFmtId="38" fontId="15" fillId="0" borderId="68" xfId="1" applyFont="1" applyFill="1" applyBorder="1" applyAlignment="1" applyProtection="1">
      <alignment horizontal="center" vertical="center"/>
      <protection locked="0"/>
    </xf>
    <xf numFmtId="38" fontId="15" fillId="0" borderId="69" xfId="1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right" vertical="center"/>
    </xf>
    <xf numFmtId="195" fontId="15" fillId="0" borderId="6" xfId="0" applyNumberFormat="1" applyFont="1" applyFill="1" applyBorder="1" applyAlignment="1">
      <alignment horizontal="center" vertical="center"/>
    </xf>
    <xf numFmtId="195" fontId="15" fillId="0" borderId="31" xfId="0" applyNumberFormat="1" applyFont="1" applyFill="1" applyBorder="1" applyAlignment="1">
      <alignment horizontal="center" vertical="center"/>
    </xf>
    <xf numFmtId="41" fontId="24" fillId="0" borderId="34" xfId="1" applyNumberFormat="1" applyFont="1" applyFill="1" applyBorder="1" applyAlignment="1">
      <alignment vertical="center" shrinkToFit="1"/>
    </xf>
    <xf numFmtId="41" fontId="24" fillId="0" borderId="48" xfId="1" applyNumberFormat="1" applyFont="1" applyFill="1" applyBorder="1" applyAlignment="1">
      <alignment vertical="center" shrinkToFit="1"/>
    </xf>
    <xf numFmtId="38" fontId="24" fillId="0" borderId="39" xfId="1" applyFont="1" applyFill="1" applyBorder="1" applyAlignment="1">
      <alignment vertical="center" shrinkToFit="1"/>
    </xf>
    <xf numFmtId="38" fontId="24" fillId="0" borderId="44" xfId="1" applyFont="1" applyFill="1" applyBorder="1" applyAlignment="1">
      <alignment horizontal="center" vertical="center" shrinkToFit="1"/>
    </xf>
    <xf numFmtId="38" fontId="24" fillId="0" borderId="34" xfId="1" applyFont="1" applyFill="1" applyBorder="1" applyAlignment="1">
      <alignment horizontal="center" vertical="center" shrinkToFit="1"/>
    </xf>
    <xf numFmtId="0" fontId="24" fillId="0" borderId="70" xfId="0" applyFont="1" applyFill="1" applyBorder="1" applyAlignment="1" applyProtection="1">
      <alignment horizontal="center" vertical="center" shrinkToFit="1"/>
      <protection locked="0"/>
    </xf>
    <xf numFmtId="0" fontId="15" fillId="0" borderId="71" xfId="0" applyFont="1" applyFill="1" applyBorder="1" applyAlignment="1">
      <alignment horizontal="center" vertical="center"/>
    </xf>
    <xf numFmtId="38" fontId="15" fillId="0" borderId="72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95" fontId="15" fillId="0" borderId="50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195" fontId="15" fillId="0" borderId="51" xfId="0" applyNumberFormat="1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8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5" fillId="0" borderId="34" xfId="0" applyFont="1" applyFill="1" applyBorder="1" applyAlignment="1">
      <alignment horizontal="center" vertical="center" shrinkToFit="1"/>
    </xf>
    <xf numFmtId="38" fontId="15" fillId="0" borderId="7" xfId="1" applyFont="1" applyFill="1" applyBorder="1" applyAlignment="1">
      <alignment vertical="center"/>
    </xf>
    <xf numFmtId="178" fontId="15" fillId="0" borderId="34" xfId="1" applyNumberFormat="1" applyFont="1" applyFill="1" applyBorder="1" applyAlignment="1">
      <alignment horizontal="center" vertical="center"/>
    </xf>
    <xf numFmtId="41" fontId="15" fillId="0" borderId="34" xfId="1" applyNumberFormat="1" applyFont="1" applyFill="1" applyBorder="1" applyAlignment="1">
      <alignment vertical="center" shrinkToFit="1"/>
    </xf>
    <xf numFmtId="41" fontId="15" fillId="0" borderId="48" xfId="1" applyNumberFormat="1" applyFont="1" applyFill="1" applyBorder="1" applyAlignment="1">
      <alignment vertical="center" shrinkToFit="1"/>
    </xf>
    <xf numFmtId="38" fontId="15" fillId="0" borderId="34" xfId="1" applyFont="1" applyFill="1" applyBorder="1" applyAlignment="1">
      <alignment horizontal="center" vertical="center" shrinkToFit="1"/>
    </xf>
    <xf numFmtId="38" fontId="15" fillId="0" borderId="48" xfId="1" applyFont="1" applyFill="1" applyBorder="1" applyAlignment="1">
      <alignment horizontal="center" vertical="center" shrinkToFit="1"/>
    </xf>
    <xf numFmtId="38" fontId="15" fillId="0" borderId="44" xfId="1" applyFont="1" applyFill="1" applyBorder="1" applyAlignment="1">
      <alignment horizontal="center" vertical="center" shrinkToFit="1"/>
    </xf>
    <xf numFmtId="20" fontId="24" fillId="0" borderId="0" xfId="1" applyNumberFormat="1" applyFont="1" applyFill="1" applyBorder="1" applyAlignment="1">
      <alignment vertical="center"/>
    </xf>
    <xf numFmtId="38" fontId="25" fillId="0" borderId="0" xfId="1" applyFont="1" applyFill="1" applyBorder="1" applyAlignment="1">
      <alignment vertical="center" wrapText="1"/>
    </xf>
    <xf numFmtId="38" fontId="25" fillId="0" borderId="0" xfId="1" applyFont="1" applyFill="1" applyBorder="1" applyAlignment="1">
      <alignment horizontal="right" vertical="center" wrapText="1"/>
    </xf>
    <xf numFmtId="10" fontId="24" fillId="0" borderId="48" xfId="1" applyNumberFormat="1" applyFont="1" applyFill="1" applyBorder="1" applyAlignment="1">
      <alignment horizontal="center" vertical="center"/>
    </xf>
    <xf numFmtId="38" fontId="24" fillId="0" borderId="39" xfId="1" applyFont="1" applyFill="1" applyBorder="1" applyAlignment="1">
      <alignment vertical="center"/>
    </xf>
    <xf numFmtId="38" fontId="24" fillId="0" borderId="44" xfId="1" applyFont="1" applyFill="1" applyBorder="1" applyAlignment="1">
      <alignment vertical="center"/>
    </xf>
    <xf numFmtId="38" fontId="15" fillId="0" borderId="0" xfId="1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20" fontId="15" fillId="0" borderId="0" xfId="1" applyNumberFormat="1" applyFont="1" applyFill="1" applyBorder="1" applyAlignment="1">
      <alignment vertical="center"/>
    </xf>
    <xf numFmtId="38" fontId="15" fillId="0" borderId="54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0" xfId="0" applyFont="1" applyFill="1" applyBorder="1" applyAlignment="1" applyProtection="1">
      <alignment horizontal="center" vertical="center" shrinkToFit="1"/>
      <protection locked="0"/>
    </xf>
    <xf numFmtId="38" fontId="15" fillId="0" borderId="39" xfId="1" applyFont="1" applyFill="1" applyBorder="1" applyAlignment="1">
      <alignment vertical="center"/>
    </xf>
    <xf numFmtId="10" fontId="15" fillId="0" borderId="48" xfId="1" applyNumberFormat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vertical="center"/>
    </xf>
    <xf numFmtId="0" fontId="16" fillId="3" borderId="44" xfId="0" applyFont="1" applyFill="1" applyBorder="1" applyAlignment="1">
      <alignment horizontal="center" vertical="center"/>
    </xf>
    <xf numFmtId="38" fontId="16" fillId="4" borderId="44" xfId="1" applyFont="1" applyFill="1" applyBorder="1" applyAlignment="1">
      <alignment horizontal="center" vertical="center"/>
    </xf>
    <xf numFmtId="38" fontId="16" fillId="4" borderId="40" xfId="1" applyFont="1" applyFill="1" applyBorder="1" applyAlignment="1">
      <alignment horizontal="center" vertical="center"/>
    </xf>
    <xf numFmtId="0" fontId="8" fillId="4" borderId="44" xfId="2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6" fillId="4" borderId="51" xfId="2" applyFont="1" applyFill="1" applyBorder="1" applyAlignment="1">
      <alignment horizontal="center" vertical="center"/>
    </xf>
    <xf numFmtId="0" fontId="16" fillId="4" borderId="50" xfId="2" applyFont="1" applyFill="1" applyBorder="1" applyAlignment="1">
      <alignment horizontal="center" vertical="center" wrapText="1"/>
    </xf>
    <xf numFmtId="0" fontId="15" fillId="4" borderId="44" xfId="2" applyFont="1" applyFill="1" applyBorder="1" applyAlignment="1">
      <alignment horizontal="center" vertical="center" wrapText="1"/>
    </xf>
    <xf numFmtId="0" fontId="16" fillId="4" borderId="44" xfId="2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38" fontId="15" fillId="2" borderId="73" xfId="1" applyFont="1" applyFill="1" applyBorder="1" applyAlignment="1">
      <alignment vertical="center"/>
    </xf>
    <xf numFmtId="38" fontId="15" fillId="2" borderId="18" xfId="1" applyFont="1" applyFill="1" applyBorder="1" applyAlignment="1">
      <alignment horizontal="left" vertical="center"/>
    </xf>
    <xf numFmtId="38" fontId="15" fillId="2" borderId="7" xfId="1" applyFont="1" applyFill="1" applyBorder="1" applyAlignment="1">
      <alignment horizontal="left" vertical="center" wrapText="1"/>
    </xf>
    <xf numFmtId="38" fontId="15" fillId="2" borderId="74" xfId="1" applyFont="1" applyFill="1" applyBorder="1" applyAlignment="1">
      <alignment vertical="center"/>
    </xf>
    <xf numFmtId="38" fontId="15" fillId="2" borderId="73" xfId="1" applyFont="1" applyFill="1" applyBorder="1" applyAlignment="1">
      <alignment horizontal="left" vertical="center"/>
    </xf>
    <xf numFmtId="38" fontId="15" fillId="2" borderId="75" xfId="1" applyFont="1" applyFill="1" applyBorder="1" applyAlignment="1">
      <alignment horizontal="left" vertical="center"/>
    </xf>
    <xf numFmtId="38" fontId="15" fillId="2" borderId="7" xfId="1" applyFont="1" applyFill="1" applyBorder="1" applyAlignment="1">
      <alignment horizontal="left" vertical="center"/>
    </xf>
    <xf numFmtId="38" fontId="15" fillId="2" borderId="39" xfId="1" applyFont="1" applyFill="1" applyBorder="1" applyAlignment="1">
      <alignment horizontal="left" vertical="center" wrapText="1"/>
    </xf>
    <xf numFmtId="38" fontId="15" fillId="2" borderId="74" xfId="1" applyFont="1" applyFill="1" applyBorder="1" applyAlignment="1">
      <alignment horizontal="center" vertical="center"/>
    </xf>
    <xf numFmtId="38" fontId="15" fillId="2" borderId="76" xfId="1" applyFont="1" applyFill="1" applyBorder="1" applyAlignment="1">
      <alignment horizontal="left" vertical="center"/>
    </xf>
    <xf numFmtId="38" fontId="15" fillId="2" borderId="73" xfId="1" applyFont="1" applyFill="1" applyBorder="1" applyAlignment="1">
      <alignment horizontal="centerContinuous" vertical="center"/>
    </xf>
    <xf numFmtId="38" fontId="15" fillId="2" borderId="39" xfId="1" applyFont="1" applyFill="1" applyBorder="1" applyAlignment="1">
      <alignment horizontal="center" vertical="center"/>
    </xf>
    <xf numFmtId="38" fontId="15" fillId="2" borderId="74" xfId="1" applyFont="1" applyFill="1" applyBorder="1" applyAlignment="1">
      <alignment horizontal="left" vertical="center" wrapText="1"/>
    </xf>
    <xf numFmtId="38" fontId="15" fillId="2" borderId="34" xfId="1" applyFont="1" applyFill="1" applyBorder="1" applyAlignment="1">
      <alignment vertical="center" shrinkToFit="1"/>
    </xf>
    <xf numFmtId="38" fontId="15" fillId="2" borderId="39" xfId="1" applyFont="1" applyFill="1" applyBorder="1" applyAlignment="1">
      <alignment vertical="center" shrinkToFit="1"/>
    </xf>
    <xf numFmtId="38" fontId="24" fillId="2" borderId="73" xfId="1" applyFont="1" applyFill="1" applyBorder="1" applyAlignment="1">
      <alignment vertical="center"/>
    </xf>
    <xf numFmtId="38" fontId="24" fillId="2" borderId="18" xfId="1" applyFont="1" applyFill="1" applyBorder="1" applyAlignment="1">
      <alignment horizontal="left" vertical="center"/>
    </xf>
    <xf numFmtId="38" fontId="24" fillId="2" borderId="7" xfId="1" applyFont="1" applyFill="1" applyBorder="1" applyAlignment="1">
      <alignment horizontal="left" vertical="center" wrapText="1"/>
    </xf>
    <xf numFmtId="38" fontId="24" fillId="2" borderId="74" xfId="1" applyFont="1" applyFill="1" applyBorder="1" applyAlignment="1">
      <alignment vertical="center"/>
    </xf>
    <xf numFmtId="38" fontId="24" fillId="2" borderId="73" xfId="1" applyFont="1" applyFill="1" applyBorder="1" applyAlignment="1">
      <alignment horizontal="left" vertical="center"/>
    </xf>
    <xf numFmtId="38" fontId="24" fillId="2" borderId="75" xfId="1" applyFont="1" applyFill="1" applyBorder="1" applyAlignment="1">
      <alignment horizontal="left" vertical="center"/>
    </xf>
    <xf numFmtId="38" fontId="24" fillId="2" borderId="7" xfId="1" applyFont="1" applyFill="1" applyBorder="1" applyAlignment="1">
      <alignment horizontal="left" vertical="center"/>
    </xf>
    <xf numFmtId="38" fontId="24" fillId="2" borderId="76" xfId="1" applyFont="1" applyFill="1" applyBorder="1" applyAlignment="1">
      <alignment horizontal="left" vertical="center"/>
    </xf>
    <xf numFmtId="38" fontId="24" fillId="2" borderId="73" xfId="1" applyFont="1" applyFill="1" applyBorder="1" applyAlignment="1">
      <alignment horizontal="centerContinuous" vertical="center"/>
    </xf>
    <xf numFmtId="38" fontId="24" fillId="2" borderId="39" xfId="1" applyFont="1" applyFill="1" applyBorder="1" applyAlignment="1">
      <alignment horizontal="center" vertical="center"/>
    </xf>
    <xf numFmtId="38" fontId="24" fillId="2" borderId="34" xfId="1" applyFont="1" applyFill="1" applyBorder="1" applyAlignment="1">
      <alignment vertical="center" shrinkToFit="1"/>
    </xf>
    <xf numFmtId="38" fontId="24" fillId="2" borderId="39" xfId="1" applyFont="1" applyFill="1" applyBorder="1" applyAlignment="1">
      <alignment vertical="center" shrinkToFit="1"/>
    </xf>
    <xf numFmtId="49" fontId="21" fillId="5" borderId="0" xfId="3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91" fontId="16" fillId="2" borderId="50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計算シート（20市町村用）1.01" xfId="2"/>
    <cellStyle name="標準_計算シート（20市町村用）1.01_計算シートF-27施設マニュアル2" xfId="3"/>
  </cellStyles>
  <dxfs count="12"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180975</xdr:rowOff>
    </xdr:from>
    <xdr:to>
      <xdr:col>3</xdr:col>
      <xdr:colOff>333375</xdr:colOff>
      <xdr:row>39</xdr:row>
      <xdr:rowOff>76200</xdr:rowOff>
    </xdr:to>
    <xdr:sp macro="" textlink="">
      <xdr:nvSpPr>
        <xdr:cNvPr id="20481" name="AutoShape 1">
          <a:extLst>
            <a:ext uri="{FF2B5EF4-FFF2-40B4-BE49-F238E27FC236}">
              <a16:creationId xmlns:a16="http://schemas.microsoft.com/office/drawing/2014/main" id="{8D6E7B00-5479-44E3-929C-5C630663A734}"/>
            </a:ext>
          </a:extLst>
        </xdr:cNvPr>
        <xdr:cNvSpPr>
          <a:spLocks noChangeArrowheads="1"/>
        </xdr:cNvSpPr>
      </xdr:nvSpPr>
      <xdr:spPr bwMode="auto">
        <a:xfrm>
          <a:off x="123825" y="2505075"/>
          <a:ext cx="6981825" cy="6619875"/>
        </a:xfrm>
        <a:prstGeom prst="foldedCorner">
          <a:avLst>
            <a:gd name="adj" fmla="val 7653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41</xdr:row>
      <xdr:rowOff>123825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CD0A9E0A-1C5B-4A12-9BDB-D19CF9F88AD4}"/>
            </a:ext>
          </a:extLst>
        </xdr:cNvPr>
        <xdr:cNvSpPr txBox="1">
          <a:spLocks noChangeArrowheads="1"/>
        </xdr:cNvSpPr>
      </xdr:nvSpPr>
      <xdr:spPr bwMode="auto">
        <a:xfrm>
          <a:off x="6772275" y="9220200"/>
          <a:ext cx="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埼玉県福祉部　長寿社会政策課</a:t>
          </a:r>
        </a:p>
      </xdr:txBody>
    </xdr:sp>
    <xdr:clientData/>
  </xdr:twoCellAnchor>
  <xdr:twoCellAnchor>
    <xdr:from>
      <xdr:col>2</xdr:col>
      <xdr:colOff>4943475</xdr:colOff>
      <xdr:row>0</xdr:row>
      <xdr:rowOff>85725</xdr:rowOff>
    </xdr:from>
    <xdr:to>
      <xdr:col>4</xdr:col>
      <xdr:colOff>0</xdr:colOff>
      <xdr:row>0</xdr:row>
      <xdr:rowOff>447675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AE631750-4E3A-4DF9-A506-F568DD3116CF}"/>
            </a:ext>
          </a:extLst>
        </xdr:cNvPr>
        <xdr:cNvSpPr txBox="1">
          <a:spLocks noChangeArrowheads="1"/>
        </xdr:cNvSpPr>
      </xdr:nvSpPr>
      <xdr:spPr bwMode="auto">
        <a:xfrm>
          <a:off x="5648325" y="85725"/>
          <a:ext cx="16383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概要説明</a:t>
          </a:r>
        </a:p>
      </xdr:txBody>
    </xdr:sp>
    <xdr:clientData/>
  </xdr:twoCellAnchor>
  <xdr:twoCellAnchor>
    <xdr:from>
      <xdr:col>2</xdr:col>
      <xdr:colOff>1314450</xdr:colOff>
      <xdr:row>6</xdr:row>
      <xdr:rowOff>19050</xdr:rowOff>
    </xdr:from>
    <xdr:to>
      <xdr:col>2</xdr:col>
      <xdr:colOff>1400175</xdr:colOff>
      <xdr:row>8</xdr:row>
      <xdr:rowOff>19050</xdr:rowOff>
    </xdr:to>
    <xdr:sp macro="" textlink="">
      <xdr:nvSpPr>
        <xdr:cNvPr id="20488" name="AutoShape 8">
          <a:extLst>
            <a:ext uri="{FF2B5EF4-FFF2-40B4-BE49-F238E27FC236}">
              <a16:creationId xmlns:a16="http://schemas.microsoft.com/office/drawing/2014/main" id="{46DBB1A8-2CAE-4D7B-8D96-520DBEFC79D0}"/>
            </a:ext>
          </a:extLst>
        </xdr:cNvPr>
        <xdr:cNvSpPr>
          <a:spLocks/>
        </xdr:cNvSpPr>
      </xdr:nvSpPr>
      <xdr:spPr bwMode="auto">
        <a:xfrm>
          <a:off x="2019300" y="1933575"/>
          <a:ext cx="85725" cy="409575"/>
        </a:xfrm>
        <a:prstGeom prst="leftBracket">
          <a:avLst>
            <a:gd name="adj" fmla="val 398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4543425</xdr:colOff>
      <xdr:row>6</xdr:row>
      <xdr:rowOff>19050</xdr:rowOff>
    </xdr:from>
    <xdr:to>
      <xdr:col>2</xdr:col>
      <xdr:colOff>4619625</xdr:colOff>
      <xdr:row>8</xdr:row>
      <xdr:rowOff>19050</xdr:rowOff>
    </xdr:to>
    <xdr:sp macro="" textlink="">
      <xdr:nvSpPr>
        <xdr:cNvPr id="20489" name="AutoShape 9">
          <a:extLst>
            <a:ext uri="{FF2B5EF4-FFF2-40B4-BE49-F238E27FC236}">
              <a16:creationId xmlns:a16="http://schemas.microsoft.com/office/drawing/2014/main" id="{A3AEBAFF-90EA-4356-A725-A97F85C96D17}"/>
            </a:ext>
          </a:extLst>
        </xdr:cNvPr>
        <xdr:cNvSpPr>
          <a:spLocks/>
        </xdr:cNvSpPr>
      </xdr:nvSpPr>
      <xdr:spPr bwMode="auto">
        <a:xfrm>
          <a:off x="5248275" y="1933575"/>
          <a:ext cx="76200" cy="409575"/>
        </a:xfrm>
        <a:prstGeom prst="rightBracket">
          <a:avLst>
            <a:gd name="adj" fmla="val 44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9525</xdr:rowOff>
    </xdr:from>
    <xdr:to>
      <xdr:col>0</xdr:col>
      <xdr:colOff>885825</xdr:colOff>
      <xdr:row>4</xdr:row>
      <xdr:rowOff>0</xdr:rowOff>
    </xdr:to>
    <xdr:sp macro="" textlink="">
      <xdr:nvSpPr>
        <xdr:cNvPr id="10241" name="Rectangle 1">
          <a:extLst>
            <a:ext uri="{FF2B5EF4-FFF2-40B4-BE49-F238E27FC236}">
              <a16:creationId xmlns:a16="http://schemas.microsoft.com/office/drawing/2014/main" id="{75543F15-5EB6-48A9-9BFE-58242A227C13}"/>
            </a:ext>
          </a:extLst>
        </xdr:cNvPr>
        <xdr:cNvSpPr>
          <a:spLocks noChangeArrowheads="1"/>
        </xdr:cNvSpPr>
      </xdr:nvSpPr>
      <xdr:spPr bwMode="auto">
        <a:xfrm>
          <a:off x="266700" y="857250"/>
          <a:ext cx="6191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0</xdr:rowOff>
    </xdr:from>
    <xdr:to>
      <xdr:col>1</xdr:col>
      <xdr:colOff>762000</xdr:colOff>
      <xdr:row>4</xdr:row>
      <xdr:rowOff>0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21A48805-A190-46C8-B454-9F666522ED73}"/>
            </a:ext>
          </a:extLst>
        </xdr:cNvPr>
        <xdr:cNvSpPr>
          <a:spLocks noChangeArrowheads="1"/>
        </xdr:cNvSpPr>
      </xdr:nvSpPr>
      <xdr:spPr bwMode="auto">
        <a:xfrm>
          <a:off x="276225" y="895350"/>
          <a:ext cx="8096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1" name="AutoShape 1">
          <a:extLst>
            <a:ext uri="{FF2B5EF4-FFF2-40B4-BE49-F238E27FC236}">
              <a16:creationId xmlns:a16="http://schemas.microsoft.com/office/drawing/2014/main" id="{DAD8B3A2-3BC5-4EED-A76E-DB37D6FC96AD}"/>
            </a:ext>
          </a:extLst>
        </xdr:cNvPr>
        <xdr:cNvSpPr>
          <a:spLocks noChangeArrowheads="1"/>
        </xdr:cNvSpPr>
      </xdr:nvSpPr>
      <xdr:spPr bwMode="auto">
        <a:xfrm>
          <a:off x="4781550" y="36576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2" name="AutoShape 2">
          <a:extLst>
            <a:ext uri="{FF2B5EF4-FFF2-40B4-BE49-F238E27FC236}">
              <a16:creationId xmlns:a16="http://schemas.microsoft.com/office/drawing/2014/main" id="{7A0A5D23-4D5F-482F-8DDA-C10D5B89FF13}"/>
            </a:ext>
          </a:extLst>
        </xdr:cNvPr>
        <xdr:cNvSpPr>
          <a:spLocks noChangeArrowheads="1"/>
        </xdr:cNvSpPr>
      </xdr:nvSpPr>
      <xdr:spPr bwMode="auto">
        <a:xfrm>
          <a:off x="4781550" y="36576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3" name="Line 3">
          <a:extLst>
            <a:ext uri="{FF2B5EF4-FFF2-40B4-BE49-F238E27FC236}">
              <a16:creationId xmlns:a16="http://schemas.microsoft.com/office/drawing/2014/main" id="{9403F739-F378-4AF1-B61A-69B1BB4C96E6}"/>
            </a:ext>
          </a:extLst>
        </xdr:cNvPr>
        <xdr:cNvSpPr>
          <a:spLocks noChangeShapeType="1"/>
        </xdr:cNvSpPr>
      </xdr:nvSpPr>
      <xdr:spPr bwMode="auto">
        <a:xfrm>
          <a:off x="4781550" y="365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4" name="Line 4">
          <a:extLst>
            <a:ext uri="{FF2B5EF4-FFF2-40B4-BE49-F238E27FC236}">
              <a16:creationId xmlns:a16="http://schemas.microsoft.com/office/drawing/2014/main" id="{2B9BFEF0-3D84-4D05-800C-0D0AE5CF732B}"/>
            </a:ext>
          </a:extLst>
        </xdr:cNvPr>
        <xdr:cNvSpPr>
          <a:spLocks noChangeShapeType="1"/>
        </xdr:cNvSpPr>
      </xdr:nvSpPr>
      <xdr:spPr bwMode="auto">
        <a:xfrm flipV="1">
          <a:off x="4781550" y="365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5" name="Line 5">
          <a:extLst>
            <a:ext uri="{FF2B5EF4-FFF2-40B4-BE49-F238E27FC236}">
              <a16:creationId xmlns:a16="http://schemas.microsoft.com/office/drawing/2014/main" id="{8BFA4D80-21EF-44CE-94CF-AE919406F28F}"/>
            </a:ext>
          </a:extLst>
        </xdr:cNvPr>
        <xdr:cNvSpPr>
          <a:spLocks noChangeShapeType="1"/>
        </xdr:cNvSpPr>
      </xdr:nvSpPr>
      <xdr:spPr bwMode="auto">
        <a:xfrm flipV="1">
          <a:off x="4781550" y="365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5606" name="Line 6">
          <a:extLst>
            <a:ext uri="{FF2B5EF4-FFF2-40B4-BE49-F238E27FC236}">
              <a16:creationId xmlns:a16="http://schemas.microsoft.com/office/drawing/2014/main" id="{0756CF31-4D24-4975-9E73-52B36497033C}"/>
            </a:ext>
          </a:extLst>
        </xdr:cNvPr>
        <xdr:cNvSpPr>
          <a:spLocks noChangeShapeType="1"/>
        </xdr:cNvSpPr>
      </xdr:nvSpPr>
      <xdr:spPr bwMode="auto">
        <a:xfrm flipV="1">
          <a:off x="4781550" y="365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5607" name="Line 7">
          <a:extLst>
            <a:ext uri="{FF2B5EF4-FFF2-40B4-BE49-F238E27FC236}">
              <a16:creationId xmlns:a16="http://schemas.microsoft.com/office/drawing/2014/main" id="{85445EB1-97C5-43DB-A6B9-50319E52C777}"/>
            </a:ext>
          </a:extLst>
        </xdr:cNvPr>
        <xdr:cNvSpPr>
          <a:spLocks noChangeShapeType="1"/>
        </xdr:cNvSpPr>
      </xdr:nvSpPr>
      <xdr:spPr bwMode="auto">
        <a:xfrm flipV="1">
          <a:off x="2447925" y="434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5608" name="Line 8">
          <a:extLst>
            <a:ext uri="{FF2B5EF4-FFF2-40B4-BE49-F238E27FC236}">
              <a16:creationId xmlns:a16="http://schemas.microsoft.com/office/drawing/2014/main" id="{413E4E88-8BC8-4CF5-ACC0-D5DD420195DA}"/>
            </a:ext>
          </a:extLst>
        </xdr:cNvPr>
        <xdr:cNvSpPr>
          <a:spLocks noChangeShapeType="1"/>
        </xdr:cNvSpPr>
      </xdr:nvSpPr>
      <xdr:spPr bwMode="auto">
        <a:xfrm flipH="1">
          <a:off x="838200" y="4743450"/>
          <a:ext cx="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5609" name="Line 9">
          <a:extLst>
            <a:ext uri="{FF2B5EF4-FFF2-40B4-BE49-F238E27FC236}">
              <a16:creationId xmlns:a16="http://schemas.microsoft.com/office/drawing/2014/main" id="{6BA41F70-8195-4B51-8314-73FB53FFC582}"/>
            </a:ext>
          </a:extLst>
        </xdr:cNvPr>
        <xdr:cNvSpPr>
          <a:spLocks noChangeShapeType="1"/>
        </xdr:cNvSpPr>
      </xdr:nvSpPr>
      <xdr:spPr bwMode="auto">
        <a:xfrm flipH="1">
          <a:off x="1009650" y="4714875"/>
          <a:ext cx="64770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5610" name="Line 10">
          <a:extLst>
            <a:ext uri="{FF2B5EF4-FFF2-40B4-BE49-F238E27FC236}">
              <a16:creationId xmlns:a16="http://schemas.microsoft.com/office/drawing/2014/main" id="{ECEA5AB9-001A-408B-A113-7C4766EFE057}"/>
            </a:ext>
          </a:extLst>
        </xdr:cNvPr>
        <xdr:cNvSpPr>
          <a:spLocks noChangeShapeType="1"/>
        </xdr:cNvSpPr>
      </xdr:nvSpPr>
      <xdr:spPr bwMode="auto">
        <a:xfrm flipH="1">
          <a:off x="2600325" y="4752975"/>
          <a:ext cx="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27</xdr:row>
      <xdr:rowOff>47625</xdr:rowOff>
    </xdr:from>
    <xdr:to>
      <xdr:col>3</xdr:col>
      <xdr:colOff>123825</xdr:colOff>
      <xdr:row>29</xdr:row>
      <xdr:rowOff>104775</xdr:rowOff>
    </xdr:to>
    <xdr:sp macro="" textlink="">
      <xdr:nvSpPr>
        <xdr:cNvPr id="25611" name="Line 11">
          <a:extLst>
            <a:ext uri="{FF2B5EF4-FFF2-40B4-BE49-F238E27FC236}">
              <a16:creationId xmlns:a16="http://schemas.microsoft.com/office/drawing/2014/main" id="{E1571FF9-0D06-4DBA-9D8D-2ACBA5142370}"/>
            </a:ext>
          </a:extLst>
        </xdr:cNvPr>
        <xdr:cNvSpPr>
          <a:spLocks noChangeShapeType="1"/>
        </xdr:cNvSpPr>
      </xdr:nvSpPr>
      <xdr:spPr bwMode="auto">
        <a:xfrm>
          <a:off x="1857375" y="4733925"/>
          <a:ext cx="390525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08" name="AutoShape 4">
          <a:extLst>
            <a:ext uri="{FF2B5EF4-FFF2-40B4-BE49-F238E27FC236}">
              <a16:creationId xmlns:a16="http://schemas.microsoft.com/office/drawing/2014/main" id="{0C92D57F-9A87-4CB7-AD5F-D524CAC19E30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09" name="AutoShape 5">
          <a:extLst>
            <a:ext uri="{FF2B5EF4-FFF2-40B4-BE49-F238E27FC236}">
              <a16:creationId xmlns:a16="http://schemas.microsoft.com/office/drawing/2014/main" id="{756360CD-DC4C-4418-8CB6-26B021418827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10" name="Line 6">
          <a:extLst>
            <a:ext uri="{FF2B5EF4-FFF2-40B4-BE49-F238E27FC236}">
              <a16:creationId xmlns:a16="http://schemas.microsoft.com/office/drawing/2014/main" id="{EB844FC1-E7BD-441F-A4BC-B7D57DF405DD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11" name="Line 7">
          <a:extLst>
            <a:ext uri="{FF2B5EF4-FFF2-40B4-BE49-F238E27FC236}">
              <a16:creationId xmlns:a16="http://schemas.microsoft.com/office/drawing/2014/main" id="{3C8BF941-565C-4C87-A6A6-9D851388C16A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12" name="Line 8">
          <a:extLst>
            <a:ext uri="{FF2B5EF4-FFF2-40B4-BE49-F238E27FC236}">
              <a16:creationId xmlns:a16="http://schemas.microsoft.com/office/drawing/2014/main" id="{4DB25664-A0A1-454C-BF61-BB91E5454EAB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13" name="Line 9">
          <a:extLst>
            <a:ext uri="{FF2B5EF4-FFF2-40B4-BE49-F238E27FC236}">
              <a16:creationId xmlns:a16="http://schemas.microsoft.com/office/drawing/2014/main" id="{319A4960-F211-4A1A-AB25-8E507ECAB13B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1514" name="Line 10">
          <a:extLst>
            <a:ext uri="{FF2B5EF4-FFF2-40B4-BE49-F238E27FC236}">
              <a16:creationId xmlns:a16="http://schemas.microsoft.com/office/drawing/2014/main" id="{97A62494-88E7-4995-A47A-BF49655ACFE2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1525" name="Line 21">
          <a:extLst>
            <a:ext uri="{FF2B5EF4-FFF2-40B4-BE49-F238E27FC236}">
              <a16:creationId xmlns:a16="http://schemas.microsoft.com/office/drawing/2014/main" id="{7F84FD0C-D3EF-4530-A25B-4ACDFB1AF1CF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1528" name="Line 24">
          <a:extLst>
            <a:ext uri="{FF2B5EF4-FFF2-40B4-BE49-F238E27FC236}">
              <a16:creationId xmlns:a16="http://schemas.microsoft.com/office/drawing/2014/main" id="{A0FFAA8A-90B2-4B5F-9C90-A83A54F31B9B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1529" name="Line 25">
          <a:extLst>
            <a:ext uri="{FF2B5EF4-FFF2-40B4-BE49-F238E27FC236}">
              <a16:creationId xmlns:a16="http://schemas.microsoft.com/office/drawing/2014/main" id="{E6073F3C-2B78-4FF7-9090-5C7AA2E46839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1530" name="Line 26">
          <a:extLst>
            <a:ext uri="{FF2B5EF4-FFF2-40B4-BE49-F238E27FC236}">
              <a16:creationId xmlns:a16="http://schemas.microsoft.com/office/drawing/2014/main" id="{4D9C31DD-3B1C-4C36-BC43-97FF4DE01143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25" name="AutoShape 1">
          <a:extLst>
            <a:ext uri="{FF2B5EF4-FFF2-40B4-BE49-F238E27FC236}">
              <a16:creationId xmlns:a16="http://schemas.microsoft.com/office/drawing/2014/main" id="{D96CFBF1-70DE-43DC-9F6E-8A85D5BAA650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26" name="AutoShape 2">
          <a:extLst>
            <a:ext uri="{FF2B5EF4-FFF2-40B4-BE49-F238E27FC236}">
              <a16:creationId xmlns:a16="http://schemas.microsoft.com/office/drawing/2014/main" id="{21DADAD4-16AA-4E8F-A265-9C27CE2FA87C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27" name="Line 3">
          <a:extLst>
            <a:ext uri="{FF2B5EF4-FFF2-40B4-BE49-F238E27FC236}">
              <a16:creationId xmlns:a16="http://schemas.microsoft.com/office/drawing/2014/main" id="{2188672F-CC42-4723-A08A-B2AD47EEE718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28" name="Line 4">
          <a:extLst>
            <a:ext uri="{FF2B5EF4-FFF2-40B4-BE49-F238E27FC236}">
              <a16:creationId xmlns:a16="http://schemas.microsoft.com/office/drawing/2014/main" id="{C211AF43-04D6-4B50-9087-C87F3756DA74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29" name="Line 5">
          <a:extLst>
            <a:ext uri="{FF2B5EF4-FFF2-40B4-BE49-F238E27FC236}">
              <a16:creationId xmlns:a16="http://schemas.microsoft.com/office/drawing/2014/main" id="{649526CE-E294-4386-84BC-6BE1A9998FC5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30" name="Line 6">
          <a:extLst>
            <a:ext uri="{FF2B5EF4-FFF2-40B4-BE49-F238E27FC236}">
              <a16:creationId xmlns:a16="http://schemas.microsoft.com/office/drawing/2014/main" id="{41A96F41-53DB-4D6B-AFC1-F0453C1D0808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6631" name="Line 7">
          <a:extLst>
            <a:ext uri="{FF2B5EF4-FFF2-40B4-BE49-F238E27FC236}">
              <a16:creationId xmlns:a16="http://schemas.microsoft.com/office/drawing/2014/main" id="{DF83A837-AA17-4038-8D06-32A3A49E93CB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6632" name="Line 8">
          <a:extLst>
            <a:ext uri="{FF2B5EF4-FFF2-40B4-BE49-F238E27FC236}">
              <a16:creationId xmlns:a16="http://schemas.microsoft.com/office/drawing/2014/main" id="{735C2592-DA88-4A13-AF14-3D7C787F8FFD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6633" name="Line 9">
          <a:extLst>
            <a:ext uri="{FF2B5EF4-FFF2-40B4-BE49-F238E27FC236}">
              <a16:creationId xmlns:a16="http://schemas.microsoft.com/office/drawing/2014/main" id="{E3FB759A-ADF0-4B05-BB15-258DE704A104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6634" name="Line 10">
          <a:extLst>
            <a:ext uri="{FF2B5EF4-FFF2-40B4-BE49-F238E27FC236}">
              <a16:creationId xmlns:a16="http://schemas.microsoft.com/office/drawing/2014/main" id="{D545B70A-A8AA-43E1-9D78-7D2E71F2CAD7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6635" name="Line 11">
          <a:extLst>
            <a:ext uri="{FF2B5EF4-FFF2-40B4-BE49-F238E27FC236}">
              <a16:creationId xmlns:a16="http://schemas.microsoft.com/office/drawing/2014/main" id="{2DDCCD3A-1973-46B5-AAFC-0D0C99D33C36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6640" name="Line 16">
          <a:extLst>
            <a:ext uri="{FF2B5EF4-FFF2-40B4-BE49-F238E27FC236}">
              <a16:creationId xmlns:a16="http://schemas.microsoft.com/office/drawing/2014/main" id="{7A2004B1-106D-4DB1-A24E-69A1C4B5A398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6641" name="Line 17">
          <a:extLst>
            <a:ext uri="{FF2B5EF4-FFF2-40B4-BE49-F238E27FC236}">
              <a16:creationId xmlns:a16="http://schemas.microsoft.com/office/drawing/2014/main" id="{6FB429D9-9AB8-4D5F-8A85-B2FB39C983DF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6642" name="Line 18">
          <a:extLst>
            <a:ext uri="{FF2B5EF4-FFF2-40B4-BE49-F238E27FC236}">
              <a16:creationId xmlns:a16="http://schemas.microsoft.com/office/drawing/2014/main" id="{82E69C67-CEAE-43BF-8245-85631D2A4767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6643" name="Line 19">
          <a:extLst>
            <a:ext uri="{FF2B5EF4-FFF2-40B4-BE49-F238E27FC236}">
              <a16:creationId xmlns:a16="http://schemas.microsoft.com/office/drawing/2014/main" id="{B7C630F7-6E7A-431C-9561-9553A06C7379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49" name="AutoShape 1">
          <a:extLst>
            <a:ext uri="{FF2B5EF4-FFF2-40B4-BE49-F238E27FC236}">
              <a16:creationId xmlns:a16="http://schemas.microsoft.com/office/drawing/2014/main" id="{F9EEF830-CF5D-4FD3-AB9A-9924B5A926C5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50" name="AutoShape 2">
          <a:extLst>
            <a:ext uri="{FF2B5EF4-FFF2-40B4-BE49-F238E27FC236}">
              <a16:creationId xmlns:a16="http://schemas.microsoft.com/office/drawing/2014/main" id="{F7D362D0-1D65-4A45-91BE-8CBB4D03AB17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51" name="Line 3">
          <a:extLst>
            <a:ext uri="{FF2B5EF4-FFF2-40B4-BE49-F238E27FC236}">
              <a16:creationId xmlns:a16="http://schemas.microsoft.com/office/drawing/2014/main" id="{AB752F95-A1AC-46AE-AAB9-A76E29E18FF1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52" name="Line 4">
          <a:extLst>
            <a:ext uri="{FF2B5EF4-FFF2-40B4-BE49-F238E27FC236}">
              <a16:creationId xmlns:a16="http://schemas.microsoft.com/office/drawing/2014/main" id="{D7D3B5A3-2042-4182-95B2-4539BC32B6A5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53" name="Line 5">
          <a:extLst>
            <a:ext uri="{FF2B5EF4-FFF2-40B4-BE49-F238E27FC236}">
              <a16:creationId xmlns:a16="http://schemas.microsoft.com/office/drawing/2014/main" id="{8C5A3EE2-CF3B-4676-A831-C48FEC6CA433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54" name="Line 6">
          <a:extLst>
            <a:ext uri="{FF2B5EF4-FFF2-40B4-BE49-F238E27FC236}">
              <a16:creationId xmlns:a16="http://schemas.microsoft.com/office/drawing/2014/main" id="{38EE7143-673A-4498-90BE-F95CA98D01DC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7655" name="Line 7">
          <a:extLst>
            <a:ext uri="{FF2B5EF4-FFF2-40B4-BE49-F238E27FC236}">
              <a16:creationId xmlns:a16="http://schemas.microsoft.com/office/drawing/2014/main" id="{B3A0091C-ACFB-40F2-9663-E81E88E0E3AE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7656" name="Line 8">
          <a:extLst>
            <a:ext uri="{FF2B5EF4-FFF2-40B4-BE49-F238E27FC236}">
              <a16:creationId xmlns:a16="http://schemas.microsoft.com/office/drawing/2014/main" id="{206F40EE-FFCA-438C-9844-84E0CA6EA880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7657" name="Line 9">
          <a:extLst>
            <a:ext uri="{FF2B5EF4-FFF2-40B4-BE49-F238E27FC236}">
              <a16:creationId xmlns:a16="http://schemas.microsoft.com/office/drawing/2014/main" id="{3E8DB5FA-AED9-442B-B7EE-DF39A12BF4B3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7658" name="Line 10">
          <a:extLst>
            <a:ext uri="{FF2B5EF4-FFF2-40B4-BE49-F238E27FC236}">
              <a16:creationId xmlns:a16="http://schemas.microsoft.com/office/drawing/2014/main" id="{E12F93EF-3E36-4CC8-9276-1E9D407C9DB7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7659" name="Line 11">
          <a:extLst>
            <a:ext uri="{FF2B5EF4-FFF2-40B4-BE49-F238E27FC236}">
              <a16:creationId xmlns:a16="http://schemas.microsoft.com/office/drawing/2014/main" id="{38B11828-458A-4625-9A88-1472D4295D5C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7664" name="Line 16">
          <a:extLst>
            <a:ext uri="{FF2B5EF4-FFF2-40B4-BE49-F238E27FC236}">
              <a16:creationId xmlns:a16="http://schemas.microsoft.com/office/drawing/2014/main" id="{6EB15092-A134-43B5-A53A-A21730E7FBF4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7665" name="Line 17">
          <a:extLst>
            <a:ext uri="{FF2B5EF4-FFF2-40B4-BE49-F238E27FC236}">
              <a16:creationId xmlns:a16="http://schemas.microsoft.com/office/drawing/2014/main" id="{8126BCD3-7B44-4B5D-A649-EBA5FBBDDB6C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7666" name="Line 18">
          <a:extLst>
            <a:ext uri="{FF2B5EF4-FFF2-40B4-BE49-F238E27FC236}">
              <a16:creationId xmlns:a16="http://schemas.microsoft.com/office/drawing/2014/main" id="{152D22AC-6C20-4162-863D-AA9B9A0275B9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7667" name="Line 19">
          <a:extLst>
            <a:ext uri="{FF2B5EF4-FFF2-40B4-BE49-F238E27FC236}">
              <a16:creationId xmlns:a16="http://schemas.microsoft.com/office/drawing/2014/main" id="{CA44E8DD-D87E-450F-B716-EE292D45E2AF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3" name="AutoShape 1">
          <a:extLst>
            <a:ext uri="{FF2B5EF4-FFF2-40B4-BE49-F238E27FC236}">
              <a16:creationId xmlns:a16="http://schemas.microsoft.com/office/drawing/2014/main" id="{B1446067-7225-4FBE-81A7-E76D15745532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4" name="AutoShape 2">
          <a:extLst>
            <a:ext uri="{FF2B5EF4-FFF2-40B4-BE49-F238E27FC236}">
              <a16:creationId xmlns:a16="http://schemas.microsoft.com/office/drawing/2014/main" id="{1D7D086C-A81C-41C0-94E9-92F29B7681C9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5" name="Line 3">
          <a:extLst>
            <a:ext uri="{FF2B5EF4-FFF2-40B4-BE49-F238E27FC236}">
              <a16:creationId xmlns:a16="http://schemas.microsoft.com/office/drawing/2014/main" id="{E42ACA65-0159-45CC-A0C6-1E80DE4CC6F3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6" name="Line 4">
          <a:extLst>
            <a:ext uri="{FF2B5EF4-FFF2-40B4-BE49-F238E27FC236}">
              <a16:creationId xmlns:a16="http://schemas.microsoft.com/office/drawing/2014/main" id="{C83971CF-EC73-460B-A4A9-CC50A0134DCB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7" name="Line 5">
          <a:extLst>
            <a:ext uri="{FF2B5EF4-FFF2-40B4-BE49-F238E27FC236}">
              <a16:creationId xmlns:a16="http://schemas.microsoft.com/office/drawing/2014/main" id="{26D3D128-7051-4325-B205-6F08DBBB39EF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78" name="Line 6">
          <a:extLst>
            <a:ext uri="{FF2B5EF4-FFF2-40B4-BE49-F238E27FC236}">
              <a16:creationId xmlns:a16="http://schemas.microsoft.com/office/drawing/2014/main" id="{4FA4D079-E71E-4295-A9DF-20B0E6D38E04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8679" name="Line 7">
          <a:extLst>
            <a:ext uri="{FF2B5EF4-FFF2-40B4-BE49-F238E27FC236}">
              <a16:creationId xmlns:a16="http://schemas.microsoft.com/office/drawing/2014/main" id="{5B96DAAA-58A0-444A-8503-CB0C0B696A79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8680" name="Line 8">
          <a:extLst>
            <a:ext uri="{FF2B5EF4-FFF2-40B4-BE49-F238E27FC236}">
              <a16:creationId xmlns:a16="http://schemas.microsoft.com/office/drawing/2014/main" id="{5902B490-1368-4E31-AAFF-0A1D4E44262C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8681" name="Line 9">
          <a:extLst>
            <a:ext uri="{FF2B5EF4-FFF2-40B4-BE49-F238E27FC236}">
              <a16:creationId xmlns:a16="http://schemas.microsoft.com/office/drawing/2014/main" id="{682E84BE-D760-4CAA-94DC-C40E84807B62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8682" name="Line 10">
          <a:extLst>
            <a:ext uri="{FF2B5EF4-FFF2-40B4-BE49-F238E27FC236}">
              <a16:creationId xmlns:a16="http://schemas.microsoft.com/office/drawing/2014/main" id="{FC4AA3DC-A16A-4DCB-B6FF-E5A1F8408B73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8683" name="Line 11">
          <a:extLst>
            <a:ext uri="{FF2B5EF4-FFF2-40B4-BE49-F238E27FC236}">
              <a16:creationId xmlns:a16="http://schemas.microsoft.com/office/drawing/2014/main" id="{9F29D0C0-6A34-48F1-A197-DE6FF41D2F30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8688" name="Line 16">
          <a:extLst>
            <a:ext uri="{FF2B5EF4-FFF2-40B4-BE49-F238E27FC236}">
              <a16:creationId xmlns:a16="http://schemas.microsoft.com/office/drawing/2014/main" id="{40528E6D-B691-45A5-8E00-5D038DE46860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8689" name="Line 17">
          <a:extLst>
            <a:ext uri="{FF2B5EF4-FFF2-40B4-BE49-F238E27FC236}">
              <a16:creationId xmlns:a16="http://schemas.microsoft.com/office/drawing/2014/main" id="{76E5E07D-B228-446A-B156-E832B84F4B77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8690" name="Line 18">
          <a:extLst>
            <a:ext uri="{FF2B5EF4-FFF2-40B4-BE49-F238E27FC236}">
              <a16:creationId xmlns:a16="http://schemas.microsoft.com/office/drawing/2014/main" id="{7C35FD95-A333-46B1-B6BE-1B73EDF4B774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8691" name="Line 19">
          <a:extLst>
            <a:ext uri="{FF2B5EF4-FFF2-40B4-BE49-F238E27FC236}">
              <a16:creationId xmlns:a16="http://schemas.microsoft.com/office/drawing/2014/main" id="{FD6B96D2-16DA-4FF1-BB9B-588ACF8FE714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697" name="AutoShape 1">
          <a:extLst>
            <a:ext uri="{FF2B5EF4-FFF2-40B4-BE49-F238E27FC236}">
              <a16:creationId xmlns:a16="http://schemas.microsoft.com/office/drawing/2014/main" id="{3EA1C5AA-0572-4A0D-A52C-8AD229B69774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698" name="AutoShape 2">
          <a:extLst>
            <a:ext uri="{FF2B5EF4-FFF2-40B4-BE49-F238E27FC236}">
              <a16:creationId xmlns:a16="http://schemas.microsoft.com/office/drawing/2014/main" id="{FEE1FAB7-F5CB-442E-B33B-0899FE216108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699" name="Line 3">
          <a:extLst>
            <a:ext uri="{FF2B5EF4-FFF2-40B4-BE49-F238E27FC236}">
              <a16:creationId xmlns:a16="http://schemas.microsoft.com/office/drawing/2014/main" id="{C3620121-65E3-43A3-B331-DEF69C08AF2F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00" name="Line 4">
          <a:extLst>
            <a:ext uri="{FF2B5EF4-FFF2-40B4-BE49-F238E27FC236}">
              <a16:creationId xmlns:a16="http://schemas.microsoft.com/office/drawing/2014/main" id="{3BA7DC09-F211-448F-9ABD-6C27997792D9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01" name="Line 5">
          <a:extLst>
            <a:ext uri="{FF2B5EF4-FFF2-40B4-BE49-F238E27FC236}">
              <a16:creationId xmlns:a16="http://schemas.microsoft.com/office/drawing/2014/main" id="{734A84BE-FBB1-4715-82B4-9077BD74A873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02" name="Line 6">
          <a:extLst>
            <a:ext uri="{FF2B5EF4-FFF2-40B4-BE49-F238E27FC236}">
              <a16:creationId xmlns:a16="http://schemas.microsoft.com/office/drawing/2014/main" id="{71082798-3E9F-4505-A1E5-C8317259AE60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9703" name="Line 7">
          <a:extLst>
            <a:ext uri="{FF2B5EF4-FFF2-40B4-BE49-F238E27FC236}">
              <a16:creationId xmlns:a16="http://schemas.microsoft.com/office/drawing/2014/main" id="{B38C1E0F-1E91-466F-AF31-F04F63CAA847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9704" name="Line 8">
          <a:extLst>
            <a:ext uri="{FF2B5EF4-FFF2-40B4-BE49-F238E27FC236}">
              <a16:creationId xmlns:a16="http://schemas.microsoft.com/office/drawing/2014/main" id="{2022EE65-78F7-4EB7-AE06-DA492C70EA69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9705" name="Line 9">
          <a:extLst>
            <a:ext uri="{FF2B5EF4-FFF2-40B4-BE49-F238E27FC236}">
              <a16:creationId xmlns:a16="http://schemas.microsoft.com/office/drawing/2014/main" id="{66EC9D74-4759-4BC0-9C15-E4D2A43C9376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9706" name="Line 10">
          <a:extLst>
            <a:ext uri="{FF2B5EF4-FFF2-40B4-BE49-F238E27FC236}">
              <a16:creationId xmlns:a16="http://schemas.microsoft.com/office/drawing/2014/main" id="{D241E444-C39F-4202-A801-066C01AD7FF5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9707" name="Line 11">
          <a:extLst>
            <a:ext uri="{FF2B5EF4-FFF2-40B4-BE49-F238E27FC236}">
              <a16:creationId xmlns:a16="http://schemas.microsoft.com/office/drawing/2014/main" id="{6C0E62E4-3DBC-4416-969D-A1187FFD7481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9712" name="Line 16">
          <a:extLst>
            <a:ext uri="{FF2B5EF4-FFF2-40B4-BE49-F238E27FC236}">
              <a16:creationId xmlns:a16="http://schemas.microsoft.com/office/drawing/2014/main" id="{1993845D-C8F3-44B9-BFCE-7FAF0114DFF4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9713" name="Line 17">
          <a:extLst>
            <a:ext uri="{FF2B5EF4-FFF2-40B4-BE49-F238E27FC236}">
              <a16:creationId xmlns:a16="http://schemas.microsoft.com/office/drawing/2014/main" id="{0AAF0A03-4695-421C-B3D5-C96A29264051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66675</xdr:rowOff>
    </xdr:from>
    <xdr:to>
      <xdr:col>3</xdr:col>
      <xdr:colOff>476250</xdr:colOff>
      <xdr:row>29</xdr:row>
      <xdr:rowOff>123825</xdr:rowOff>
    </xdr:to>
    <xdr:sp macro="" textlink="">
      <xdr:nvSpPr>
        <xdr:cNvPr id="29714" name="Line 18">
          <a:extLst>
            <a:ext uri="{FF2B5EF4-FFF2-40B4-BE49-F238E27FC236}">
              <a16:creationId xmlns:a16="http://schemas.microsoft.com/office/drawing/2014/main" id="{FDBF2C29-5DF5-4431-94B1-DBAFF65740E1}"/>
            </a:ext>
          </a:extLst>
        </xdr:cNvPr>
        <xdr:cNvSpPr>
          <a:spLocks noChangeShapeType="1"/>
        </xdr:cNvSpPr>
      </xdr:nvSpPr>
      <xdr:spPr bwMode="auto">
        <a:xfrm flipH="1">
          <a:off x="2600325" y="48291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9715" name="Line 19">
          <a:extLst>
            <a:ext uri="{FF2B5EF4-FFF2-40B4-BE49-F238E27FC236}">
              <a16:creationId xmlns:a16="http://schemas.microsoft.com/office/drawing/2014/main" id="{00EB3BE2-99E6-425B-8D9C-521893813ADE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activeCell="C6" sqref="C6"/>
    </sheetView>
  </sheetViews>
  <sheetFormatPr defaultRowHeight="13.5"/>
  <cols>
    <col min="1" max="2" width="4.625" style="34" customWidth="1"/>
    <col min="3" max="3" width="79.625" style="34" customWidth="1"/>
    <col min="4" max="4" width="6.75" style="34" customWidth="1"/>
    <col min="5" max="16384" width="9" style="34"/>
  </cols>
  <sheetData>
    <row r="1" spans="1:4" ht="41.25" customHeight="1" thickBot="1"/>
    <row r="2" spans="1:4" ht="14.25" thickTop="1">
      <c r="A2" s="35"/>
      <c r="B2" s="36"/>
      <c r="C2" s="36"/>
      <c r="D2" s="37"/>
    </row>
    <row r="3" spans="1:4" ht="50.1" customHeight="1">
      <c r="A3" s="38"/>
      <c r="B3" s="267" t="s">
        <v>123</v>
      </c>
      <c r="C3" s="268"/>
      <c r="D3" s="40"/>
    </row>
    <row r="4" spans="1:4">
      <c r="A4" s="38"/>
      <c r="B4" s="39"/>
      <c r="C4" s="39"/>
      <c r="D4" s="40"/>
    </row>
    <row r="5" spans="1:4">
      <c r="A5" s="38"/>
      <c r="B5" s="39"/>
      <c r="C5" s="39"/>
      <c r="D5" s="40"/>
    </row>
    <row r="6" spans="1:4" ht="18.75">
      <c r="A6" s="38"/>
      <c r="B6" s="39"/>
      <c r="C6" s="41" t="s">
        <v>33</v>
      </c>
      <c r="D6" s="40"/>
    </row>
    <row r="7" spans="1:4" ht="14.25">
      <c r="A7" s="38"/>
      <c r="B7" s="39"/>
      <c r="C7" s="42" t="s">
        <v>113</v>
      </c>
      <c r="D7" s="40"/>
    </row>
    <row r="8" spans="1:4" ht="18" customHeight="1">
      <c r="A8" s="38"/>
      <c r="B8" s="39"/>
      <c r="C8" s="42" t="s">
        <v>122</v>
      </c>
      <c r="D8" s="40"/>
    </row>
    <row r="9" spans="1:4" ht="18" customHeight="1">
      <c r="A9" s="38"/>
      <c r="B9" s="39"/>
      <c r="C9" s="39"/>
      <c r="D9" s="40"/>
    </row>
    <row r="10" spans="1:4" ht="14.25">
      <c r="A10" s="51"/>
      <c r="B10" s="52" t="s">
        <v>34</v>
      </c>
      <c r="C10" s="53"/>
      <c r="D10" s="54"/>
    </row>
    <row r="11" spans="1:4" ht="14.25">
      <c r="A11" s="51"/>
      <c r="B11" s="44"/>
      <c r="C11" s="50"/>
      <c r="D11" s="54"/>
    </row>
    <row r="12" spans="1:4" ht="14.25">
      <c r="A12" s="51"/>
      <c r="B12" s="55" t="s">
        <v>35</v>
      </c>
      <c r="C12" s="53"/>
      <c r="D12" s="54"/>
    </row>
    <row r="13" spans="1:4" ht="14.25">
      <c r="A13" s="51"/>
      <c r="B13" s="44"/>
      <c r="C13" s="56" t="s">
        <v>36</v>
      </c>
      <c r="D13" s="54"/>
    </row>
    <row r="14" spans="1:4" ht="14.25">
      <c r="A14" s="51"/>
      <c r="B14" s="67"/>
      <c r="C14" s="56" t="s">
        <v>39</v>
      </c>
      <c r="D14" s="54"/>
    </row>
    <row r="15" spans="1:4" ht="14.25">
      <c r="A15" s="51"/>
      <c r="B15" s="67"/>
      <c r="C15" s="56" t="s">
        <v>116</v>
      </c>
      <c r="D15" s="54"/>
    </row>
    <row r="16" spans="1:4" ht="14.25">
      <c r="A16" s="51"/>
      <c r="B16" s="67"/>
      <c r="C16" s="56" t="s">
        <v>102</v>
      </c>
      <c r="D16" s="54"/>
    </row>
    <row r="17" spans="1:4" ht="14.25">
      <c r="A17" s="51"/>
      <c r="B17" s="67"/>
      <c r="C17" s="56" t="s">
        <v>117</v>
      </c>
      <c r="D17" s="54"/>
    </row>
    <row r="18" spans="1:4" ht="14.25">
      <c r="A18" s="51"/>
      <c r="B18" s="67"/>
      <c r="C18" s="56" t="s">
        <v>118</v>
      </c>
      <c r="D18" s="54"/>
    </row>
    <row r="19" spans="1:4" ht="14.25">
      <c r="A19" s="51"/>
      <c r="B19" s="44"/>
      <c r="C19" s="56"/>
      <c r="D19" s="54"/>
    </row>
    <row r="20" spans="1:4" ht="14.25">
      <c r="A20" s="51"/>
      <c r="B20" s="55" t="s">
        <v>37</v>
      </c>
      <c r="C20" s="57"/>
      <c r="D20" s="54"/>
    </row>
    <row r="21" spans="1:4" ht="14.25">
      <c r="A21" s="51"/>
      <c r="B21" s="66" t="s">
        <v>41</v>
      </c>
      <c r="C21" s="56" t="s">
        <v>46</v>
      </c>
      <c r="D21" s="54"/>
    </row>
    <row r="22" spans="1:4" ht="14.25">
      <c r="A22" s="51"/>
      <c r="B22" s="44"/>
      <c r="C22" s="56"/>
      <c r="D22" s="54"/>
    </row>
    <row r="23" spans="1:4" ht="14.25">
      <c r="A23" s="51"/>
      <c r="B23" s="55" t="s">
        <v>40</v>
      </c>
      <c r="C23" s="57"/>
      <c r="D23" s="54"/>
    </row>
    <row r="24" spans="1:4" ht="14.25">
      <c r="A24" s="51"/>
      <c r="B24" s="66" t="s">
        <v>42</v>
      </c>
      <c r="C24" s="56" t="s">
        <v>47</v>
      </c>
      <c r="D24" s="54"/>
    </row>
    <row r="25" spans="1:4" ht="14.25">
      <c r="A25" s="51"/>
      <c r="B25" s="44"/>
      <c r="C25" s="56"/>
      <c r="D25" s="54"/>
    </row>
    <row r="26" spans="1:4" ht="14.25">
      <c r="A26" s="51"/>
      <c r="B26" s="55" t="s">
        <v>99</v>
      </c>
      <c r="C26" s="57"/>
      <c r="D26" s="54"/>
    </row>
    <row r="27" spans="1:4" ht="14.25">
      <c r="A27" s="51"/>
      <c r="B27" s="66" t="s">
        <v>42</v>
      </c>
      <c r="C27" s="56" t="s">
        <v>100</v>
      </c>
      <c r="D27" s="54"/>
    </row>
    <row r="28" spans="1:4" ht="14.25">
      <c r="A28" s="51"/>
      <c r="B28" s="66" t="s">
        <v>42</v>
      </c>
      <c r="C28" s="56" t="s">
        <v>101</v>
      </c>
      <c r="D28" s="54"/>
    </row>
    <row r="29" spans="1:4" ht="28.5">
      <c r="A29" s="51"/>
      <c r="B29" s="66" t="s">
        <v>42</v>
      </c>
      <c r="C29" s="56" t="s">
        <v>119</v>
      </c>
      <c r="D29" s="54"/>
    </row>
    <row r="30" spans="1:4" ht="14.25">
      <c r="A30" s="51"/>
      <c r="B30" s="44"/>
      <c r="C30" s="56"/>
      <c r="D30" s="54"/>
    </row>
    <row r="31" spans="1:4" ht="14.25">
      <c r="A31" s="51"/>
      <c r="B31" s="55" t="s">
        <v>38</v>
      </c>
      <c r="C31" s="57"/>
      <c r="D31" s="54"/>
    </row>
    <row r="32" spans="1:4" ht="14.25">
      <c r="A32" s="51"/>
      <c r="B32" s="66" t="s">
        <v>42</v>
      </c>
      <c r="C32" s="56" t="s">
        <v>43</v>
      </c>
      <c r="D32" s="54"/>
    </row>
    <row r="33" spans="1:4" ht="28.5">
      <c r="A33" s="51"/>
      <c r="B33" s="66" t="s">
        <v>42</v>
      </c>
      <c r="C33" s="56" t="s">
        <v>44</v>
      </c>
      <c r="D33" s="54"/>
    </row>
    <row r="34" spans="1:4" ht="57">
      <c r="A34" s="51"/>
      <c r="B34" s="66"/>
      <c r="C34" s="56" t="s">
        <v>121</v>
      </c>
      <c r="D34" s="54"/>
    </row>
    <row r="35" spans="1:4" ht="28.5">
      <c r="A35" s="51"/>
      <c r="B35" s="66" t="s">
        <v>42</v>
      </c>
      <c r="C35" s="56" t="s">
        <v>120</v>
      </c>
      <c r="D35" s="54"/>
    </row>
    <row r="36" spans="1:4" ht="14.25">
      <c r="A36" s="51"/>
      <c r="B36" s="66" t="s">
        <v>42</v>
      </c>
      <c r="C36" s="56" t="s">
        <v>45</v>
      </c>
      <c r="D36" s="54"/>
    </row>
    <row r="37" spans="1:4" ht="14.25">
      <c r="A37" s="45"/>
      <c r="B37" s="66"/>
      <c r="C37" s="56"/>
      <c r="D37" s="46"/>
    </row>
    <row r="38" spans="1:4">
      <c r="A38" s="45"/>
      <c r="B38" s="43"/>
      <c r="C38" s="43"/>
      <c r="D38" s="46"/>
    </row>
    <row r="39" spans="1:4">
      <c r="A39" s="45"/>
      <c r="B39" s="43"/>
      <c r="C39" s="43"/>
      <c r="D39" s="46"/>
    </row>
    <row r="40" spans="1:4">
      <c r="A40" s="45"/>
      <c r="B40" s="43"/>
      <c r="C40" s="43"/>
      <c r="D40" s="46"/>
    </row>
    <row r="41" spans="1:4">
      <c r="A41" s="45"/>
      <c r="B41" s="43"/>
      <c r="C41" s="43"/>
      <c r="D41" s="46"/>
    </row>
    <row r="42" spans="1:4" ht="15" thickBot="1">
      <c r="A42" s="47"/>
      <c r="B42" s="48"/>
      <c r="C42" s="48"/>
      <c r="D42" s="49" t="s">
        <v>32</v>
      </c>
    </row>
    <row r="43" spans="1:4" ht="14.25" thickTop="1"/>
  </sheetData>
  <mergeCells count="1">
    <mergeCell ref="B3:C3"/>
  </mergeCells>
  <phoneticPr fontId="3"/>
  <printOptions horizontalCentered="1"/>
  <pageMargins left="0.59055118110236227" right="0.59055118110236227" top="0.82677165354330717" bottom="0.6692913385826772" header="0.51181102362204722" footer="0.51181102362204722"/>
  <pageSetup paperSize="9" scale="94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28"/>
  <sheetViews>
    <sheetView showGridLines="0" showZeros="0" zoomScale="75" zoomScaleNormal="100" workbookViewId="0">
      <selection activeCell="G14" sqref="G14"/>
    </sheetView>
  </sheetViews>
  <sheetFormatPr defaultRowHeight="13.5"/>
  <cols>
    <col min="1" max="1" width="16.625" customWidth="1"/>
    <col min="2" max="2" width="10.625" customWidth="1"/>
    <col min="3" max="6" width="13.375" customWidth="1"/>
    <col min="7" max="7" width="21.125" customWidth="1"/>
  </cols>
  <sheetData>
    <row r="1" spans="1:7" ht="18" thickBot="1">
      <c r="G1" s="110" t="s">
        <v>48</v>
      </c>
    </row>
    <row r="2" spans="1:7" s="1" customFormat="1" ht="30" customHeight="1">
      <c r="A2" s="85" t="s">
        <v>22</v>
      </c>
      <c r="B2" s="19"/>
      <c r="C2" s="19"/>
      <c r="D2" s="19"/>
      <c r="E2" s="19"/>
      <c r="F2" s="19"/>
      <c r="G2" s="19"/>
    </row>
    <row r="3" spans="1:7" s="5" customFormat="1" ht="18.75">
      <c r="A3" s="20" t="s">
        <v>10</v>
      </c>
      <c r="B3" s="20"/>
      <c r="C3" s="20"/>
      <c r="D3" s="20"/>
      <c r="E3" s="20"/>
      <c r="F3" s="20"/>
      <c r="G3" s="20"/>
    </row>
    <row r="4" spans="1:7" s="3" customFormat="1" ht="23.1" customHeight="1">
      <c r="A4" s="2" t="s">
        <v>24</v>
      </c>
      <c r="B4" s="2"/>
      <c r="C4" s="2"/>
      <c r="D4" s="2"/>
      <c r="E4" s="2"/>
      <c r="F4" s="9"/>
      <c r="G4" s="9"/>
    </row>
    <row r="5" spans="1:7" s="3" customFormat="1" ht="23.1" customHeight="1" thickBot="1">
      <c r="A5" s="2" t="s">
        <v>28</v>
      </c>
      <c r="B5" s="2"/>
      <c r="C5" s="2"/>
      <c r="D5" s="2"/>
      <c r="E5" s="2"/>
      <c r="G5" s="2"/>
    </row>
    <row r="6" spans="1:7" s="3" customFormat="1" ht="19.5" customHeight="1" thickBot="1">
      <c r="A6" s="17"/>
      <c r="B6" s="17" t="s">
        <v>18</v>
      </c>
      <c r="C6" s="275"/>
      <c r="D6" s="276"/>
      <c r="E6" s="11"/>
    </row>
    <row r="7" spans="1:7" s="3" customFormat="1" ht="19.5" customHeight="1" thickBot="1">
      <c r="A7" s="17"/>
      <c r="B7" s="17" t="s">
        <v>17</v>
      </c>
      <c r="C7" s="277"/>
      <c r="D7" s="278"/>
      <c r="E7" s="11"/>
      <c r="F7" s="11"/>
      <c r="G7" s="10"/>
    </row>
    <row r="8" spans="1:7" s="3" customFormat="1" ht="23.1" customHeight="1">
      <c r="A8" s="2" t="s">
        <v>29</v>
      </c>
    </row>
    <row r="9" spans="1:7" s="3" customFormat="1" ht="23.1" customHeight="1" thickBot="1">
      <c r="A9" s="15"/>
      <c r="B9" s="21" t="s">
        <v>25</v>
      </c>
      <c r="E9" s="13" t="s">
        <v>26</v>
      </c>
    </row>
    <row r="10" spans="1:7" s="3" customFormat="1" ht="19.5" customHeight="1" thickBot="1">
      <c r="A10" s="15"/>
      <c r="B10" s="271">
        <f>MIN(A14:A25)</f>
        <v>0</v>
      </c>
      <c r="C10" s="272"/>
      <c r="D10" s="16" t="s">
        <v>27</v>
      </c>
      <c r="E10" s="271">
        <f>MAX(A14:A25)</f>
        <v>0</v>
      </c>
      <c r="F10" s="281"/>
      <c r="G10" s="14" t="s">
        <v>30</v>
      </c>
    </row>
    <row r="11" spans="1:7" s="8" customFormat="1" ht="7.5" customHeight="1" thickBot="1">
      <c r="A11" s="7"/>
      <c r="B11" s="7"/>
      <c r="C11" s="7"/>
      <c r="D11" s="83"/>
      <c r="E11" s="84"/>
      <c r="F11" s="7"/>
    </row>
    <row r="12" spans="1:7" s="6" customFormat="1" ht="16.5" customHeight="1" thickBot="1">
      <c r="A12" s="273" t="s">
        <v>31</v>
      </c>
      <c r="B12" s="100" t="s">
        <v>1</v>
      </c>
      <c r="C12" s="101" t="s">
        <v>53</v>
      </c>
      <c r="D12" s="101"/>
      <c r="E12" s="102"/>
      <c r="F12" s="279" t="s">
        <v>2</v>
      </c>
      <c r="G12" s="269" t="s">
        <v>51</v>
      </c>
    </row>
    <row r="13" spans="1:7" s="6" customFormat="1" ht="16.5" customHeight="1">
      <c r="A13" s="274"/>
      <c r="B13" s="103" t="s">
        <v>50</v>
      </c>
      <c r="C13" s="103" t="s">
        <v>52</v>
      </c>
      <c r="D13" s="104" t="s">
        <v>7</v>
      </c>
      <c r="E13" s="105" t="s">
        <v>8</v>
      </c>
      <c r="F13" s="280"/>
      <c r="G13" s="270"/>
    </row>
    <row r="14" spans="1:7" ht="21" customHeight="1">
      <c r="A14" s="22"/>
      <c r="B14" s="23"/>
      <c r="C14" s="24">
        <f>SUM(D14:E14)</f>
        <v>0</v>
      </c>
      <c r="D14" s="25"/>
      <c r="E14" s="26"/>
      <c r="F14" s="27"/>
      <c r="G14" s="28"/>
    </row>
    <row r="15" spans="1:7" ht="21" customHeight="1">
      <c r="A15" s="29"/>
      <c r="B15" s="23"/>
      <c r="C15" s="24">
        <f t="shared" ref="C15:C25" si="0">SUM(D15:E15)</f>
        <v>0</v>
      </c>
      <c r="D15" s="30"/>
      <c r="E15" s="31"/>
      <c r="F15" s="32"/>
      <c r="G15" s="28"/>
    </row>
    <row r="16" spans="1:7" ht="21" customHeight="1">
      <c r="A16" s="29"/>
      <c r="B16" s="23"/>
      <c r="C16" s="24">
        <f t="shared" si="0"/>
        <v>0</v>
      </c>
      <c r="D16" s="30"/>
      <c r="E16" s="31"/>
      <c r="F16" s="32"/>
      <c r="G16" s="28"/>
    </row>
    <row r="17" spans="1:7" ht="21" customHeight="1">
      <c r="A17" s="29"/>
      <c r="B17" s="23"/>
      <c r="C17" s="33">
        <f t="shared" si="0"/>
        <v>0</v>
      </c>
      <c r="D17" s="30"/>
      <c r="E17" s="31"/>
      <c r="F17" s="32"/>
      <c r="G17" s="28"/>
    </row>
    <row r="18" spans="1:7" ht="21" customHeight="1">
      <c r="A18" s="29"/>
      <c r="B18" s="23"/>
      <c r="C18" s="33">
        <f t="shared" si="0"/>
        <v>0</v>
      </c>
      <c r="D18" s="30"/>
      <c r="E18" s="31"/>
      <c r="F18" s="32"/>
      <c r="G18" s="28"/>
    </row>
    <row r="19" spans="1:7" ht="21" customHeight="1">
      <c r="A19" s="29"/>
      <c r="B19" s="23"/>
      <c r="C19" s="33">
        <f t="shared" si="0"/>
        <v>0</v>
      </c>
      <c r="D19" s="30"/>
      <c r="E19" s="31"/>
      <c r="F19" s="32"/>
      <c r="G19" s="28"/>
    </row>
    <row r="20" spans="1:7" ht="21" customHeight="1">
      <c r="A20" s="29"/>
      <c r="B20" s="23"/>
      <c r="C20" s="33">
        <f t="shared" si="0"/>
        <v>0</v>
      </c>
      <c r="D20" s="30"/>
      <c r="E20" s="31"/>
      <c r="F20" s="32"/>
      <c r="G20" s="28"/>
    </row>
    <row r="21" spans="1:7" ht="21" customHeight="1">
      <c r="A21" s="29"/>
      <c r="B21" s="23"/>
      <c r="C21" s="33">
        <f t="shared" si="0"/>
        <v>0</v>
      </c>
      <c r="D21" s="30"/>
      <c r="E21" s="31"/>
      <c r="F21" s="32"/>
      <c r="G21" s="28"/>
    </row>
    <row r="22" spans="1:7" ht="21" customHeight="1">
      <c r="A22" s="29"/>
      <c r="B22" s="23"/>
      <c r="C22" s="33">
        <f t="shared" si="0"/>
        <v>0</v>
      </c>
      <c r="D22" s="30"/>
      <c r="E22" s="31"/>
      <c r="F22" s="32"/>
      <c r="G22" s="28"/>
    </row>
    <row r="23" spans="1:7" ht="21" customHeight="1">
      <c r="A23" s="29"/>
      <c r="B23" s="23"/>
      <c r="C23" s="33">
        <f t="shared" si="0"/>
        <v>0</v>
      </c>
      <c r="D23" s="30"/>
      <c r="E23" s="31"/>
      <c r="F23" s="32"/>
      <c r="G23" s="28"/>
    </row>
    <row r="24" spans="1:7" ht="21" customHeight="1">
      <c r="A24" s="29"/>
      <c r="B24" s="23"/>
      <c r="C24" s="33">
        <f t="shared" si="0"/>
        <v>0</v>
      </c>
      <c r="D24" s="30"/>
      <c r="E24" s="31"/>
      <c r="F24" s="32"/>
      <c r="G24" s="28"/>
    </row>
    <row r="25" spans="1:7" ht="21" customHeight="1" thickBot="1">
      <c r="A25" s="29"/>
      <c r="B25" s="23"/>
      <c r="C25" s="33">
        <f t="shared" si="0"/>
        <v>0</v>
      </c>
      <c r="D25" s="30"/>
      <c r="E25" s="31"/>
      <c r="F25" s="32"/>
      <c r="G25" s="28"/>
    </row>
    <row r="26" spans="1:7" ht="21" customHeight="1" thickBot="1">
      <c r="A26" s="230" t="s">
        <v>3</v>
      </c>
      <c r="B26" s="106">
        <f t="shared" ref="B26:G26" si="1">SUM(B14:B25)</f>
        <v>0</v>
      </c>
      <c r="C26" s="107">
        <f t="shared" si="1"/>
        <v>0</v>
      </c>
      <c r="D26" s="108">
        <f t="shared" si="1"/>
        <v>0</v>
      </c>
      <c r="E26" s="109">
        <f t="shared" si="1"/>
        <v>0</v>
      </c>
      <c r="F26" s="231">
        <f t="shared" si="1"/>
        <v>0</v>
      </c>
      <c r="G26" s="232">
        <f t="shared" si="1"/>
        <v>0</v>
      </c>
    </row>
    <row r="28" spans="1:7" ht="14.25">
      <c r="A28" s="3" t="s">
        <v>54</v>
      </c>
    </row>
  </sheetData>
  <mergeCells count="7">
    <mergeCell ref="G12:G13"/>
    <mergeCell ref="B10:C10"/>
    <mergeCell ref="A12:A13"/>
    <mergeCell ref="C6:D6"/>
    <mergeCell ref="C7:D7"/>
    <mergeCell ref="F12:F13"/>
    <mergeCell ref="E10:F10"/>
  </mergeCells>
  <phoneticPr fontId="3"/>
  <printOptions horizontalCentered="1"/>
  <pageMargins left="0.47244094488188981" right="0.47244094488188981" top="0.98425196850393704" bottom="0.98425196850393704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1"/>
  <sheetViews>
    <sheetView showGridLines="0" zoomScale="90" workbookViewId="0">
      <selection activeCell="D9" sqref="D9"/>
    </sheetView>
  </sheetViews>
  <sheetFormatPr defaultRowHeight="14.25"/>
  <cols>
    <col min="1" max="1" width="4.25" style="3" customWidth="1"/>
    <col min="2" max="2" width="18.625" style="3" customWidth="1"/>
    <col min="3" max="3" width="14.625" style="3" customWidth="1"/>
    <col min="4" max="4" width="15.625" style="10" customWidth="1"/>
    <col min="5" max="5" width="16.625" style="10" customWidth="1"/>
    <col min="6" max="6" width="14.625" style="10" customWidth="1"/>
    <col min="7" max="7" width="9.625" style="3" customWidth="1"/>
    <col min="8" max="8" width="15.625" style="3" customWidth="1"/>
    <col min="9" max="16384" width="9" style="3"/>
  </cols>
  <sheetData>
    <row r="1" spans="1:8" ht="30" customHeight="1" thickTop="1" thickBot="1">
      <c r="G1" s="68" t="s">
        <v>49</v>
      </c>
      <c r="H1" s="69"/>
    </row>
    <row r="2" spans="1:8" s="1" customFormat="1" ht="21.75" thickTop="1">
      <c r="A2" s="18" t="s">
        <v>22</v>
      </c>
      <c r="B2" s="18"/>
      <c r="C2" s="18"/>
      <c r="D2" s="18"/>
      <c r="E2" s="18"/>
      <c r="F2" s="18"/>
    </row>
    <row r="3" spans="1:8" s="5" customFormat="1" ht="18.75">
      <c r="A3" s="20" t="s">
        <v>10</v>
      </c>
      <c r="B3" s="20"/>
      <c r="C3" s="20"/>
      <c r="D3" s="20"/>
      <c r="E3" s="20"/>
      <c r="F3" s="20"/>
    </row>
    <row r="4" spans="1:8" ht="23.1" customHeight="1">
      <c r="A4" s="2" t="s">
        <v>23</v>
      </c>
      <c r="B4" s="2" t="s">
        <v>13</v>
      </c>
      <c r="C4" s="2"/>
      <c r="E4" s="9"/>
      <c r="F4" s="9"/>
    </row>
    <row r="5" spans="1:8" ht="23.1" customHeight="1">
      <c r="A5" s="2" t="s">
        <v>12</v>
      </c>
      <c r="B5" s="2"/>
      <c r="C5" s="2"/>
      <c r="D5" s="9"/>
      <c r="E5" s="9"/>
      <c r="F5" s="9"/>
    </row>
    <row r="6" spans="1:8" ht="18.75">
      <c r="A6" s="2"/>
      <c r="B6" s="2"/>
      <c r="C6" s="2"/>
      <c r="D6" s="9"/>
      <c r="E6" s="9"/>
      <c r="F6" s="9"/>
    </row>
    <row r="7" spans="1:8" ht="15" thickBot="1"/>
    <row r="8" spans="1:8" s="12" customFormat="1" ht="44.25" customHeight="1" thickBot="1">
      <c r="A8" s="233" t="s">
        <v>21</v>
      </c>
      <c r="B8" s="234" t="s">
        <v>4</v>
      </c>
      <c r="C8" s="235" t="s">
        <v>9</v>
      </c>
      <c r="D8" s="236" t="s">
        <v>5</v>
      </c>
      <c r="E8" s="237" t="s">
        <v>55</v>
      </c>
      <c r="F8" s="238" t="s">
        <v>2</v>
      </c>
      <c r="G8" s="239" t="s">
        <v>57</v>
      </c>
      <c r="H8" s="239" t="s">
        <v>6</v>
      </c>
    </row>
    <row r="9" spans="1:8" s="4" customFormat="1" ht="20.25" customHeight="1">
      <c r="A9" s="75">
        <v>1</v>
      </c>
      <c r="B9" s="70"/>
      <c r="C9" s="58"/>
      <c r="D9" s="86"/>
      <c r="E9" s="87"/>
      <c r="F9" s="87"/>
      <c r="G9" s="88" t="e">
        <f>ROUND(D9/$D$29,4)</f>
        <v>#DIV/0!</v>
      </c>
      <c r="H9" s="79" t="str">
        <f>IF(ISERROR(ROUNDDOWN(明細1!D$32*G9,0)),"",(ROUNDDOWN(明細1!D$32*G9,0)))</f>
        <v/>
      </c>
    </row>
    <row r="10" spans="1:8" s="4" customFormat="1" ht="20.25" customHeight="1">
      <c r="A10" s="76">
        <v>2</v>
      </c>
      <c r="B10" s="71"/>
      <c r="C10" s="59"/>
      <c r="D10" s="89"/>
      <c r="E10" s="90"/>
      <c r="F10" s="90"/>
      <c r="G10" s="91" t="e">
        <f t="shared" ref="G10:G28" si="0">ROUND(D10/$D$29,4)</f>
        <v>#DIV/0!</v>
      </c>
      <c r="H10" s="80" t="str">
        <f>IF(ISERROR(ROUNDDOWN(明細1!D$32*G10,0)),"",(ROUNDDOWN(明細1!D$32*G10,0)))</f>
        <v/>
      </c>
    </row>
    <row r="11" spans="1:8" s="4" customFormat="1" ht="20.25" customHeight="1">
      <c r="A11" s="76">
        <v>3</v>
      </c>
      <c r="B11" s="71"/>
      <c r="C11" s="59"/>
      <c r="D11" s="89"/>
      <c r="E11" s="90"/>
      <c r="F11" s="90"/>
      <c r="G11" s="91" t="e">
        <f t="shared" si="0"/>
        <v>#DIV/0!</v>
      </c>
      <c r="H11" s="80" t="str">
        <f>IF(ISERROR(ROUNDDOWN(明細1!D$32*G11,0)),"",(ROUNDDOWN(明細1!D$32*G11,0)))</f>
        <v/>
      </c>
    </row>
    <row r="12" spans="1:8" s="4" customFormat="1" ht="20.25" customHeight="1">
      <c r="A12" s="76">
        <v>4</v>
      </c>
      <c r="B12" s="71"/>
      <c r="C12" s="59"/>
      <c r="D12" s="89"/>
      <c r="E12" s="90"/>
      <c r="F12" s="90"/>
      <c r="G12" s="91" t="e">
        <f t="shared" si="0"/>
        <v>#DIV/0!</v>
      </c>
      <c r="H12" s="80" t="str">
        <f>IF(ISERROR(ROUNDDOWN(明細1!D$32*G12,0)),"",(ROUNDDOWN(明細1!D$32*G12,0)))</f>
        <v/>
      </c>
    </row>
    <row r="13" spans="1:8" s="4" customFormat="1" ht="20.25" customHeight="1">
      <c r="A13" s="76">
        <v>5</v>
      </c>
      <c r="B13" s="71"/>
      <c r="C13" s="59"/>
      <c r="D13" s="89"/>
      <c r="E13" s="90"/>
      <c r="F13" s="90"/>
      <c r="G13" s="91" t="e">
        <f t="shared" si="0"/>
        <v>#DIV/0!</v>
      </c>
      <c r="H13" s="81" t="str">
        <f>IF(ISERROR(ROUNDDOWN(明細1!D$32*G13,0)),"",(ROUNDDOWN(明細1!D$32*G13,0)))</f>
        <v/>
      </c>
    </row>
    <row r="14" spans="1:8" s="4" customFormat="1" ht="20.25" customHeight="1">
      <c r="A14" s="76">
        <v>6</v>
      </c>
      <c r="B14" s="71"/>
      <c r="C14" s="59"/>
      <c r="D14" s="89"/>
      <c r="E14" s="90"/>
      <c r="F14" s="90"/>
      <c r="G14" s="91" t="e">
        <f t="shared" si="0"/>
        <v>#DIV/0!</v>
      </c>
      <c r="H14" s="81" t="str">
        <f>IF(ISERROR(ROUNDDOWN(明細1!D$32*G14,0)),"",(ROUNDDOWN(明細1!D$32*G14,0)))</f>
        <v/>
      </c>
    </row>
    <row r="15" spans="1:8" s="4" customFormat="1" ht="20.25" customHeight="1">
      <c r="A15" s="76">
        <v>7</v>
      </c>
      <c r="B15" s="71"/>
      <c r="C15" s="59"/>
      <c r="D15" s="89"/>
      <c r="E15" s="90"/>
      <c r="F15" s="90"/>
      <c r="G15" s="91" t="e">
        <f t="shared" si="0"/>
        <v>#DIV/0!</v>
      </c>
      <c r="H15" s="81" t="str">
        <f>IF(ISERROR(ROUNDDOWN(明細1!D$32*G15,0)),"",(ROUNDDOWN(明細1!D$32*G15,0)))</f>
        <v/>
      </c>
    </row>
    <row r="16" spans="1:8" s="4" customFormat="1" ht="20.25" customHeight="1">
      <c r="A16" s="76">
        <v>8</v>
      </c>
      <c r="B16" s="71"/>
      <c r="C16" s="59"/>
      <c r="D16" s="89"/>
      <c r="E16" s="90"/>
      <c r="F16" s="90"/>
      <c r="G16" s="91" t="e">
        <f t="shared" si="0"/>
        <v>#DIV/0!</v>
      </c>
      <c r="H16" s="81" t="str">
        <f>IF(ISERROR(ROUNDDOWN(明細1!D$32*G16,0)),"",(ROUNDDOWN(明細1!D$32*G16,0)))</f>
        <v/>
      </c>
    </row>
    <row r="17" spans="1:8" s="4" customFormat="1" ht="20.25" customHeight="1">
      <c r="A17" s="76">
        <v>9</v>
      </c>
      <c r="B17" s="71"/>
      <c r="C17" s="59"/>
      <c r="D17" s="89"/>
      <c r="E17" s="90"/>
      <c r="F17" s="90"/>
      <c r="G17" s="91" t="e">
        <f t="shared" si="0"/>
        <v>#DIV/0!</v>
      </c>
      <c r="H17" s="81" t="str">
        <f>IF(ISERROR(ROUNDDOWN(明細1!D$32*G17,0)),"",(ROUNDDOWN(明細1!D$32*G17,0)))</f>
        <v/>
      </c>
    </row>
    <row r="18" spans="1:8" s="4" customFormat="1" ht="20.25" customHeight="1">
      <c r="A18" s="76">
        <v>10</v>
      </c>
      <c r="B18" s="71"/>
      <c r="C18" s="59"/>
      <c r="D18" s="89"/>
      <c r="E18" s="90"/>
      <c r="F18" s="90"/>
      <c r="G18" s="91" t="e">
        <f t="shared" si="0"/>
        <v>#DIV/0!</v>
      </c>
      <c r="H18" s="81" t="str">
        <f>IF(ISERROR(ROUNDDOWN(明細1!D$32*G18,0)),"",(ROUNDDOWN(明細1!D$32*G18,0)))</f>
        <v/>
      </c>
    </row>
    <row r="19" spans="1:8" ht="20.25" customHeight="1">
      <c r="A19" s="77">
        <v>11</v>
      </c>
      <c r="B19" s="72"/>
      <c r="C19" s="60"/>
      <c r="D19" s="89"/>
      <c r="E19" s="90"/>
      <c r="F19" s="90"/>
      <c r="G19" s="91" t="e">
        <f t="shared" si="0"/>
        <v>#DIV/0!</v>
      </c>
      <c r="H19" s="81" t="str">
        <f>IF(ISERROR(ROUNDDOWN(明細1!D$32*G19,0)),"",(ROUNDDOWN(明細1!D$32*G19,0)))</f>
        <v/>
      </c>
    </row>
    <row r="20" spans="1:8" ht="20.25" customHeight="1">
      <c r="A20" s="76">
        <v>12</v>
      </c>
      <c r="B20" s="71"/>
      <c r="C20" s="59"/>
      <c r="D20" s="89"/>
      <c r="E20" s="90"/>
      <c r="F20" s="90"/>
      <c r="G20" s="91" t="e">
        <f t="shared" si="0"/>
        <v>#DIV/0!</v>
      </c>
      <c r="H20" s="81" t="str">
        <f>IF(ISERROR(ROUNDDOWN(明細1!D$32*G20,0)),"",(ROUNDDOWN(明細1!D$32*G20,0)))</f>
        <v/>
      </c>
    </row>
    <row r="21" spans="1:8" ht="20.25" customHeight="1">
      <c r="A21" s="76">
        <v>13</v>
      </c>
      <c r="B21" s="71"/>
      <c r="C21" s="59"/>
      <c r="D21" s="89"/>
      <c r="E21" s="90"/>
      <c r="F21" s="90"/>
      <c r="G21" s="91" t="e">
        <f t="shared" si="0"/>
        <v>#DIV/0!</v>
      </c>
      <c r="H21" s="81" t="str">
        <f>IF(ISERROR(ROUNDDOWN(明細1!D$32*G21,0)),"",(ROUNDDOWN(明細1!D$32*G21,0)))</f>
        <v/>
      </c>
    </row>
    <row r="22" spans="1:8" ht="20.25" customHeight="1">
      <c r="A22" s="76">
        <v>14</v>
      </c>
      <c r="B22" s="71"/>
      <c r="C22" s="59"/>
      <c r="D22" s="89"/>
      <c r="E22" s="90"/>
      <c r="F22" s="90"/>
      <c r="G22" s="91" t="e">
        <f t="shared" si="0"/>
        <v>#DIV/0!</v>
      </c>
      <c r="H22" s="81" t="str">
        <f>IF(ISERROR(ROUNDDOWN(明細1!D$32*G22,0)),"",(ROUNDDOWN(明細1!D$32*G22,0)))</f>
        <v/>
      </c>
    </row>
    <row r="23" spans="1:8" ht="20.25" customHeight="1">
      <c r="A23" s="76">
        <v>15</v>
      </c>
      <c r="B23" s="71"/>
      <c r="C23" s="59"/>
      <c r="D23" s="89"/>
      <c r="E23" s="90"/>
      <c r="F23" s="90"/>
      <c r="G23" s="91" t="e">
        <f t="shared" si="0"/>
        <v>#DIV/0!</v>
      </c>
      <c r="H23" s="81" t="str">
        <f>IF(ISERROR(ROUNDDOWN(明細1!D$32*G23,0)),"",(ROUNDDOWN(明細1!D$32*G23,0)))</f>
        <v/>
      </c>
    </row>
    <row r="24" spans="1:8" ht="20.25" customHeight="1">
      <c r="A24" s="76">
        <v>16</v>
      </c>
      <c r="B24" s="71"/>
      <c r="C24" s="59"/>
      <c r="D24" s="89"/>
      <c r="E24" s="90"/>
      <c r="F24" s="90"/>
      <c r="G24" s="91" t="e">
        <f t="shared" si="0"/>
        <v>#DIV/0!</v>
      </c>
      <c r="H24" s="81" t="str">
        <f>IF(ISERROR(ROUNDDOWN(明細1!D$32*G24,0)),"",(ROUNDDOWN(明細1!D$32*G24,0)))</f>
        <v/>
      </c>
    </row>
    <row r="25" spans="1:8" ht="20.25" customHeight="1">
      <c r="A25" s="76">
        <v>17</v>
      </c>
      <c r="B25" s="71"/>
      <c r="C25" s="59"/>
      <c r="D25" s="89"/>
      <c r="E25" s="90"/>
      <c r="F25" s="90"/>
      <c r="G25" s="91" t="e">
        <f t="shared" si="0"/>
        <v>#DIV/0!</v>
      </c>
      <c r="H25" s="81" t="str">
        <f>IF(ISERROR(ROUNDDOWN(明細1!D$32*G25,0)),"",(ROUNDDOWN(明細1!D$32*G25,0)))</f>
        <v/>
      </c>
    </row>
    <row r="26" spans="1:8" ht="20.25" customHeight="1">
      <c r="A26" s="76">
        <v>18</v>
      </c>
      <c r="B26" s="71"/>
      <c r="C26" s="59"/>
      <c r="D26" s="89"/>
      <c r="E26" s="90"/>
      <c r="F26" s="90"/>
      <c r="G26" s="91" t="e">
        <f t="shared" si="0"/>
        <v>#DIV/0!</v>
      </c>
      <c r="H26" s="81" t="str">
        <f>IF(ISERROR(ROUNDDOWN(明細1!D$32*G26,0)),"",(ROUNDDOWN(明細1!D$32*G26,0)))</f>
        <v/>
      </c>
    </row>
    <row r="27" spans="1:8" ht="20.25" customHeight="1">
      <c r="A27" s="76">
        <v>19</v>
      </c>
      <c r="B27" s="71"/>
      <c r="C27" s="59"/>
      <c r="D27" s="89"/>
      <c r="E27" s="90"/>
      <c r="F27" s="90"/>
      <c r="G27" s="91" t="e">
        <f t="shared" si="0"/>
        <v>#DIV/0!</v>
      </c>
      <c r="H27" s="81" t="str">
        <f>IF(ISERROR(ROUNDDOWN(明細1!D$32*G27,0)),"",(ROUNDDOWN(明細1!D$32*G27,0)))</f>
        <v/>
      </c>
    </row>
    <row r="28" spans="1:8" ht="15" thickBot="1">
      <c r="A28" s="78">
        <v>20</v>
      </c>
      <c r="B28" s="73"/>
      <c r="C28" s="61"/>
      <c r="D28" s="92"/>
      <c r="E28" s="93"/>
      <c r="F28" s="93"/>
      <c r="G28" s="94" t="e">
        <f t="shared" si="0"/>
        <v>#DIV/0!</v>
      </c>
      <c r="H28" s="82" t="str">
        <f>IF(ISERROR(ROUNDDOWN(明細1!D$32*G28,0)),"",(ROUNDDOWN(明細1!D$32*G28,0)))</f>
        <v/>
      </c>
    </row>
    <row r="29" spans="1:8" ht="15.75" thickTop="1" thickBot="1">
      <c r="A29" s="62" t="s">
        <v>3</v>
      </c>
      <c r="B29" s="63"/>
      <c r="C29" s="64"/>
      <c r="D29" s="74">
        <f>SUM(D9:D28)</f>
        <v>0</v>
      </c>
      <c r="E29" s="74">
        <f>SUM(E9:E28)</f>
        <v>0</v>
      </c>
      <c r="F29" s="74">
        <f>SUM(F9:F28)</f>
        <v>0</v>
      </c>
      <c r="G29" s="95" t="e">
        <f>SUM(G9:G28)</f>
        <v>#DIV/0!</v>
      </c>
      <c r="H29" s="65">
        <f>SUM(H9:H28)</f>
        <v>0</v>
      </c>
    </row>
    <row r="30" spans="1:8">
      <c r="A30" s="3" t="s">
        <v>114</v>
      </c>
      <c r="B30" s="3" t="s">
        <v>115</v>
      </c>
    </row>
    <row r="31" spans="1:8">
      <c r="A31" s="3" t="s">
        <v>19</v>
      </c>
      <c r="B31" s="3" t="s">
        <v>20</v>
      </c>
    </row>
  </sheetData>
  <phoneticPr fontId="3"/>
  <pageMargins left="0.6692913385826772" right="0.6692913385826772" top="0.98425196850393704" bottom="0.98425196850393704" header="0.51181102362204722" footer="0.5118110236220472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showZeros="0" zoomScaleNormal="50" workbookViewId="0">
      <selection activeCell="D27" sqref="D27"/>
    </sheetView>
  </sheetViews>
  <sheetFormatPr defaultRowHeight="13.5"/>
  <cols>
    <col min="1" max="1" width="4.625" style="116" customWidth="1"/>
    <col min="2" max="8" width="11.625" style="116" customWidth="1"/>
    <col min="9" max="16384" width="9" style="116"/>
  </cols>
  <sheetData>
    <row r="1" spans="1:9" ht="14.25">
      <c r="A1" s="221" t="s">
        <v>98</v>
      </c>
      <c r="B1" s="115"/>
      <c r="C1" s="115"/>
      <c r="D1" s="220"/>
      <c r="E1" s="115"/>
      <c r="F1" s="115"/>
      <c r="G1" s="115"/>
      <c r="H1" s="220"/>
    </row>
    <row r="2" spans="1:9" s="99" customFormat="1">
      <c r="A2" s="114"/>
      <c r="B2" s="114"/>
      <c r="C2" s="114"/>
      <c r="D2" s="97"/>
    </row>
    <row r="3" spans="1:9" s="99" customFormat="1" ht="14.25" thickBot="1">
      <c r="A3" s="194"/>
    </row>
    <row r="4" spans="1:9" s="99" customFormat="1" ht="14.25" thickBot="1">
      <c r="A4" s="194"/>
      <c r="B4" s="195">
        <f>入力１!B10</f>
        <v>0</v>
      </c>
      <c r="C4" s="196" t="s">
        <v>27</v>
      </c>
      <c r="D4" s="197">
        <f>入力１!E10</f>
        <v>0</v>
      </c>
      <c r="E4" s="198" t="s">
        <v>56</v>
      </c>
    </row>
    <row r="5" spans="1:9" s="99" customFormat="1">
      <c r="A5" s="194"/>
      <c r="B5" s="199"/>
      <c r="C5" s="98"/>
      <c r="D5" s="200"/>
      <c r="E5" s="98"/>
    </row>
    <row r="6" spans="1:9" s="99" customFormat="1">
      <c r="B6" s="97"/>
      <c r="C6" s="97"/>
      <c r="D6" s="97"/>
      <c r="E6" s="97"/>
    </row>
    <row r="7" spans="1:9" s="99" customFormat="1" ht="14.25" thickBot="1">
      <c r="A7" s="194"/>
      <c r="B7" s="97"/>
      <c r="C7" s="97"/>
      <c r="D7" s="97"/>
      <c r="E7" s="98"/>
      <c r="F7" s="201"/>
      <c r="G7" s="201"/>
      <c r="H7" s="194"/>
      <c r="I7" s="194"/>
    </row>
    <row r="8" spans="1:9" s="99" customFormat="1" ht="14.25" thickBot="1">
      <c r="B8" s="97"/>
      <c r="C8" s="97"/>
      <c r="D8" s="97"/>
      <c r="E8" s="202" t="s">
        <v>15</v>
      </c>
      <c r="F8" s="163">
        <f>入力１!C6</f>
        <v>0</v>
      </c>
      <c r="G8" s="96"/>
      <c r="H8" s="194"/>
    </row>
    <row r="9" spans="1:9" s="99" customFormat="1" ht="14.25" thickBot="1">
      <c r="B9" s="97"/>
      <c r="C9" s="97"/>
      <c r="D9" s="97"/>
      <c r="E9" s="202" t="s">
        <v>16</v>
      </c>
      <c r="F9" s="282">
        <f>入力１!C7</f>
        <v>0</v>
      </c>
      <c r="G9" s="283"/>
      <c r="H9" s="194"/>
    </row>
    <row r="10" spans="1:9" s="99" customFormat="1"/>
    <row r="11" spans="1:9" s="99" customFormat="1">
      <c r="I11" s="203"/>
    </row>
    <row r="12" spans="1:9" s="99" customFormat="1">
      <c r="A12" s="99" t="s">
        <v>71</v>
      </c>
      <c r="I12" s="203"/>
    </row>
    <row r="13" spans="1:9" s="99" customFormat="1">
      <c r="B13" s="204"/>
      <c r="C13" s="205"/>
      <c r="D13" s="206" t="s">
        <v>75</v>
      </c>
      <c r="E13" s="206" t="s">
        <v>70</v>
      </c>
      <c r="F13" s="206" t="s">
        <v>76</v>
      </c>
      <c r="I13" s="203"/>
    </row>
    <row r="14" spans="1:9">
      <c r="A14" s="113"/>
      <c r="B14" s="134" t="s">
        <v>74</v>
      </c>
      <c r="C14" s="207"/>
      <c r="D14" s="133">
        <f>入力１!G26</f>
        <v>0</v>
      </c>
      <c r="E14" s="208">
        <v>1</v>
      </c>
      <c r="F14" s="133">
        <f>D32</f>
        <v>0</v>
      </c>
      <c r="G14" s="113"/>
    </row>
    <row r="15" spans="1:9">
      <c r="A15" s="113"/>
      <c r="B15" s="113"/>
      <c r="C15" s="113"/>
      <c r="D15" s="113"/>
      <c r="E15" s="113"/>
      <c r="F15" s="113"/>
      <c r="G15" s="113"/>
    </row>
    <row r="16" spans="1:9">
      <c r="A16" s="113"/>
      <c r="B16" s="113"/>
      <c r="C16" s="113"/>
      <c r="D16" s="113"/>
      <c r="E16" s="113"/>
      <c r="F16" s="113"/>
      <c r="G16" s="113"/>
    </row>
    <row r="17" spans="1:9">
      <c r="A17" s="113"/>
      <c r="B17" s="113"/>
      <c r="C17" s="113"/>
      <c r="D17" s="113"/>
      <c r="E17" s="113"/>
      <c r="F17" s="113"/>
      <c r="G17" s="113"/>
    </row>
    <row r="18" spans="1:9">
      <c r="A18" s="113" t="s">
        <v>77</v>
      </c>
      <c r="B18" s="113"/>
      <c r="C18" s="113"/>
      <c r="D18" s="113"/>
      <c r="E18" s="113"/>
      <c r="F18" s="113"/>
      <c r="G18" s="113"/>
    </row>
    <row r="19" spans="1:9">
      <c r="A19" s="113"/>
      <c r="B19" s="240" t="s">
        <v>11</v>
      </c>
      <c r="C19" s="241"/>
      <c r="D19" s="241"/>
      <c r="E19" s="241"/>
      <c r="F19" s="242"/>
    </row>
    <row r="20" spans="1:9">
      <c r="A20" s="113"/>
      <c r="B20" s="243"/>
      <c r="C20" s="244" t="s">
        <v>62</v>
      </c>
      <c r="D20" s="245"/>
      <c r="E20" s="246"/>
      <c r="F20" s="247" t="s">
        <v>94</v>
      </c>
    </row>
    <row r="21" spans="1:9">
      <c r="A21" s="113"/>
      <c r="B21" s="248" t="s">
        <v>91</v>
      </c>
      <c r="C21" s="249"/>
      <c r="D21" s="250" t="s">
        <v>61</v>
      </c>
      <c r="E21" s="251" t="s">
        <v>63</v>
      </c>
      <c r="F21" s="252" t="s">
        <v>95</v>
      </c>
    </row>
    <row r="22" spans="1:9">
      <c r="A22" s="113"/>
      <c r="B22" s="209">
        <f>入力１!C26</f>
        <v>0</v>
      </c>
      <c r="C22" s="129" t="s">
        <v>84</v>
      </c>
      <c r="D22" s="210">
        <f>入力１!G26</f>
        <v>0</v>
      </c>
      <c r="E22" s="130" t="s">
        <v>84</v>
      </c>
      <c r="F22" s="130" t="s">
        <v>84</v>
      </c>
    </row>
    <row r="23" spans="1:9">
      <c r="A23" s="113"/>
      <c r="B23" s="113" t="s">
        <v>64</v>
      </c>
      <c r="D23" s="131"/>
      <c r="E23" s="131"/>
      <c r="F23" s="131"/>
      <c r="G23" s="131"/>
    </row>
    <row r="24" spans="1:9">
      <c r="A24" s="113"/>
      <c r="B24" s="113"/>
    </row>
    <row r="25" spans="1:9">
      <c r="A25" s="113"/>
      <c r="B25" s="113"/>
      <c r="C25" s="113"/>
      <c r="D25" s="113"/>
      <c r="E25" s="113"/>
      <c r="F25" s="113" t="s">
        <v>78</v>
      </c>
      <c r="G25" s="113"/>
    </row>
    <row r="26" spans="1:9">
      <c r="A26" s="113"/>
      <c r="B26" s="135" t="s">
        <v>85</v>
      </c>
      <c r="C26" s="136" t="s">
        <v>86</v>
      </c>
      <c r="D26" s="135" t="s">
        <v>65</v>
      </c>
      <c r="F26" s="132" t="s">
        <v>92</v>
      </c>
      <c r="G26" s="211" t="s">
        <v>93</v>
      </c>
    </row>
    <row r="27" spans="1:9">
      <c r="A27" s="113"/>
      <c r="B27" s="211">
        <f>IF(D22&gt;=F27,F27,D22)</f>
        <v>0</v>
      </c>
      <c r="C27" s="212">
        <f>IF(D22&lt;=F27,0,IF(D22&gt;=G27,G27-F27,D22-F27))</f>
        <v>0</v>
      </c>
      <c r="D27" s="211">
        <f>IF(D22-G27&lt;=0,0,D22-G27)</f>
        <v>0</v>
      </c>
      <c r="F27" s="211">
        <f>IF($D$22=0,0,ROUNDUP(B22*0.01,0))</f>
        <v>0</v>
      </c>
      <c r="G27" s="211">
        <f>IF($D$22=0,0,ROUNDUP(B22*0.1,0))</f>
        <v>0</v>
      </c>
    </row>
    <row r="29" spans="1:9" ht="21">
      <c r="A29" s="113"/>
      <c r="B29" s="215" t="s">
        <v>88</v>
      </c>
      <c r="C29" s="131" t="s">
        <v>90</v>
      </c>
      <c r="D29" s="216" t="s">
        <v>89</v>
      </c>
      <c r="E29" s="111"/>
      <c r="F29" s="111"/>
      <c r="G29" s="111"/>
      <c r="H29" s="111"/>
      <c r="I29" s="112"/>
    </row>
    <row r="30" spans="1:9" ht="14.25">
      <c r="A30" s="113"/>
      <c r="B30" s="113"/>
      <c r="C30" s="131"/>
      <c r="D30" s="115"/>
      <c r="E30" s="111"/>
      <c r="F30" s="111"/>
      <c r="G30" s="111"/>
      <c r="H30" s="111"/>
      <c r="I30" s="112"/>
    </row>
    <row r="31" spans="1:9" ht="15" thickBot="1">
      <c r="A31" s="113"/>
      <c r="B31" s="253" t="s">
        <v>69</v>
      </c>
      <c r="C31" s="131"/>
      <c r="D31" s="254" t="s">
        <v>87</v>
      </c>
      <c r="E31" s="111"/>
      <c r="F31" s="111"/>
      <c r="G31" s="111"/>
      <c r="H31" s="111"/>
      <c r="I31" s="112"/>
    </row>
    <row r="32" spans="1:9" ht="15" thickBot="1">
      <c r="A32" s="113"/>
      <c r="B32" s="211">
        <f>D22-D32</f>
        <v>0</v>
      </c>
      <c r="C32" s="131"/>
      <c r="D32" s="213">
        <f>ROUNDDOWN(C27/2,0)+D27</f>
        <v>0</v>
      </c>
      <c r="E32" s="111"/>
      <c r="F32" s="111"/>
      <c r="G32" s="111"/>
      <c r="H32" s="111"/>
      <c r="I32" s="112"/>
    </row>
    <row r="33" spans="1:9" ht="14.25">
      <c r="A33" s="113"/>
      <c r="B33" s="113"/>
      <c r="E33" s="111"/>
      <c r="F33" s="111"/>
      <c r="G33" s="111"/>
      <c r="H33" s="111"/>
      <c r="I33" s="112"/>
    </row>
  </sheetData>
  <mergeCells count="1">
    <mergeCell ref="F9:G9"/>
  </mergeCells>
  <phoneticPr fontId="3"/>
  <conditionalFormatting sqref="D22:F22">
    <cfRule type="expression" dxfId="11" priority="1" stopIfTrue="1">
      <formula>ISERROR(#REF!)</formula>
    </cfRule>
  </conditionalFormatting>
  <conditionalFormatting sqref="B22:C22">
    <cfRule type="expression" dxfId="10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="75" zoomScaleNormal="50" workbookViewId="0">
      <selection activeCell="F39" sqref="F39"/>
    </sheetView>
  </sheetViews>
  <sheetFormatPr defaultRowHeight="13.5"/>
  <cols>
    <col min="1" max="1" width="4.625" style="117" customWidth="1"/>
    <col min="2" max="8" width="11.625" style="117" customWidth="1"/>
    <col min="9" max="16384" width="9" style="117"/>
  </cols>
  <sheetData>
    <row r="1" spans="1:8">
      <c r="A1" s="214"/>
      <c r="B1" s="118"/>
      <c r="C1" s="118"/>
      <c r="D1" s="139" t="s">
        <v>80</v>
      </c>
      <c r="E1" s="118"/>
      <c r="F1" s="118"/>
      <c r="G1" s="118"/>
    </row>
    <row r="2" spans="1:8" s="141" customFormat="1">
      <c r="A2" s="140"/>
      <c r="B2" s="140"/>
      <c r="C2" s="140"/>
      <c r="D2" s="139"/>
    </row>
    <row r="3" spans="1:8" s="141" customFormat="1" ht="14.25" thickBot="1">
      <c r="A3" s="142"/>
    </row>
    <row r="4" spans="1:8" s="141" customFormat="1" ht="14.25" thickBot="1">
      <c r="A4" s="142"/>
      <c r="B4" s="143">
        <f>入力１!B10</f>
        <v>0</v>
      </c>
      <c r="C4" s="144" t="s">
        <v>66</v>
      </c>
      <c r="D4" s="145">
        <f>入力１!E10</f>
        <v>0</v>
      </c>
      <c r="E4" s="158" t="s">
        <v>56</v>
      </c>
    </row>
    <row r="5" spans="1:8" s="141" customFormat="1" ht="14.25" thickBot="1">
      <c r="A5" s="142"/>
      <c r="B5" s="146"/>
      <c r="C5" s="147"/>
      <c r="D5" s="148"/>
      <c r="E5" s="147"/>
    </row>
    <row r="6" spans="1:8" s="141" customFormat="1" ht="15" thickTop="1" thickBot="1">
      <c r="B6" s="139"/>
      <c r="C6" s="139" t="s">
        <v>79</v>
      </c>
      <c r="D6" s="160" t="e">
        <f>F15</f>
        <v>#DIV/0!</v>
      </c>
      <c r="E6" s="159" t="s">
        <v>14</v>
      </c>
    </row>
    <row r="7" spans="1:8" s="141" customFormat="1" ht="15" thickTop="1" thickBot="1">
      <c r="A7" s="142"/>
      <c r="B7" s="142"/>
      <c r="C7" s="147"/>
      <c r="D7" s="147"/>
      <c r="E7" s="147"/>
      <c r="F7" s="149"/>
      <c r="G7" s="149"/>
      <c r="H7" s="142"/>
    </row>
    <row r="8" spans="1:8" s="141" customFormat="1" ht="15" thickTop="1" thickBot="1">
      <c r="B8" s="150" t="s">
        <v>82</v>
      </c>
      <c r="C8" s="191">
        <f>入力２!B9</f>
        <v>0</v>
      </c>
      <c r="E8" s="151" t="s">
        <v>15</v>
      </c>
      <c r="F8" s="152">
        <f>入力１!C6</f>
        <v>0</v>
      </c>
      <c r="G8" s="153"/>
      <c r="H8" s="142"/>
    </row>
    <row r="9" spans="1:8" s="141" customFormat="1" ht="15" thickTop="1" thickBot="1">
      <c r="B9" s="150" t="s">
        <v>83</v>
      </c>
      <c r="C9" s="191">
        <f>入力２!C9</f>
        <v>0</v>
      </c>
      <c r="E9" s="151" t="s">
        <v>16</v>
      </c>
      <c r="F9" s="284">
        <f>入力１!C7</f>
        <v>0</v>
      </c>
      <c r="G9" s="283"/>
      <c r="H9" s="142"/>
    </row>
    <row r="10" spans="1:8" s="141" customFormat="1" ht="14.25" thickTop="1"/>
    <row r="11" spans="1:8" s="141" customFormat="1"/>
    <row r="12" spans="1:8" s="141" customFormat="1">
      <c r="A12" s="141" t="s">
        <v>71</v>
      </c>
    </row>
    <row r="13" spans="1:8" s="141" customFormat="1">
      <c r="B13" s="155"/>
      <c r="C13" s="156"/>
      <c r="D13" s="157" t="s">
        <v>75</v>
      </c>
      <c r="E13" s="157" t="s">
        <v>70</v>
      </c>
      <c r="F13" s="157" t="s">
        <v>76</v>
      </c>
    </row>
    <row r="14" spans="1:8" ht="14.25" thickBot="1">
      <c r="A14" s="118"/>
      <c r="B14" s="123" t="s">
        <v>74</v>
      </c>
      <c r="C14" s="124"/>
      <c r="D14" s="122">
        <f>入力１!G26</f>
        <v>0</v>
      </c>
      <c r="E14" s="154">
        <v>1</v>
      </c>
      <c r="F14" s="218">
        <f>D32</f>
        <v>0</v>
      </c>
      <c r="G14" s="118"/>
    </row>
    <row r="15" spans="1:8" ht="14.25" thickBot="1">
      <c r="A15" s="118"/>
      <c r="B15" s="123" t="str">
        <f>C9&amp;"の利用者に係る軽減"</f>
        <v>0の利用者に係る軽減</v>
      </c>
      <c r="C15" s="124"/>
      <c r="D15" s="122">
        <f>H51</f>
        <v>0</v>
      </c>
      <c r="E15" s="217" t="e">
        <f>ROUND(D15/D14,4)</f>
        <v>#DIV/0!</v>
      </c>
      <c r="F15" s="219" t="e">
        <f>ROUNDDOWN(F14*E15,0)</f>
        <v>#DIV/0!</v>
      </c>
      <c r="G15" s="118"/>
    </row>
    <row r="16" spans="1:8">
      <c r="A16" s="118"/>
      <c r="B16" s="118"/>
      <c r="C16" s="118"/>
      <c r="D16" s="118"/>
      <c r="E16" s="118"/>
      <c r="F16" s="118"/>
      <c r="G16" s="118"/>
    </row>
    <row r="17" spans="1:8">
      <c r="A17" s="118"/>
      <c r="B17" s="118"/>
      <c r="C17" s="118"/>
      <c r="D17" s="118"/>
      <c r="E17" s="118"/>
      <c r="F17" s="118"/>
      <c r="G17" s="118"/>
    </row>
    <row r="18" spans="1:8">
      <c r="A18" s="118" t="s">
        <v>77</v>
      </c>
      <c r="B18" s="118"/>
      <c r="C18" s="118"/>
      <c r="D18" s="118"/>
      <c r="E18" s="118"/>
      <c r="F18" s="118"/>
      <c r="G18" s="118"/>
    </row>
    <row r="19" spans="1:8">
      <c r="A19" s="118"/>
      <c r="B19" s="255" t="s">
        <v>11</v>
      </c>
      <c r="C19" s="256"/>
      <c r="D19" s="256"/>
      <c r="E19" s="256"/>
      <c r="F19" s="257"/>
    </row>
    <row r="20" spans="1:8">
      <c r="A20" s="118"/>
      <c r="B20" s="258"/>
      <c r="C20" s="259" t="s">
        <v>62</v>
      </c>
      <c r="D20" s="260"/>
      <c r="E20" s="261"/>
      <c r="F20" s="247" t="s">
        <v>94</v>
      </c>
    </row>
    <row r="21" spans="1:8">
      <c r="A21" s="118"/>
      <c r="B21" s="248" t="s">
        <v>91</v>
      </c>
      <c r="C21" s="262"/>
      <c r="D21" s="263" t="s">
        <v>61</v>
      </c>
      <c r="E21" s="264" t="s">
        <v>63</v>
      </c>
      <c r="F21" s="252" t="s">
        <v>95</v>
      </c>
    </row>
    <row r="22" spans="1:8">
      <c r="A22" s="118"/>
      <c r="B22" s="186">
        <f>入力１!C26</f>
        <v>0</v>
      </c>
      <c r="C22" s="119" t="s">
        <v>72</v>
      </c>
      <c r="D22" s="187">
        <f>入力１!G26</f>
        <v>0</v>
      </c>
      <c r="E22" s="120" t="s">
        <v>72</v>
      </c>
      <c r="F22" s="120" t="s">
        <v>72</v>
      </c>
    </row>
    <row r="23" spans="1:8">
      <c r="A23" s="118"/>
      <c r="B23" s="118" t="s">
        <v>64</v>
      </c>
      <c r="D23" s="121"/>
      <c r="E23" s="121"/>
      <c r="F23" s="121"/>
      <c r="G23" s="121"/>
    </row>
    <row r="24" spans="1:8">
      <c r="A24" s="118"/>
      <c r="B24" s="118"/>
    </row>
    <row r="25" spans="1:8">
      <c r="A25" s="118"/>
      <c r="B25" s="118"/>
      <c r="C25" s="118"/>
      <c r="D25" s="118"/>
      <c r="E25" s="118"/>
      <c r="F25" s="118" t="s">
        <v>78</v>
      </c>
      <c r="G25" s="118"/>
    </row>
    <row r="26" spans="1:8">
      <c r="A26" s="118"/>
      <c r="B26" s="125" t="s">
        <v>67</v>
      </c>
      <c r="C26" s="126" t="s">
        <v>68</v>
      </c>
      <c r="D26" s="125" t="s">
        <v>65</v>
      </c>
      <c r="F26" s="132" t="s">
        <v>92</v>
      </c>
      <c r="G26" s="211" t="s">
        <v>93</v>
      </c>
    </row>
    <row r="27" spans="1:8">
      <c r="A27" s="118"/>
      <c r="B27" s="190">
        <f>計算!B27</f>
        <v>0</v>
      </c>
      <c r="C27" s="128">
        <f>計算!C27</f>
        <v>0</v>
      </c>
      <c r="D27" s="190">
        <f>計算!D27</f>
        <v>0</v>
      </c>
      <c r="F27" s="190">
        <f>計算!F27</f>
        <v>0</v>
      </c>
      <c r="G27" s="190">
        <f>計算!G27</f>
        <v>0</v>
      </c>
    </row>
    <row r="29" spans="1:8" ht="14.25">
      <c r="A29" s="118"/>
      <c r="B29" s="118"/>
      <c r="C29" s="121"/>
      <c r="D29" s="127"/>
      <c r="E29" s="111"/>
      <c r="F29" s="111"/>
      <c r="G29" s="111"/>
      <c r="H29" s="111"/>
    </row>
    <row r="30" spans="1:8" ht="14.25">
      <c r="A30" s="118"/>
      <c r="B30" s="118"/>
      <c r="C30" s="121"/>
      <c r="D30" s="127"/>
      <c r="E30" s="111"/>
      <c r="F30" s="111"/>
      <c r="G30" s="111"/>
      <c r="H30" s="111"/>
    </row>
    <row r="31" spans="1:8" ht="15" thickBot="1">
      <c r="A31" s="118"/>
      <c r="B31" s="265" t="s">
        <v>69</v>
      </c>
      <c r="C31" s="121"/>
      <c r="D31" s="266" t="s">
        <v>73</v>
      </c>
      <c r="E31" s="111"/>
      <c r="F31" s="111"/>
      <c r="G31" s="111"/>
      <c r="H31" s="111"/>
    </row>
    <row r="32" spans="1:8" ht="15" thickBot="1">
      <c r="A32" s="118"/>
      <c r="B32" s="190">
        <f>計算!B32</f>
        <v>0</v>
      </c>
      <c r="C32" s="121"/>
      <c r="D32" s="189">
        <f>計算!D32</f>
        <v>0</v>
      </c>
      <c r="E32" s="111"/>
      <c r="F32" s="111"/>
      <c r="G32" s="111"/>
      <c r="H32" s="111"/>
    </row>
    <row r="33" spans="1:8" ht="14.25">
      <c r="A33" s="118"/>
      <c r="B33" s="118"/>
      <c r="E33" s="111"/>
      <c r="F33" s="111"/>
      <c r="G33" s="111"/>
      <c r="H33" s="111"/>
    </row>
    <row r="34" spans="1:8" ht="14.25">
      <c r="A34" s="118"/>
      <c r="B34" s="118"/>
      <c r="E34" s="111"/>
      <c r="F34" s="111"/>
      <c r="G34" s="111"/>
      <c r="H34" s="111"/>
    </row>
    <row r="35" spans="1:8" ht="14.25">
      <c r="A35" s="118"/>
      <c r="B35" s="118"/>
      <c r="E35" s="111"/>
      <c r="F35" s="111"/>
      <c r="G35" s="111"/>
      <c r="H35" s="111"/>
    </row>
    <row r="36" spans="1:8" ht="14.25" thickBot="1">
      <c r="A36" s="138" t="s">
        <v>96</v>
      </c>
      <c r="B36" s="116"/>
      <c r="C36" s="99"/>
      <c r="D36" s="99"/>
      <c r="E36" s="99"/>
      <c r="F36" s="99"/>
      <c r="G36" s="99"/>
      <c r="H36" s="99"/>
    </row>
    <row r="37" spans="1:8" ht="14.25" thickBot="1">
      <c r="A37" s="116"/>
      <c r="B37" s="285" t="s">
        <v>0</v>
      </c>
      <c r="C37" s="161" t="s">
        <v>59</v>
      </c>
      <c r="D37" s="162"/>
      <c r="E37" s="161" t="s">
        <v>60</v>
      </c>
      <c r="F37" s="162"/>
      <c r="G37" s="183">
        <f>C9</f>
        <v>0</v>
      </c>
      <c r="H37" s="182" t="s">
        <v>81</v>
      </c>
    </row>
    <row r="38" spans="1:8" ht="14.25" thickBot="1">
      <c r="A38" s="116"/>
      <c r="B38" s="286"/>
      <c r="C38" s="164" t="s">
        <v>1</v>
      </c>
      <c r="D38" s="165" t="s">
        <v>58</v>
      </c>
      <c r="E38" s="164" t="s">
        <v>1</v>
      </c>
      <c r="F38" s="165" t="s">
        <v>97</v>
      </c>
      <c r="G38" s="166" t="s">
        <v>1</v>
      </c>
      <c r="H38" s="181" t="s">
        <v>61</v>
      </c>
    </row>
    <row r="39" spans="1:8" ht="15" thickTop="1" thickBot="1">
      <c r="A39" s="116"/>
      <c r="B39" s="184">
        <f>入力１!A14</f>
        <v>0</v>
      </c>
      <c r="C39" s="167">
        <f>入力１!B14</f>
        <v>0</v>
      </c>
      <c r="D39" s="168">
        <f>入力１!C14</f>
        <v>0</v>
      </c>
      <c r="E39" s="169">
        <f>入力１!F14</f>
        <v>0</v>
      </c>
      <c r="F39" s="170">
        <f>入力１!G14</f>
        <v>0</v>
      </c>
      <c r="G39" s="171"/>
      <c r="H39" s="179"/>
    </row>
    <row r="40" spans="1:8" ht="14.25" thickBot="1">
      <c r="A40" s="116"/>
      <c r="B40" s="184">
        <f>入力１!A15</f>
        <v>0</v>
      </c>
      <c r="C40" s="137">
        <f>入力１!B15</f>
        <v>0</v>
      </c>
      <c r="D40" s="172">
        <f>入力１!C15</f>
        <v>0</v>
      </c>
      <c r="E40" s="173">
        <f>入力１!F15</f>
        <v>0</v>
      </c>
      <c r="F40" s="172">
        <f>入力１!G15</f>
        <v>0</v>
      </c>
      <c r="G40" s="174"/>
      <c r="H40" s="180"/>
    </row>
    <row r="41" spans="1:8" ht="14.25" thickBot="1">
      <c r="A41" s="116"/>
      <c r="B41" s="184">
        <f>入力１!A16</f>
        <v>0</v>
      </c>
      <c r="C41" s="137">
        <f>入力１!B16</f>
        <v>0</v>
      </c>
      <c r="D41" s="172">
        <f>入力１!C16</f>
        <v>0</v>
      </c>
      <c r="E41" s="173">
        <f>入力１!F16</f>
        <v>0</v>
      </c>
      <c r="F41" s="172">
        <f>入力１!G16</f>
        <v>0</v>
      </c>
      <c r="G41" s="174"/>
      <c r="H41" s="180"/>
    </row>
    <row r="42" spans="1:8" ht="14.25" thickBot="1">
      <c r="A42" s="116"/>
      <c r="B42" s="184">
        <f>入力１!A17</f>
        <v>0</v>
      </c>
      <c r="C42" s="137">
        <f>入力１!B17</f>
        <v>0</v>
      </c>
      <c r="D42" s="172">
        <f>入力１!C17</f>
        <v>0</v>
      </c>
      <c r="E42" s="173">
        <f>入力１!F17</f>
        <v>0</v>
      </c>
      <c r="F42" s="172">
        <f>入力１!G17</f>
        <v>0</v>
      </c>
      <c r="G42" s="174"/>
      <c r="H42" s="180"/>
    </row>
    <row r="43" spans="1:8" ht="14.25" thickBot="1">
      <c r="A43" s="116"/>
      <c r="B43" s="184">
        <f>入力１!A18</f>
        <v>0</v>
      </c>
      <c r="C43" s="137">
        <f>入力１!B18</f>
        <v>0</v>
      </c>
      <c r="D43" s="172">
        <f>入力１!C18</f>
        <v>0</v>
      </c>
      <c r="E43" s="173">
        <f>入力１!F18</f>
        <v>0</v>
      </c>
      <c r="F43" s="172">
        <f>入力１!G18</f>
        <v>0</v>
      </c>
      <c r="G43" s="174"/>
      <c r="H43" s="180"/>
    </row>
    <row r="44" spans="1:8" ht="14.25" thickBot="1">
      <c r="A44" s="116"/>
      <c r="B44" s="184">
        <f>入力１!A19</f>
        <v>0</v>
      </c>
      <c r="C44" s="137">
        <f>入力１!B19</f>
        <v>0</v>
      </c>
      <c r="D44" s="172">
        <f>入力１!C19</f>
        <v>0</v>
      </c>
      <c r="E44" s="173">
        <f>入力１!F19</f>
        <v>0</v>
      </c>
      <c r="F44" s="172">
        <f>入力１!G19</f>
        <v>0</v>
      </c>
      <c r="G44" s="174"/>
      <c r="H44" s="180"/>
    </row>
    <row r="45" spans="1:8" ht="14.25" thickBot="1">
      <c r="A45" s="116"/>
      <c r="B45" s="184">
        <f>入力１!A20</f>
        <v>0</v>
      </c>
      <c r="C45" s="137">
        <f>入力１!B20</f>
        <v>0</v>
      </c>
      <c r="D45" s="172">
        <f>入力１!C20</f>
        <v>0</v>
      </c>
      <c r="E45" s="173">
        <f>入力１!F20</f>
        <v>0</v>
      </c>
      <c r="F45" s="172">
        <f>入力１!G20</f>
        <v>0</v>
      </c>
      <c r="G45" s="174"/>
      <c r="H45" s="180"/>
    </row>
    <row r="46" spans="1:8" ht="14.25" thickBot="1">
      <c r="A46" s="116"/>
      <c r="B46" s="184">
        <f>入力１!A21</f>
        <v>0</v>
      </c>
      <c r="C46" s="137">
        <f>入力１!B21</f>
        <v>0</v>
      </c>
      <c r="D46" s="172">
        <f>入力１!C21</f>
        <v>0</v>
      </c>
      <c r="E46" s="173">
        <f>入力１!F21</f>
        <v>0</v>
      </c>
      <c r="F46" s="172">
        <f>入力１!G21</f>
        <v>0</v>
      </c>
      <c r="G46" s="174"/>
      <c r="H46" s="180"/>
    </row>
    <row r="47" spans="1:8" ht="14.25" thickBot="1">
      <c r="A47" s="116"/>
      <c r="B47" s="184">
        <f>入力１!A22</f>
        <v>0</v>
      </c>
      <c r="C47" s="137">
        <f>入力１!B22</f>
        <v>0</v>
      </c>
      <c r="D47" s="172">
        <f>入力１!C22</f>
        <v>0</v>
      </c>
      <c r="E47" s="173">
        <f>入力１!F22</f>
        <v>0</v>
      </c>
      <c r="F47" s="172">
        <f>入力１!G22</f>
        <v>0</v>
      </c>
      <c r="G47" s="174"/>
      <c r="H47" s="180"/>
    </row>
    <row r="48" spans="1:8" ht="14.25" thickBot="1">
      <c r="A48" s="116"/>
      <c r="B48" s="184">
        <f>入力１!A23</f>
        <v>0</v>
      </c>
      <c r="C48" s="137">
        <f>入力１!B23</f>
        <v>0</v>
      </c>
      <c r="D48" s="172">
        <f>入力１!C23</f>
        <v>0</v>
      </c>
      <c r="E48" s="173">
        <f>入力１!F23</f>
        <v>0</v>
      </c>
      <c r="F48" s="172">
        <f>入力１!G23</f>
        <v>0</v>
      </c>
      <c r="G48" s="174"/>
      <c r="H48" s="180"/>
    </row>
    <row r="49" spans="1:8" ht="14.25" thickBot="1">
      <c r="A49" s="116"/>
      <c r="B49" s="184">
        <f>入力１!A24</f>
        <v>0</v>
      </c>
      <c r="C49" s="137">
        <f>入力１!B24</f>
        <v>0</v>
      </c>
      <c r="D49" s="172">
        <f>入力１!C24</f>
        <v>0</v>
      </c>
      <c r="E49" s="173">
        <f>入力１!F24</f>
        <v>0</v>
      </c>
      <c r="F49" s="172">
        <f>入力１!G24</f>
        <v>0</v>
      </c>
      <c r="G49" s="174"/>
      <c r="H49" s="180"/>
    </row>
    <row r="50" spans="1:8" ht="14.25" thickBot="1">
      <c r="A50" s="116"/>
      <c r="B50" s="185">
        <f>入力１!A25</f>
        <v>0</v>
      </c>
      <c r="C50" s="137">
        <f>入力１!B25</f>
        <v>0</v>
      </c>
      <c r="D50" s="172">
        <f>入力１!C25</f>
        <v>0</v>
      </c>
      <c r="E50" s="173">
        <f>入力１!F25</f>
        <v>0</v>
      </c>
      <c r="F50" s="172">
        <f>入力１!G25</f>
        <v>0</v>
      </c>
      <c r="G50" s="175"/>
      <c r="H50" s="180"/>
    </row>
    <row r="51" spans="1:8" ht="15" thickTop="1" thickBot="1">
      <c r="A51" s="116"/>
      <c r="B51" s="176" t="s">
        <v>3</v>
      </c>
      <c r="C51" s="177">
        <f>入力１!B26</f>
        <v>0</v>
      </c>
      <c r="D51" s="178">
        <f>入力１!C26</f>
        <v>0</v>
      </c>
      <c r="E51" s="177">
        <f>入力１!F26</f>
        <v>0</v>
      </c>
      <c r="F51" s="178">
        <f>入力１!G26</f>
        <v>0</v>
      </c>
      <c r="G51" s="192">
        <f>SUM(G39:G50)</f>
        <v>0</v>
      </c>
      <c r="H51" s="193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9" priority="1" stopIfTrue="1">
      <formula>ISERROR(#REF!)</formula>
    </cfRule>
  </conditionalFormatting>
  <conditionalFormatting sqref="B22:C22">
    <cfRule type="expression" dxfId="8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Normal="50" workbookViewId="0">
      <selection activeCell="F22" sqref="F22"/>
    </sheetView>
  </sheetViews>
  <sheetFormatPr defaultRowHeight="13.5"/>
  <cols>
    <col min="1" max="1" width="4.625" style="116" customWidth="1"/>
    <col min="2" max="8" width="11.625" style="116" customWidth="1"/>
    <col min="9" max="16384" width="9" style="116"/>
  </cols>
  <sheetData>
    <row r="1" spans="1:8">
      <c r="A1" s="222"/>
      <c r="B1" s="113"/>
      <c r="C1" s="113"/>
      <c r="D1" s="97" t="s">
        <v>80</v>
      </c>
      <c r="E1" s="113"/>
      <c r="F1" s="113"/>
      <c r="G1" s="113"/>
    </row>
    <row r="2" spans="1:8" s="99" customFormat="1">
      <c r="A2" s="114"/>
      <c r="B2" s="114"/>
      <c r="C2" s="114"/>
      <c r="D2" s="97"/>
    </row>
    <row r="3" spans="1:8" s="99" customFormat="1" ht="14.25" thickBot="1">
      <c r="A3" s="194"/>
    </row>
    <row r="4" spans="1:8" s="99" customFormat="1" ht="14.25" thickBot="1">
      <c r="A4" s="194"/>
      <c r="B4" s="195">
        <f>入力１!B10</f>
        <v>0</v>
      </c>
      <c r="C4" s="196" t="s">
        <v>27</v>
      </c>
      <c r="D4" s="197">
        <f>入力１!E10</f>
        <v>0</v>
      </c>
      <c r="E4" s="198" t="s">
        <v>56</v>
      </c>
    </row>
    <row r="5" spans="1:8" s="99" customFormat="1" ht="14.25" thickBot="1">
      <c r="A5" s="194"/>
      <c r="B5" s="199"/>
      <c r="C5" s="98"/>
      <c r="D5" s="200"/>
      <c r="E5" s="98"/>
    </row>
    <row r="6" spans="1:8" s="99" customFormat="1" ht="15" thickTop="1" thickBot="1">
      <c r="B6" s="97"/>
      <c r="C6" s="97" t="s">
        <v>103</v>
      </c>
      <c r="D6" s="223" t="e">
        <f>F15</f>
        <v>#DIV/0!</v>
      </c>
      <c r="E6" s="224" t="s">
        <v>14</v>
      </c>
    </row>
    <row r="7" spans="1:8" s="99" customFormat="1" ht="15" thickTop="1" thickBot="1">
      <c r="A7" s="194"/>
      <c r="B7" s="194"/>
      <c r="C7" s="98"/>
      <c r="D7" s="98"/>
      <c r="E7" s="98"/>
      <c r="F7" s="201"/>
      <c r="G7" s="201"/>
      <c r="H7" s="194"/>
    </row>
    <row r="8" spans="1:8" s="99" customFormat="1" ht="15" thickTop="1" thickBot="1">
      <c r="B8" s="225" t="s">
        <v>82</v>
      </c>
      <c r="C8" s="226">
        <f>入力２!B10</f>
        <v>0</v>
      </c>
      <c r="E8" s="202" t="s">
        <v>15</v>
      </c>
      <c r="F8" s="163">
        <f>入力１!C6</f>
        <v>0</v>
      </c>
      <c r="G8" s="96"/>
      <c r="H8" s="194"/>
    </row>
    <row r="9" spans="1:8" s="99" customFormat="1" ht="15" thickTop="1" thickBot="1">
      <c r="B9" s="225" t="s">
        <v>83</v>
      </c>
      <c r="C9" s="226">
        <f>入力２!C10</f>
        <v>0</v>
      </c>
      <c r="E9" s="202" t="s">
        <v>16</v>
      </c>
      <c r="F9" s="282">
        <f>入力１!C7</f>
        <v>0</v>
      </c>
      <c r="G9" s="283"/>
      <c r="H9" s="194"/>
    </row>
    <row r="10" spans="1:8" s="99" customFormat="1" ht="14.25" thickTop="1"/>
    <row r="11" spans="1:8" s="99" customFormat="1"/>
    <row r="12" spans="1:8" s="99" customFormat="1">
      <c r="A12" s="99" t="s">
        <v>71</v>
      </c>
    </row>
    <row r="13" spans="1:8" s="99" customFormat="1">
      <c r="B13" s="204"/>
      <c r="C13" s="205"/>
      <c r="D13" s="206" t="s">
        <v>75</v>
      </c>
      <c r="E13" s="206" t="s">
        <v>70</v>
      </c>
      <c r="F13" s="206" t="s">
        <v>76</v>
      </c>
    </row>
    <row r="14" spans="1:8" ht="14.25" thickBot="1">
      <c r="A14" s="113"/>
      <c r="B14" s="134" t="s">
        <v>74</v>
      </c>
      <c r="C14" s="207"/>
      <c r="D14" s="133">
        <f>入力１!G26</f>
        <v>0</v>
      </c>
      <c r="E14" s="208">
        <v>1</v>
      </c>
      <c r="F14" s="227">
        <f>D32</f>
        <v>0</v>
      </c>
      <c r="G14" s="113"/>
    </row>
    <row r="15" spans="1:8" ht="14.25" thickBot="1">
      <c r="A15" s="113"/>
      <c r="B15" s="134" t="str">
        <f>C9&amp;"の利用者に係る軽減"</f>
        <v>0の利用者に係る軽減</v>
      </c>
      <c r="C15" s="207"/>
      <c r="D15" s="133">
        <f>H51</f>
        <v>0</v>
      </c>
      <c r="E15" s="228" t="e">
        <f>ROUND(D15/D14,4)</f>
        <v>#DIV/0!</v>
      </c>
      <c r="F15" s="229" t="e">
        <f>ROUNDDOWN(F14*E15,0)</f>
        <v>#DIV/0!</v>
      </c>
      <c r="G15" s="113"/>
    </row>
    <row r="16" spans="1:8">
      <c r="A16" s="113"/>
      <c r="B16" s="113"/>
      <c r="C16" s="113"/>
      <c r="D16" s="113"/>
      <c r="E16" s="113"/>
      <c r="F16" s="113"/>
      <c r="G16" s="113"/>
    </row>
    <row r="17" spans="1:8">
      <c r="A17" s="113"/>
      <c r="B17" s="113"/>
      <c r="C17" s="113"/>
      <c r="D17" s="113"/>
      <c r="E17" s="113"/>
      <c r="F17" s="113"/>
      <c r="G17" s="113"/>
    </row>
    <row r="18" spans="1:8">
      <c r="A18" s="113" t="s">
        <v>77</v>
      </c>
      <c r="B18" s="113"/>
      <c r="C18" s="113"/>
      <c r="D18" s="113"/>
      <c r="E18" s="113"/>
      <c r="F18" s="113"/>
      <c r="G18" s="113"/>
    </row>
    <row r="19" spans="1:8">
      <c r="A19" s="113"/>
      <c r="B19" s="240" t="s">
        <v>11</v>
      </c>
      <c r="C19" s="241"/>
      <c r="D19" s="241"/>
      <c r="E19" s="241"/>
      <c r="F19" s="242"/>
    </row>
    <row r="20" spans="1:8">
      <c r="A20" s="113"/>
      <c r="B20" s="243"/>
      <c r="C20" s="244" t="s">
        <v>62</v>
      </c>
      <c r="D20" s="245"/>
      <c r="E20" s="246"/>
      <c r="F20" s="247" t="s">
        <v>94</v>
      </c>
    </row>
    <row r="21" spans="1:8">
      <c r="A21" s="113"/>
      <c r="B21" s="248" t="s">
        <v>104</v>
      </c>
      <c r="C21" s="249"/>
      <c r="D21" s="250" t="s">
        <v>61</v>
      </c>
      <c r="E21" s="251" t="s">
        <v>63</v>
      </c>
      <c r="F21" s="252" t="s">
        <v>95</v>
      </c>
    </row>
    <row r="22" spans="1:8">
      <c r="A22" s="113"/>
      <c r="B22" s="209">
        <f>入力１!C26</f>
        <v>0</v>
      </c>
      <c r="C22" s="129" t="s">
        <v>105</v>
      </c>
      <c r="D22" s="210">
        <f>入力１!G26</f>
        <v>0</v>
      </c>
      <c r="E22" s="130" t="s">
        <v>105</v>
      </c>
      <c r="F22" s="130" t="s">
        <v>105</v>
      </c>
    </row>
    <row r="23" spans="1:8">
      <c r="A23" s="113"/>
      <c r="B23" s="113" t="s">
        <v>64</v>
      </c>
      <c r="D23" s="131"/>
      <c r="E23" s="131"/>
      <c r="F23" s="131"/>
      <c r="G23" s="131"/>
    </row>
    <row r="24" spans="1:8">
      <c r="A24" s="113"/>
      <c r="B24" s="113"/>
    </row>
    <row r="25" spans="1:8">
      <c r="A25" s="113"/>
      <c r="B25" s="113"/>
      <c r="C25" s="113"/>
      <c r="D25" s="113"/>
      <c r="E25" s="113"/>
      <c r="F25" s="113" t="s">
        <v>78</v>
      </c>
      <c r="G25" s="113"/>
    </row>
    <row r="26" spans="1:8">
      <c r="A26" s="113"/>
      <c r="B26" s="125" t="s">
        <v>67</v>
      </c>
      <c r="C26" s="126" t="s">
        <v>68</v>
      </c>
      <c r="D26" s="125" t="s">
        <v>65</v>
      </c>
      <c r="E26" s="117"/>
      <c r="F26" s="132" t="s">
        <v>92</v>
      </c>
      <c r="G26" s="211" t="s">
        <v>93</v>
      </c>
    </row>
    <row r="27" spans="1:8">
      <c r="A27" s="113"/>
      <c r="B27" s="190">
        <f>計算!B27</f>
        <v>0</v>
      </c>
      <c r="C27" s="128">
        <f>計算!C27</f>
        <v>0</v>
      </c>
      <c r="D27" s="190">
        <f>計算!D27</f>
        <v>0</v>
      </c>
      <c r="E27" s="117"/>
      <c r="F27" s="190">
        <f>計算!F27</f>
        <v>0</v>
      </c>
      <c r="G27" s="190">
        <f>計算!G27</f>
        <v>0</v>
      </c>
    </row>
    <row r="28" spans="1:8">
      <c r="B28" s="117"/>
      <c r="C28" s="117"/>
      <c r="D28" s="117"/>
      <c r="E28" s="117"/>
      <c r="F28" s="117"/>
      <c r="G28" s="117"/>
    </row>
    <row r="29" spans="1:8" ht="14.25">
      <c r="A29" s="113"/>
      <c r="B29" s="118"/>
      <c r="C29" s="121"/>
      <c r="D29" s="127"/>
      <c r="E29" s="111"/>
      <c r="F29" s="111"/>
      <c r="G29" s="111"/>
      <c r="H29" s="111"/>
    </row>
    <row r="30" spans="1:8" ht="14.25">
      <c r="A30" s="113"/>
      <c r="B30" s="118"/>
      <c r="C30" s="121"/>
      <c r="D30" s="127"/>
      <c r="E30" s="111"/>
      <c r="F30" s="111"/>
      <c r="G30" s="111"/>
      <c r="H30" s="111"/>
    </row>
    <row r="31" spans="1:8" ht="15" thickBot="1">
      <c r="A31" s="113"/>
      <c r="B31" s="265" t="s">
        <v>69</v>
      </c>
      <c r="C31" s="121"/>
      <c r="D31" s="266" t="s">
        <v>73</v>
      </c>
      <c r="E31" s="111"/>
      <c r="F31" s="111"/>
      <c r="G31" s="111"/>
      <c r="H31" s="111"/>
    </row>
    <row r="32" spans="1:8" ht="15" thickBot="1">
      <c r="A32" s="113"/>
      <c r="B32" s="190">
        <f>計算!B32</f>
        <v>0</v>
      </c>
      <c r="C32" s="121"/>
      <c r="D32" s="189">
        <f>計算!D32</f>
        <v>0</v>
      </c>
      <c r="E32" s="111"/>
      <c r="F32" s="111"/>
      <c r="G32" s="111"/>
      <c r="H32" s="111"/>
    </row>
    <row r="33" spans="1:8" ht="14.25">
      <c r="A33" s="113"/>
      <c r="B33" s="113"/>
      <c r="E33" s="111"/>
      <c r="F33" s="111"/>
      <c r="G33" s="111"/>
      <c r="H33" s="111"/>
    </row>
    <row r="34" spans="1:8" ht="14.25">
      <c r="A34" s="113"/>
      <c r="B34" s="113"/>
      <c r="E34" s="111"/>
      <c r="F34" s="111"/>
      <c r="G34" s="111"/>
      <c r="H34" s="111"/>
    </row>
    <row r="35" spans="1:8" ht="14.25">
      <c r="A35" s="113"/>
      <c r="B35" s="113"/>
      <c r="E35" s="111"/>
      <c r="F35" s="111"/>
      <c r="G35" s="111"/>
      <c r="H35" s="111"/>
    </row>
    <row r="36" spans="1:8" ht="14.25" thickBot="1">
      <c r="A36" s="138" t="s">
        <v>106</v>
      </c>
      <c r="C36" s="99"/>
      <c r="D36" s="99"/>
      <c r="E36" s="99"/>
      <c r="F36" s="99"/>
      <c r="G36" s="99"/>
      <c r="H36" s="99"/>
    </row>
    <row r="37" spans="1:8" ht="14.25" thickBot="1">
      <c r="B37" s="285" t="s">
        <v>0</v>
      </c>
      <c r="C37" s="161" t="s">
        <v>59</v>
      </c>
      <c r="D37" s="162"/>
      <c r="E37" s="161" t="s">
        <v>60</v>
      </c>
      <c r="F37" s="162"/>
      <c r="G37" s="183">
        <f>C9</f>
        <v>0</v>
      </c>
      <c r="H37" s="182" t="s">
        <v>81</v>
      </c>
    </row>
    <row r="38" spans="1:8" ht="14.25" thickBot="1">
      <c r="B38" s="286"/>
      <c r="C38" s="164" t="s">
        <v>1</v>
      </c>
      <c r="D38" s="165" t="s">
        <v>58</v>
      </c>
      <c r="E38" s="164" t="s">
        <v>1</v>
      </c>
      <c r="F38" s="165" t="s">
        <v>97</v>
      </c>
      <c r="G38" s="166" t="s">
        <v>1</v>
      </c>
      <c r="H38" s="181" t="s">
        <v>61</v>
      </c>
    </row>
    <row r="39" spans="1:8" ht="15" thickTop="1" thickBot="1">
      <c r="B39" s="184">
        <f>入力１!A14</f>
        <v>0</v>
      </c>
      <c r="C39" s="167">
        <f>入力１!B14</f>
        <v>0</v>
      </c>
      <c r="D39" s="168">
        <f>入力１!C14</f>
        <v>0</v>
      </c>
      <c r="E39" s="169">
        <f>入力１!F14</f>
        <v>0</v>
      </c>
      <c r="F39" s="170">
        <f>入力１!G14</f>
        <v>0</v>
      </c>
      <c r="G39" s="171"/>
      <c r="H39" s="179"/>
    </row>
    <row r="40" spans="1:8" ht="14.25" thickBot="1">
      <c r="B40" s="184">
        <f>入力１!A15</f>
        <v>0</v>
      </c>
      <c r="C40" s="137">
        <f>入力１!B15</f>
        <v>0</v>
      </c>
      <c r="D40" s="172">
        <f>入力１!C15</f>
        <v>0</v>
      </c>
      <c r="E40" s="173">
        <f>入力１!F15</f>
        <v>0</v>
      </c>
      <c r="F40" s="172">
        <f>入力１!G15</f>
        <v>0</v>
      </c>
      <c r="G40" s="174"/>
      <c r="H40" s="180"/>
    </row>
    <row r="41" spans="1:8" ht="14.25" thickBot="1">
      <c r="B41" s="184">
        <f>入力１!A16</f>
        <v>0</v>
      </c>
      <c r="C41" s="137">
        <f>入力１!B16</f>
        <v>0</v>
      </c>
      <c r="D41" s="172">
        <f>入力１!C16</f>
        <v>0</v>
      </c>
      <c r="E41" s="173">
        <f>入力１!F16</f>
        <v>0</v>
      </c>
      <c r="F41" s="172">
        <f>入力１!G16</f>
        <v>0</v>
      </c>
      <c r="G41" s="174"/>
      <c r="H41" s="180"/>
    </row>
    <row r="42" spans="1:8" ht="14.25" thickBot="1">
      <c r="B42" s="184">
        <f>入力１!A17</f>
        <v>0</v>
      </c>
      <c r="C42" s="137">
        <f>入力１!B17</f>
        <v>0</v>
      </c>
      <c r="D42" s="172">
        <f>入力１!C17</f>
        <v>0</v>
      </c>
      <c r="E42" s="173">
        <f>入力１!F17</f>
        <v>0</v>
      </c>
      <c r="F42" s="172">
        <f>入力１!G17</f>
        <v>0</v>
      </c>
      <c r="G42" s="174"/>
      <c r="H42" s="180"/>
    </row>
    <row r="43" spans="1:8" ht="14.25" thickBot="1">
      <c r="B43" s="184">
        <f>入力１!A18</f>
        <v>0</v>
      </c>
      <c r="C43" s="137">
        <f>入力１!B18</f>
        <v>0</v>
      </c>
      <c r="D43" s="172">
        <f>入力１!C18</f>
        <v>0</v>
      </c>
      <c r="E43" s="173">
        <f>入力１!F18</f>
        <v>0</v>
      </c>
      <c r="F43" s="172">
        <f>入力１!G18</f>
        <v>0</v>
      </c>
      <c r="G43" s="174"/>
      <c r="H43" s="180"/>
    </row>
    <row r="44" spans="1:8" ht="14.25" thickBot="1">
      <c r="B44" s="184">
        <f>入力１!A19</f>
        <v>0</v>
      </c>
      <c r="C44" s="137">
        <f>入力１!B19</f>
        <v>0</v>
      </c>
      <c r="D44" s="172">
        <f>入力１!C19</f>
        <v>0</v>
      </c>
      <c r="E44" s="173">
        <f>入力１!F19</f>
        <v>0</v>
      </c>
      <c r="F44" s="172">
        <f>入力１!G19</f>
        <v>0</v>
      </c>
      <c r="G44" s="174"/>
      <c r="H44" s="180"/>
    </row>
    <row r="45" spans="1:8" ht="14.25" thickBot="1">
      <c r="B45" s="184">
        <f>入力１!A20</f>
        <v>0</v>
      </c>
      <c r="C45" s="137">
        <f>入力１!B20</f>
        <v>0</v>
      </c>
      <c r="D45" s="172">
        <f>入力１!C20</f>
        <v>0</v>
      </c>
      <c r="E45" s="173">
        <f>入力１!F20</f>
        <v>0</v>
      </c>
      <c r="F45" s="172">
        <f>入力１!G20</f>
        <v>0</v>
      </c>
      <c r="G45" s="174"/>
      <c r="H45" s="180"/>
    </row>
    <row r="46" spans="1:8" ht="14.25" thickBot="1">
      <c r="B46" s="184">
        <f>入力１!A21</f>
        <v>0</v>
      </c>
      <c r="C46" s="137">
        <f>入力１!B21</f>
        <v>0</v>
      </c>
      <c r="D46" s="172">
        <f>入力１!C21</f>
        <v>0</v>
      </c>
      <c r="E46" s="173">
        <f>入力１!F21</f>
        <v>0</v>
      </c>
      <c r="F46" s="172">
        <f>入力１!G21</f>
        <v>0</v>
      </c>
      <c r="G46" s="174"/>
      <c r="H46" s="180"/>
    </row>
    <row r="47" spans="1:8" ht="14.25" thickBot="1">
      <c r="B47" s="184">
        <f>入力１!A22</f>
        <v>0</v>
      </c>
      <c r="C47" s="137">
        <f>入力１!B22</f>
        <v>0</v>
      </c>
      <c r="D47" s="172">
        <f>入力１!C22</f>
        <v>0</v>
      </c>
      <c r="E47" s="173">
        <f>入力１!F22</f>
        <v>0</v>
      </c>
      <c r="F47" s="172">
        <f>入力１!G22</f>
        <v>0</v>
      </c>
      <c r="G47" s="174"/>
      <c r="H47" s="180"/>
    </row>
    <row r="48" spans="1:8" ht="14.25" thickBot="1">
      <c r="B48" s="184">
        <f>入力１!A23</f>
        <v>0</v>
      </c>
      <c r="C48" s="137">
        <f>入力１!B23</f>
        <v>0</v>
      </c>
      <c r="D48" s="172">
        <f>入力１!C23</f>
        <v>0</v>
      </c>
      <c r="E48" s="173">
        <f>入力１!F23</f>
        <v>0</v>
      </c>
      <c r="F48" s="172">
        <f>入力１!G23</f>
        <v>0</v>
      </c>
      <c r="G48" s="174"/>
      <c r="H48" s="180"/>
    </row>
    <row r="49" spans="2:8" ht="14.25" thickBot="1">
      <c r="B49" s="184">
        <f>入力１!A24</f>
        <v>0</v>
      </c>
      <c r="C49" s="137">
        <f>入力１!B24</f>
        <v>0</v>
      </c>
      <c r="D49" s="172">
        <f>入力１!C24</f>
        <v>0</v>
      </c>
      <c r="E49" s="173">
        <f>入力１!F24</f>
        <v>0</v>
      </c>
      <c r="F49" s="172">
        <f>入力１!G24</f>
        <v>0</v>
      </c>
      <c r="G49" s="174"/>
      <c r="H49" s="180"/>
    </row>
    <row r="50" spans="2:8" ht="14.25" thickBot="1">
      <c r="B50" s="185">
        <f>入力１!A25</f>
        <v>0</v>
      </c>
      <c r="C50" s="137">
        <f>入力１!B25</f>
        <v>0</v>
      </c>
      <c r="D50" s="172">
        <f>入力１!C25</f>
        <v>0</v>
      </c>
      <c r="E50" s="173">
        <f>入力１!F25</f>
        <v>0</v>
      </c>
      <c r="F50" s="172">
        <f>入力１!G25</f>
        <v>0</v>
      </c>
      <c r="G50" s="175"/>
      <c r="H50" s="180"/>
    </row>
    <row r="51" spans="2:8" ht="15" thickTop="1" thickBot="1">
      <c r="B51" s="176" t="s">
        <v>3</v>
      </c>
      <c r="C51" s="177">
        <f>入力１!B26</f>
        <v>0</v>
      </c>
      <c r="D51" s="178">
        <f>入力１!C26</f>
        <v>0</v>
      </c>
      <c r="E51" s="177">
        <f>入力１!F26</f>
        <v>0</v>
      </c>
      <c r="F51" s="178">
        <f>入力１!G26</f>
        <v>0</v>
      </c>
      <c r="G51" s="192">
        <f>SUM(G39:G50)</f>
        <v>0</v>
      </c>
      <c r="H51" s="193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7" priority="1" stopIfTrue="1">
      <formula>ISERROR(#REF!)</formula>
    </cfRule>
  </conditionalFormatting>
  <conditionalFormatting sqref="B22:C22">
    <cfRule type="expression" dxfId="6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Normal="50" workbookViewId="0">
      <selection activeCell="G39" sqref="G39:H44"/>
    </sheetView>
  </sheetViews>
  <sheetFormatPr defaultRowHeight="13.5"/>
  <cols>
    <col min="1" max="1" width="4.625" style="116" customWidth="1"/>
    <col min="2" max="8" width="11.625" style="116" customWidth="1"/>
    <col min="9" max="16384" width="9" style="116"/>
  </cols>
  <sheetData>
    <row r="1" spans="1:8">
      <c r="A1" s="222"/>
      <c r="B1" s="113"/>
      <c r="C1" s="113"/>
      <c r="D1" s="97" t="s">
        <v>107</v>
      </c>
      <c r="E1" s="113"/>
      <c r="F1" s="113"/>
      <c r="G1" s="113"/>
    </row>
    <row r="2" spans="1:8" s="99" customFormat="1">
      <c r="A2" s="114"/>
      <c r="B2" s="114"/>
      <c r="C2" s="114"/>
      <c r="D2" s="97"/>
    </row>
    <row r="3" spans="1:8" s="99" customFormat="1" ht="14.25" thickBot="1">
      <c r="A3" s="194"/>
    </row>
    <row r="4" spans="1:8" s="99" customFormat="1" ht="14.25" thickBot="1">
      <c r="A4" s="194"/>
      <c r="B4" s="195">
        <f>入力１!B10</f>
        <v>0</v>
      </c>
      <c r="C4" s="196" t="s">
        <v>108</v>
      </c>
      <c r="D4" s="197">
        <f>入力１!E10</f>
        <v>0</v>
      </c>
      <c r="E4" s="198" t="s">
        <v>56</v>
      </c>
    </row>
    <row r="5" spans="1:8" s="99" customFormat="1" ht="14.25" thickBot="1">
      <c r="A5" s="194"/>
      <c r="B5" s="199"/>
      <c r="C5" s="98"/>
      <c r="D5" s="200"/>
      <c r="E5" s="98"/>
    </row>
    <row r="6" spans="1:8" s="99" customFormat="1" ht="15" thickTop="1" thickBot="1">
      <c r="B6" s="97"/>
      <c r="C6" s="97" t="s">
        <v>103</v>
      </c>
      <c r="D6" s="223" t="e">
        <f>F15</f>
        <v>#DIV/0!</v>
      </c>
      <c r="E6" s="224" t="s">
        <v>14</v>
      </c>
    </row>
    <row r="7" spans="1:8" s="99" customFormat="1" ht="15" thickTop="1" thickBot="1">
      <c r="A7" s="194"/>
      <c r="B7" s="194"/>
      <c r="C7" s="98"/>
      <c r="D7" s="98"/>
      <c r="E7" s="98"/>
      <c r="F7" s="201"/>
      <c r="G7" s="201"/>
      <c r="H7" s="194"/>
    </row>
    <row r="8" spans="1:8" s="99" customFormat="1" ht="15" thickTop="1" thickBot="1">
      <c r="B8" s="225" t="s">
        <v>82</v>
      </c>
      <c r="C8" s="226">
        <f>入力２!B11</f>
        <v>0</v>
      </c>
      <c r="E8" s="202" t="s">
        <v>15</v>
      </c>
      <c r="F8" s="163">
        <f>入力１!C6</f>
        <v>0</v>
      </c>
      <c r="G8" s="96"/>
      <c r="H8" s="194"/>
    </row>
    <row r="9" spans="1:8" s="99" customFormat="1" ht="15" thickTop="1" thickBot="1">
      <c r="B9" s="225" t="s">
        <v>83</v>
      </c>
      <c r="C9" s="226">
        <f>入力２!C11</f>
        <v>0</v>
      </c>
      <c r="E9" s="202" t="s">
        <v>16</v>
      </c>
      <c r="F9" s="282">
        <f>入力１!C7</f>
        <v>0</v>
      </c>
      <c r="G9" s="283"/>
      <c r="H9" s="194"/>
    </row>
    <row r="10" spans="1:8" s="99" customFormat="1" ht="14.25" thickTop="1"/>
    <row r="11" spans="1:8" s="99" customFormat="1"/>
    <row r="12" spans="1:8" s="99" customFormat="1">
      <c r="A12" s="99" t="s">
        <v>71</v>
      </c>
    </row>
    <row r="13" spans="1:8" s="99" customFormat="1">
      <c r="B13" s="204"/>
      <c r="C13" s="205"/>
      <c r="D13" s="206" t="s">
        <v>75</v>
      </c>
      <c r="E13" s="206" t="s">
        <v>70</v>
      </c>
      <c r="F13" s="206" t="s">
        <v>76</v>
      </c>
    </row>
    <row r="14" spans="1:8" ht="14.25" thickBot="1">
      <c r="A14" s="113"/>
      <c r="B14" s="134" t="s">
        <v>74</v>
      </c>
      <c r="C14" s="207"/>
      <c r="D14" s="133">
        <f>入力１!G26</f>
        <v>0</v>
      </c>
      <c r="E14" s="208">
        <v>1</v>
      </c>
      <c r="F14" s="227">
        <f>D32</f>
        <v>0</v>
      </c>
      <c r="G14" s="113"/>
    </row>
    <row r="15" spans="1:8" ht="14.25" thickBot="1">
      <c r="A15" s="113"/>
      <c r="B15" s="134" t="str">
        <f>C9&amp;"の利用者に係る軽減"</f>
        <v>0の利用者に係る軽減</v>
      </c>
      <c r="C15" s="207"/>
      <c r="D15" s="133">
        <f>H51</f>
        <v>0</v>
      </c>
      <c r="E15" s="228" t="e">
        <f>ROUND(D15/D14,4)</f>
        <v>#DIV/0!</v>
      </c>
      <c r="F15" s="229" t="e">
        <f>ROUNDDOWN(F14*E15,0)</f>
        <v>#DIV/0!</v>
      </c>
      <c r="G15" s="113"/>
    </row>
    <row r="16" spans="1:8">
      <c r="A16" s="113"/>
      <c r="B16" s="113"/>
      <c r="C16" s="113"/>
      <c r="D16" s="113"/>
      <c r="E16" s="113"/>
      <c r="F16" s="113"/>
      <c r="G16" s="113"/>
    </row>
    <row r="17" spans="1:8">
      <c r="A17" s="113"/>
      <c r="B17" s="113"/>
      <c r="C17" s="113"/>
      <c r="D17" s="113"/>
      <c r="E17" s="113"/>
      <c r="F17" s="113"/>
      <c r="G17" s="113"/>
    </row>
    <row r="18" spans="1:8">
      <c r="A18" s="113" t="s">
        <v>77</v>
      </c>
      <c r="B18" s="113"/>
      <c r="C18" s="113"/>
      <c r="D18" s="113"/>
      <c r="E18" s="113"/>
      <c r="F18" s="113"/>
      <c r="G18" s="113"/>
    </row>
    <row r="19" spans="1:8">
      <c r="A19" s="113"/>
      <c r="B19" s="240" t="s">
        <v>11</v>
      </c>
      <c r="C19" s="241"/>
      <c r="D19" s="241"/>
      <c r="E19" s="241"/>
      <c r="F19" s="242"/>
    </row>
    <row r="20" spans="1:8">
      <c r="A20" s="113"/>
      <c r="B20" s="243"/>
      <c r="C20" s="244" t="s">
        <v>62</v>
      </c>
      <c r="D20" s="245"/>
      <c r="E20" s="246"/>
      <c r="F20" s="247" t="s">
        <v>94</v>
      </c>
    </row>
    <row r="21" spans="1:8">
      <c r="A21" s="113"/>
      <c r="B21" s="248" t="s">
        <v>104</v>
      </c>
      <c r="C21" s="249"/>
      <c r="D21" s="250" t="s">
        <v>61</v>
      </c>
      <c r="E21" s="251" t="s">
        <v>63</v>
      </c>
      <c r="F21" s="252" t="s">
        <v>95</v>
      </c>
    </row>
    <row r="22" spans="1:8">
      <c r="A22" s="113"/>
      <c r="B22" s="209">
        <f>入力１!C26</f>
        <v>0</v>
      </c>
      <c r="C22" s="129" t="s">
        <v>109</v>
      </c>
      <c r="D22" s="210">
        <f>入力１!G26</f>
        <v>0</v>
      </c>
      <c r="E22" s="130" t="s">
        <v>109</v>
      </c>
      <c r="F22" s="130" t="s">
        <v>109</v>
      </c>
    </row>
    <row r="23" spans="1:8">
      <c r="A23" s="113"/>
      <c r="B23" s="113" t="s">
        <v>64</v>
      </c>
      <c r="D23" s="131"/>
      <c r="E23" s="131"/>
      <c r="F23" s="131"/>
      <c r="G23" s="131"/>
    </row>
    <row r="24" spans="1:8">
      <c r="A24" s="113"/>
      <c r="B24" s="113"/>
    </row>
    <row r="25" spans="1:8">
      <c r="A25" s="113"/>
      <c r="B25" s="113"/>
      <c r="C25" s="113"/>
      <c r="D25" s="113"/>
      <c r="E25" s="113"/>
      <c r="F25" s="113" t="s">
        <v>78</v>
      </c>
      <c r="G25" s="113"/>
    </row>
    <row r="26" spans="1:8">
      <c r="A26" s="113"/>
      <c r="B26" s="125" t="s">
        <v>67</v>
      </c>
      <c r="C26" s="126" t="s">
        <v>68</v>
      </c>
      <c r="D26" s="125" t="s">
        <v>65</v>
      </c>
      <c r="E26" s="117"/>
      <c r="F26" s="132" t="s">
        <v>92</v>
      </c>
      <c r="G26" s="211" t="s">
        <v>93</v>
      </c>
    </row>
    <row r="27" spans="1:8">
      <c r="A27" s="113"/>
      <c r="B27" s="190">
        <f>計算!B27</f>
        <v>0</v>
      </c>
      <c r="C27" s="128">
        <f>計算!C27</f>
        <v>0</v>
      </c>
      <c r="D27" s="190">
        <f>計算!D27</f>
        <v>0</v>
      </c>
      <c r="E27" s="117"/>
      <c r="F27" s="190">
        <f>計算!F27</f>
        <v>0</v>
      </c>
      <c r="G27" s="190">
        <f>計算!G27</f>
        <v>0</v>
      </c>
    </row>
    <row r="28" spans="1:8">
      <c r="B28" s="117"/>
      <c r="C28" s="117"/>
      <c r="D28" s="117"/>
      <c r="E28" s="117"/>
      <c r="F28" s="117"/>
      <c r="G28" s="117"/>
    </row>
    <row r="29" spans="1:8" ht="14.25">
      <c r="A29" s="113"/>
      <c r="B29" s="118"/>
      <c r="C29" s="121"/>
      <c r="D29" s="127"/>
      <c r="E29" s="111"/>
      <c r="F29" s="111"/>
      <c r="G29" s="111"/>
      <c r="H29" s="111"/>
    </row>
    <row r="30" spans="1:8" ht="14.25">
      <c r="A30" s="113"/>
      <c r="B30" s="118"/>
      <c r="C30" s="121"/>
      <c r="D30" s="127"/>
      <c r="E30" s="111"/>
      <c r="F30" s="111"/>
      <c r="G30" s="111"/>
      <c r="H30" s="111"/>
    </row>
    <row r="31" spans="1:8" ht="15" thickBot="1">
      <c r="A31" s="113"/>
      <c r="B31" s="265" t="s">
        <v>69</v>
      </c>
      <c r="C31" s="121"/>
      <c r="D31" s="266" t="s">
        <v>73</v>
      </c>
      <c r="E31" s="111"/>
      <c r="F31" s="111"/>
      <c r="G31" s="111"/>
      <c r="H31" s="111"/>
    </row>
    <row r="32" spans="1:8" ht="15" thickBot="1">
      <c r="A32" s="113"/>
      <c r="B32" s="190">
        <f>計算!B32</f>
        <v>0</v>
      </c>
      <c r="C32" s="121"/>
      <c r="D32" s="189">
        <f>計算!D32</f>
        <v>0</v>
      </c>
      <c r="E32" s="111"/>
      <c r="F32" s="111"/>
      <c r="G32" s="111"/>
      <c r="H32" s="111"/>
    </row>
    <row r="33" spans="1:8" ht="14.25">
      <c r="A33" s="113"/>
      <c r="B33" s="113"/>
      <c r="E33" s="111"/>
      <c r="F33" s="111"/>
      <c r="G33" s="111"/>
      <c r="H33" s="111"/>
    </row>
    <row r="34" spans="1:8" ht="14.25">
      <c r="A34" s="113"/>
      <c r="B34" s="113"/>
      <c r="E34" s="111"/>
      <c r="F34" s="111"/>
      <c r="G34" s="111"/>
      <c r="H34" s="111"/>
    </row>
    <row r="35" spans="1:8" ht="14.25">
      <c r="A35" s="113"/>
      <c r="B35" s="113"/>
      <c r="E35" s="111"/>
      <c r="F35" s="111"/>
      <c r="G35" s="111"/>
      <c r="H35" s="111"/>
    </row>
    <row r="36" spans="1:8" ht="14.25" thickBot="1">
      <c r="A36" s="138" t="s">
        <v>106</v>
      </c>
      <c r="C36" s="99"/>
      <c r="D36" s="99"/>
      <c r="E36" s="99"/>
      <c r="F36" s="99"/>
      <c r="G36" s="99"/>
      <c r="H36" s="99"/>
    </row>
    <row r="37" spans="1:8" ht="14.25" thickBot="1">
      <c r="B37" s="285" t="s">
        <v>0</v>
      </c>
      <c r="C37" s="161" t="s">
        <v>59</v>
      </c>
      <c r="D37" s="162"/>
      <c r="E37" s="161" t="s">
        <v>60</v>
      </c>
      <c r="F37" s="162"/>
      <c r="G37" s="183">
        <f>C9</f>
        <v>0</v>
      </c>
      <c r="H37" s="182" t="s">
        <v>81</v>
      </c>
    </row>
    <row r="38" spans="1:8" ht="14.25" thickBot="1">
      <c r="B38" s="286"/>
      <c r="C38" s="164" t="s">
        <v>1</v>
      </c>
      <c r="D38" s="165" t="s">
        <v>58</v>
      </c>
      <c r="E38" s="164" t="s">
        <v>1</v>
      </c>
      <c r="F38" s="165" t="s">
        <v>97</v>
      </c>
      <c r="G38" s="166" t="s">
        <v>1</v>
      </c>
      <c r="H38" s="181" t="s">
        <v>61</v>
      </c>
    </row>
    <row r="39" spans="1:8" ht="15" thickTop="1" thickBot="1">
      <c r="B39" s="184">
        <f>入力１!A14</f>
        <v>0</v>
      </c>
      <c r="C39" s="167">
        <f>入力１!B14</f>
        <v>0</v>
      </c>
      <c r="D39" s="168">
        <f>入力１!C14</f>
        <v>0</v>
      </c>
      <c r="E39" s="169">
        <f>入力１!F14</f>
        <v>0</v>
      </c>
      <c r="F39" s="170">
        <f>入力１!G14</f>
        <v>0</v>
      </c>
      <c r="G39" s="171"/>
      <c r="H39" s="179"/>
    </row>
    <row r="40" spans="1:8" ht="14.25" thickBot="1">
      <c r="B40" s="184">
        <f>入力１!A15</f>
        <v>0</v>
      </c>
      <c r="C40" s="137">
        <f>入力１!B15</f>
        <v>0</v>
      </c>
      <c r="D40" s="172">
        <f>入力１!C15</f>
        <v>0</v>
      </c>
      <c r="E40" s="173">
        <f>入力１!F15</f>
        <v>0</v>
      </c>
      <c r="F40" s="172">
        <f>入力１!G15</f>
        <v>0</v>
      </c>
      <c r="G40" s="174"/>
      <c r="H40" s="180"/>
    </row>
    <row r="41" spans="1:8" ht="14.25" thickBot="1">
      <c r="B41" s="184">
        <f>入力１!A16</f>
        <v>0</v>
      </c>
      <c r="C41" s="137">
        <f>入力１!B16</f>
        <v>0</v>
      </c>
      <c r="D41" s="172">
        <f>入力１!C16</f>
        <v>0</v>
      </c>
      <c r="E41" s="173">
        <f>入力１!F16</f>
        <v>0</v>
      </c>
      <c r="F41" s="172">
        <f>入力１!G16</f>
        <v>0</v>
      </c>
      <c r="G41" s="174"/>
      <c r="H41" s="180"/>
    </row>
    <row r="42" spans="1:8" ht="14.25" thickBot="1">
      <c r="B42" s="184">
        <f>入力１!A17</f>
        <v>0</v>
      </c>
      <c r="C42" s="137">
        <f>入力１!B17</f>
        <v>0</v>
      </c>
      <c r="D42" s="172">
        <f>入力１!C17</f>
        <v>0</v>
      </c>
      <c r="E42" s="173">
        <f>入力１!F17</f>
        <v>0</v>
      </c>
      <c r="F42" s="172">
        <f>入力１!G17</f>
        <v>0</v>
      </c>
      <c r="G42" s="174"/>
      <c r="H42" s="180"/>
    </row>
    <row r="43" spans="1:8" ht="14.25" thickBot="1">
      <c r="B43" s="184">
        <f>入力１!A18</f>
        <v>0</v>
      </c>
      <c r="C43" s="137">
        <f>入力１!B18</f>
        <v>0</v>
      </c>
      <c r="D43" s="172">
        <f>入力１!C18</f>
        <v>0</v>
      </c>
      <c r="E43" s="173">
        <f>入力１!F18</f>
        <v>0</v>
      </c>
      <c r="F43" s="172">
        <f>入力１!G18</f>
        <v>0</v>
      </c>
      <c r="G43" s="174"/>
      <c r="H43" s="180"/>
    </row>
    <row r="44" spans="1:8" ht="14.25" thickBot="1">
      <c r="B44" s="184">
        <f>入力１!A19</f>
        <v>0</v>
      </c>
      <c r="C44" s="137">
        <f>入力１!B19</f>
        <v>0</v>
      </c>
      <c r="D44" s="172">
        <f>入力１!C19</f>
        <v>0</v>
      </c>
      <c r="E44" s="173">
        <f>入力１!F19</f>
        <v>0</v>
      </c>
      <c r="F44" s="172">
        <f>入力１!G19</f>
        <v>0</v>
      </c>
      <c r="G44" s="174"/>
      <c r="H44" s="180"/>
    </row>
    <row r="45" spans="1:8" ht="14.25" thickBot="1">
      <c r="B45" s="184">
        <f>入力１!A20</f>
        <v>0</v>
      </c>
      <c r="C45" s="137">
        <f>入力１!B20</f>
        <v>0</v>
      </c>
      <c r="D45" s="172">
        <f>入力１!C20</f>
        <v>0</v>
      </c>
      <c r="E45" s="173">
        <f>入力１!F20</f>
        <v>0</v>
      </c>
      <c r="F45" s="172">
        <f>入力１!G20</f>
        <v>0</v>
      </c>
      <c r="G45" s="174"/>
      <c r="H45" s="180"/>
    </row>
    <row r="46" spans="1:8" ht="14.25" thickBot="1">
      <c r="B46" s="184">
        <f>入力１!A21</f>
        <v>0</v>
      </c>
      <c r="C46" s="137">
        <f>入力１!B21</f>
        <v>0</v>
      </c>
      <c r="D46" s="172">
        <f>入力１!C21</f>
        <v>0</v>
      </c>
      <c r="E46" s="173">
        <f>入力１!F21</f>
        <v>0</v>
      </c>
      <c r="F46" s="172">
        <f>入力１!G21</f>
        <v>0</v>
      </c>
      <c r="G46" s="174"/>
      <c r="H46" s="180"/>
    </row>
    <row r="47" spans="1:8" ht="14.25" thickBot="1">
      <c r="B47" s="184">
        <f>入力１!A22</f>
        <v>0</v>
      </c>
      <c r="C47" s="137">
        <f>入力１!B22</f>
        <v>0</v>
      </c>
      <c r="D47" s="172">
        <f>入力１!C22</f>
        <v>0</v>
      </c>
      <c r="E47" s="173">
        <f>入力１!F22</f>
        <v>0</v>
      </c>
      <c r="F47" s="172">
        <f>入力１!G22</f>
        <v>0</v>
      </c>
      <c r="G47" s="174"/>
      <c r="H47" s="180"/>
    </row>
    <row r="48" spans="1:8" ht="14.25" thickBot="1">
      <c r="B48" s="184">
        <f>入力１!A23</f>
        <v>0</v>
      </c>
      <c r="C48" s="137">
        <f>入力１!B23</f>
        <v>0</v>
      </c>
      <c r="D48" s="172">
        <f>入力１!C23</f>
        <v>0</v>
      </c>
      <c r="E48" s="173">
        <f>入力１!F23</f>
        <v>0</v>
      </c>
      <c r="F48" s="172">
        <f>入力１!G23</f>
        <v>0</v>
      </c>
      <c r="G48" s="174"/>
      <c r="H48" s="180"/>
    </row>
    <row r="49" spans="2:8" ht="14.25" thickBot="1">
      <c r="B49" s="184">
        <f>入力１!A24</f>
        <v>0</v>
      </c>
      <c r="C49" s="137">
        <f>入力１!B24</f>
        <v>0</v>
      </c>
      <c r="D49" s="172">
        <f>入力１!C24</f>
        <v>0</v>
      </c>
      <c r="E49" s="173">
        <f>入力１!F24</f>
        <v>0</v>
      </c>
      <c r="F49" s="172">
        <f>入力１!G24</f>
        <v>0</v>
      </c>
      <c r="G49" s="174"/>
      <c r="H49" s="180"/>
    </row>
    <row r="50" spans="2:8" ht="14.25" thickBot="1">
      <c r="B50" s="185">
        <f>入力１!A25</f>
        <v>0</v>
      </c>
      <c r="C50" s="137">
        <f>入力１!B25</f>
        <v>0</v>
      </c>
      <c r="D50" s="172">
        <f>入力１!C25</f>
        <v>0</v>
      </c>
      <c r="E50" s="173">
        <f>入力１!F25</f>
        <v>0</v>
      </c>
      <c r="F50" s="172">
        <f>入力１!G25</f>
        <v>0</v>
      </c>
      <c r="G50" s="175"/>
      <c r="H50" s="180"/>
    </row>
    <row r="51" spans="2:8" ht="15" thickTop="1" thickBot="1">
      <c r="B51" s="176" t="s">
        <v>3</v>
      </c>
      <c r="C51" s="177">
        <f>入力１!B26</f>
        <v>0</v>
      </c>
      <c r="D51" s="178">
        <f>入力１!C26</f>
        <v>0</v>
      </c>
      <c r="E51" s="177">
        <f>入力１!F26</f>
        <v>0</v>
      </c>
      <c r="F51" s="178">
        <f>入力１!G26</f>
        <v>0</v>
      </c>
      <c r="G51" s="192">
        <f>SUM(G39:G50)</f>
        <v>0</v>
      </c>
      <c r="H51" s="193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5" priority="1" stopIfTrue="1">
      <formula>ISERROR(#REF!)</formula>
    </cfRule>
  </conditionalFormatting>
  <conditionalFormatting sqref="B22:C22">
    <cfRule type="expression" dxfId="4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Normal="50" workbookViewId="0">
      <selection activeCell="G39" sqref="G39:H44"/>
    </sheetView>
  </sheetViews>
  <sheetFormatPr defaultRowHeight="13.5"/>
  <cols>
    <col min="1" max="1" width="4.625" style="116" customWidth="1"/>
    <col min="2" max="8" width="11.625" style="116" customWidth="1"/>
    <col min="9" max="16384" width="9" style="116"/>
  </cols>
  <sheetData>
    <row r="1" spans="1:8">
      <c r="A1" s="222"/>
      <c r="B1" s="113"/>
      <c r="C1" s="113"/>
      <c r="D1" s="97" t="s">
        <v>110</v>
      </c>
      <c r="E1" s="113"/>
      <c r="F1" s="113"/>
      <c r="G1" s="113"/>
    </row>
    <row r="2" spans="1:8" s="99" customFormat="1">
      <c r="A2" s="114"/>
      <c r="B2" s="114"/>
      <c r="C2" s="114"/>
      <c r="D2" s="97"/>
    </row>
    <row r="3" spans="1:8" s="99" customFormat="1" ht="14.25" thickBot="1">
      <c r="A3" s="194"/>
    </row>
    <row r="4" spans="1:8" s="99" customFormat="1" ht="14.25" thickBot="1">
      <c r="A4" s="194"/>
      <c r="B4" s="195">
        <f>入力１!B10</f>
        <v>0</v>
      </c>
      <c r="C4" s="196" t="s">
        <v>111</v>
      </c>
      <c r="D4" s="197">
        <f>入力１!E10</f>
        <v>0</v>
      </c>
      <c r="E4" s="198" t="s">
        <v>56</v>
      </c>
    </row>
    <row r="5" spans="1:8" s="99" customFormat="1" ht="14.25" thickBot="1">
      <c r="A5" s="194"/>
      <c r="B5" s="199"/>
      <c r="C5" s="98"/>
      <c r="D5" s="200"/>
      <c r="E5" s="98"/>
    </row>
    <row r="6" spans="1:8" s="99" customFormat="1" ht="15" thickTop="1" thickBot="1">
      <c r="B6" s="97"/>
      <c r="C6" s="97" t="s">
        <v>103</v>
      </c>
      <c r="D6" s="223" t="e">
        <f>F15</f>
        <v>#DIV/0!</v>
      </c>
      <c r="E6" s="224" t="s">
        <v>14</v>
      </c>
    </row>
    <row r="7" spans="1:8" s="99" customFormat="1" ht="15" thickTop="1" thickBot="1">
      <c r="A7" s="194"/>
      <c r="B7" s="194"/>
      <c r="C7" s="98"/>
      <c r="D7" s="98"/>
      <c r="E7" s="98"/>
      <c r="F7" s="201"/>
      <c r="G7" s="201"/>
      <c r="H7" s="194"/>
    </row>
    <row r="8" spans="1:8" s="99" customFormat="1" ht="15" thickTop="1" thickBot="1">
      <c r="B8" s="225" t="s">
        <v>82</v>
      </c>
      <c r="C8" s="226">
        <f>入力２!B12</f>
        <v>0</v>
      </c>
      <c r="E8" s="202" t="s">
        <v>15</v>
      </c>
      <c r="F8" s="163">
        <f>入力１!C6</f>
        <v>0</v>
      </c>
      <c r="G8" s="96"/>
      <c r="H8" s="194"/>
    </row>
    <row r="9" spans="1:8" s="99" customFormat="1" ht="15" thickTop="1" thickBot="1">
      <c r="B9" s="225" t="s">
        <v>83</v>
      </c>
      <c r="C9" s="226">
        <f>入力２!C12</f>
        <v>0</v>
      </c>
      <c r="E9" s="202" t="s">
        <v>16</v>
      </c>
      <c r="F9" s="282">
        <f>入力１!C7</f>
        <v>0</v>
      </c>
      <c r="G9" s="283"/>
      <c r="H9" s="194"/>
    </row>
    <row r="10" spans="1:8" s="99" customFormat="1" ht="14.25" thickTop="1"/>
    <row r="11" spans="1:8" s="99" customFormat="1"/>
    <row r="12" spans="1:8" s="99" customFormat="1">
      <c r="A12" s="99" t="s">
        <v>71</v>
      </c>
    </row>
    <row r="13" spans="1:8" s="99" customFormat="1">
      <c r="B13" s="204"/>
      <c r="C13" s="205"/>
      <c r="D13" s="206" t="s">
        <v>75</v>
      </c>
      <c r="E13" s="206" t="s">
        <v>70</v>
      </c>
      <c r="F13" s="206" t="s">
        <v>76</v>
      </c>
    </row>
    <row r="14" spans="1:8" ht="14.25" thickBot="1">
      <c r="A14" s="113"/>
      <c r="B14" s="134" t="s">
        <v>74</v>
      </c>
      <c r="C14" s="207"/>
      <c r="D14" s="133">
        <f>入力１!G26</f>
        <v>0</v>
      </c>
      <c r="E14" s="208">
        <v>1</v>
      </c>
      <c r="F14" s="227">
        <f>D32</f>
        <v>0</v>
      </c>
      <c r="G14" s="113"/>
    </row>
    <row r="15" spans="1:8" ht="14.25" thickBot="1">
      <c r="A15" s="113"/>
      <c r="B15" s="134" t="str">
        <f>C9&amp;"の利用者に係る軽減"</f>
        <v>0の利用者に係る軽減</v>
      </c>
      <c r="C15" s="207"/>
      <c r="D15" s="133">
        <f>H51</f>
        <v>0</v>
      </c>
      <c r="E15" s="228" t="e">
        <f>ROUND(D15/D14,4)</f>
        <v>#DIV/0!</v>
      </c>
      <c r="F15" s="229" t="e">
        <f>ROUNDDOWN(F14*E15,0)</f>
        <v>#DIV/0!</v>
      </c>
      <c r="G15" s="113"/>
    </row>
    <row r="16" spans="1:8">
      <c r="A16" s="113"/>
      <c r="B16" s="113"/>
      <c r="C16" s="113"/>
      <c r="D16" s="113"/>
      <c r="E16" s="113"/>
      <c r="F16" s="113"/>
      <c r="G16" s="113"/>
    </row>
    <row r="17" spans="1:8">
      <c r="A17" s="113"/>
      <c r="B17" s="113"/>
      <c r="C17" s="113"/>
      <c r="D17" s="113"/>
      <c r="E17" s="113"/>
      <c r="F17" s="113"/>
      <c r="G17" s="113"/>
    </row>
    <row r="18" spans="1:8">
      <c r="A18" s="113" t="s">
        <v>77</v>
      </c>
      <c r="B18" s="113"/>
      <c r="C18" s="113"/>
      <c r="D18" s="113"/>
      <c r="E18" s="113"/>
      <c r="F18" s="113"/>
      <c r="G18" s="113"/>
    </row>
    <row r="19" spans="1:8">
      <c r="A19" s="113"/>
      <c r="B19" s="240" t="s">
        <v>11</v>
      </c>
      <c r="C19" s="241"/>
      <c r="D19" s="241"/>
      <c r="E19" s="241"/>
      <c r="F19" s="242"/>
    </row>
    <row r="20" spans="1:8">
      <c r="A20" s="113"/>
      <c r="B20" s="243"/>
      <c r="C20" s="244" t="s">
        <v>62</v>
      </c>
      <c r="D20" s="245"/>
      <c r="E20" s="246"/>
      <c r="F20" s="247" t="s">
        <v>94</v>
      </c>
    </row>
    <row r="21" spans="1:8">
      <c r="A21" s="113"/>
      <c r="B21" s="248" t="s">
        <v>104</v>
      </c>
      <c r="C21" s="249"/>
      <c r="D21" s="250" t="s">
        <v>61</v>
      </c>
      <c r="E21" s="251" t="s">
        <v>63</v>
      </c>
      <c r="F21" s="252" t="s">
        <v>95</v>
      </c>
    </row>
    <row r="22" spans="1:8">
      <c r="A22" s="113"/>
      <c r="B22" s="209">
        <f>入力１!C26</f>
        <v>0</v>
      </c>
      <c r="C22" s="129" t="s">
        <v>109</v>
      </c>
      <c r="D22" s="210">
        <f>入力１!G26</f>
        <v>0</v>
      </c>
      <c r="E22" s="130" t="s">
        <v>109</v>
      </c>
      <c r="F22" s="130" t="s">
        <v>109</v>
      </c>
    </row>
    <row r="23" spans="1:8">
      <c r="A23" s="113"/>
      <c r="B23" s="113" t="s">
        <v>64</v>
      </c>
      <c r="D23" s="131"/>
      <c r="E23" s="131"/>
      <c r="F23" s="131"/>
      <c r="G23" s="131"/>
    </row>
    <row r="24" spans="1:8">
      <c r="A24" s="113"/>
      <c r="B24" s="113"/>
    </row>
    <row r="25" spans="1:8">
      <c r="A25" s="113"/>
      <c r="B25" s="113"/>
      <c r="C25" s="113"/>
      <c r="D25" s="113"/>
      <c r="E25" s="113"/>
      <c r="F25" s="113" t="s">
        <v>78</v>
      </c>
      <c r="G25" s="113"/>
    </row>
    <row r="26" spans="1:8">
      <c r="A26" s="113"/>
      <c r="B26" s="125" t="s">
        <v>67</v>
      </c>
      <c r="C26" s="126" t="s">
        <v>68</v>
      </c>
      <c r="D26" s="125" t="s">
        <v>65</v>
      </c>
      <c r="E26" s="117"/>
      <c r="F26" s="132" t="s">
        <v>92</v>
      </c>
      <c r="G26" s="211" t="s">
        <v>93</v>
      </c>
    </row>
    <row r="27" spans="1:8">
      <c r="A27" s="113"/>
      <c r="B27" s="190">
        <f>計算!B27</f>
        <v>0</v>
      </c>
      <c r="C27" s="128">
        <f>計算!C27</f>
        <v>0</v>
      </c>
      <c r="D27" s="190">
        <f>計算!D27</f>
        <v>0</v>
      </c>
      <c r="E27" s="117"/>
      <c r="F27" s="190">
        <f>計算!F27</f>
        <v>0</v>
      </c>
      <c r="G27" s="190">
        <f>計算!G27</f>
        <v>0</v>
      </c>
    </row>
    <row r="28" spans="1:8">
      <c r="B28" s="117"/>
      <c r="C28" s="117"/>
      <c r="D28" s="117"/>
      <c r="E28" s="117"/>
      <c r="F28" s="117"/>
      <c r="G28" s="117"/>
    </row>
    <row r="29" spans="1:8" ht="14.25">
      <c r="A29" s="113"/>
      <c r="B29" s="118"/>
      <c r="C29" s="121"/>
      <c r="D29" s="127"/>
      <c r="E29" s="111"/>
      <c r="F29" s="111"/>
      <c r="G29" s="111"/>
      <c r="H29" s="111"/>
    </row>
    <row r="30" spans="1:8" ht="14.25">
      <c r="A30" s="113"/>
      <c r="B30" s="118"/>
      <c r="C30" s="121"/>
      <c r="D30" s="127"/>
      <c r="E30" s="111"/>
      <c r="F30" s="111"/>
      <c r="G30" s="111"/>
      <c r="H30" s="111"/>
    </row>
    <row r="31" spans="1:8" ht="15" thickBot="1">
      <c r="A31" s="113"/>
      <c r="B31" s="265" t="s">
        <v>69</v>
      </c>
      <c r="C31" s="121"/>
      <c r="D31" s="266" t="s">
        <v>73</v>
      </c>
      <c r="E31" s="111"/>
      <c r="F31" s="111"/>
      <c r="G31" s="111"/>
      <c r="H31" s="111"/>
    </row>
    <row r="32" spans="1:8" ht="15" thickBot="1">
      <c r="A32" s="113"/>
      <c r="B32" s="190">
        <f>計算!B32</f>
        <v>0</v>
      </c>
      <c r="C32" s="121"/>
      <c r="D32" s="189">
        <f>計算!D32</f>
        <v>0</v>
      </c>
      <c r="E32" s="111"/>
      <c r="F32" s="111"/>
      <c r="G32" s="111"/>
      <c r="H32" s="111"/>
    </row>
    <row r="33" spans="1:8" ht="14.25">
      <c r="A33" s="113"/>
      <c r="B33" s="113"/>
      <c r="E33" s="111"/>
      <c r="F33" s="111"/>
      <c r="G33" s="111"/>
      <c r="H33" s="111"/>
    </row>
    <row r="34" spans="1:8" ht="14.25">
      <c r="A34" s="113"/>
      <c r="B34" s="113"/>
      <c r="E34" s="111"/>
      <c r="F34" s="111"/>
      <c r="G34" s="111"/>
      <c r="H34" s="111"/>
    </row>
    <row r="35" spans="1:8" ht="14.25">
      <c r="A35" s="113"/>
      <c r="B35" s="113"/>
      <c r="E35" s="111"/>
      <c r="F35" s="111"/>
      <c r="G35" s="111"/>
      <c r="H35" s="111"/>
    </row>
    <row r="36" spans="1:8" ht="14.25" thickBot="1">
      <c r="A36" s="138" t="s">
        <v>106</v>
      </c>
      <c r="C36" s="99"/>
      <c r="D36" s="99"/>
      <c r="E36" s="99"/>
      <c r="F36" s="99"/>
      <c r="G36" s="99"/>
      <c r="H36" s="99"/>
    </row>
    <row r="37" spans="1:8" ht="14.25" thickBot="1">
      <c r="B37" s="285" t="s">
        <v>0</v>
      </c>
      <c r="C37" s="161" t="s">
        <v>59</v>
      </c>
      <c r="D37" s="162"/>
      <c r="E37" s="161" t="s">
        <v>60</v>
      </c>
      <c r="F37" s="162"/>
      <c r="G37" s="183">
        <f>C9</f>
        <v>0</v>
      </c>
      <c r="H37" s="182" t="s">
        <v>81</v>
      </c>
    </row>
    <row r="38" spans="1:8" ht="14.25" thickBot="1">
      <c r="B38" s="286"/>
      <c r="C38" s="164" t="s">
        <v>1</v>
      </c>
      <c r="D38" s="165" t="s">
        <v>58</v>
      </c>
      <c r="E38" s="164" t="s">
        <v>1</v>
      </c>
      <c r="F38" s="165" t="s">
        <v>97</v>
      </c>
      <c r="G38" s="166" t="s">
        <v>1</v>
      </c>
      <c r="H38" s="181" t="s">
        <v>61</v>
      </c>
    </row>
    <row r="39" spans="1:8" ht="15" thickTop="1" thickBot="1">
      <c r="B39" s="184">
        <f>入力１!A14</f>
        <v>0</v>
      </c>
      <c r="C39" s="167">
        <f>入力１!B14</f>
        <v>0</v>
      </c>
      <c r="D39" s="168">
        <f>入力１!C14</f>
        <v>0</v>
      </c>
      <c r="E39" s="169">
        <f>入力１!F14</f>
        <v>0</v>
      </c>
      <c r="F39" s="170">
        <f>入力１!G14</f>
        <v>0</v>
      </c>
      <c r="G39" s="171"/>
      <c r="H39" s="179"/>
    </row>
    <row r="40" spans="1:8" ht="14.25" thickBot="1">
      <c r="B40" s="184">
        <f>入力１!A15</f>
        <v>0</v>
      </c>
      <c r="C40" s="137">
        <f>入力１!B15</f>
        <v>0</v>
      </c>
      <c r="D40" s="172">
        <f>入力１!C15</f>
        <v>0</v>
      </c>
      <c r="E40" s="173">
        <f>入力１!F15</f>
        <v>0</v>
      </c>
      <c r="F40" s="172">
        <f>入力１!G15</f>
        <v>0</v>
      </c>
      <c r="G40" s="174"/>
      <c r="H40" s="180"/>
    </row>
    <row r="41" spans="1:8" ht="14.25" thickBot="1">
      <c r="B41" s="184">
        <f>入力１!A16</f>
        <v>0</v>
      </c>
      <c r="C41" s="137">
        <f>入力１!B16</f>
        <v>0</v>
      </c>
      <c r="D41" s="172">
        <f>入力１!C16</f>
        <v>0</v>
      </c>
      <c r="E41" s="173">
        <f>入力１!F16</f>
        <v>0</v>
      </c>
      <c r="F41" s="172">
        <f>入力１!G16</f>
        <v>0</v>
      </c>
      <c r="G41" s="174"/>
      <c r="H41" s="180"/>
    </row>
    <row r="42" spans="1:8" ht="14.25" thickBot="1">
      <c r="B42" s="184">
        <f>入力１!A17</f>
        <v>0</v>
      </c>
      <c r="C42" s="137">
        <f>入力１!B17</f>
        <v>0</v>
      </c>
      <c r="D42" s="172">
        <f>入力１!C17</f>
        <v>0</v>
      </c>
      <c r="E42" s="173">
        <f>入力１!F17</f>
        <v>0</v>
      </c>
      <c r="F42" s="172">
        <f>入力１!G17</f>
        <v>0</v>
      </c>
      <c r="G42" s="174"/>
      <c r="H42" s="180"/>
    </row>
    <row r="43" spans="1:8" ht="14.25" thickBot="1">
      <c r="B43" s="184">
        <f>入力１!A18</f>
        <v>0</v>
      </c>
      <c r="C43" s="137">
        <f>入力１!B18</f>
        <v>0</v>
      </c>
      <c r="D43" s="172">
        <f>入力１!C18</f>
        <v>0</v>
      </c>
      <c r="E43" s="173">
        <f>入力１!F18</f>
        <v>0</v>
      </c>
      <c r="F43" s="172">
        <f>入力１!G18</f>
        <v>0</v>
      </c>
      <c r="G43" s="174"/>
      <c r="H43" s="180"/>
    </row>
    <row r="44" spans="1:8" ht="14.25" thickBot="1">
      <c r="B44" s="184">
        <f>入力１!A19</f>
        <v>0</v>
      </c>
      <c r="C44" s="137">
        <f>入力１!B19</f>
        <v>0</v>
      </c>
      <c r="D44" s="172">
        <f>入力１!C19</f>
        <v>0</v>
      </c>
      <c r="E44" s="173">
        <f>入力１!F19</f>
        <v>0</v>
      </c>
      <c r="F44" s="172">
        <f>入力１!G19</f>
        <v>0</v>
      </c>
      <c r="G44" s="174"/>
      <c r="H44" s="180"/>
    </row>
    <row r="45" spans="1:8" ht="14.25" thickBot="1">
      <c r="B45" s="184">
        <f>入力１!A20</f>
        <v>0</v>
      </c>
      <c r="C45" s="137">
        <f>入力１!B20</f>
        <v>0</v>
      </c>
      <c r="D45" s="172">
        <f>入力１!C20</f>
        <v>0</v>
      </c>
      <c r="E45" s="173">
        <f>入力１!F20</f>
        <v>0</v>
      </c>
      <c r="F45" s="172">
        <f>入力１!G20</f>
        <v>0</v>
      </c>
      <c r="G45" s="174"/>
      <c r="H45" s="180"/>
    </row>
    <row r="46" spans="1:8" ht="14.25" thickBot="1">
      <c r="B46" s="184">
        <f>入力１!A21</f>
        <v>0</v>
      </c>
      <c r="C46" s="137">
        <f>入力１!B21</f>
        <v>0</v>
      </c>
      <c r="D46" s="172">
        <f>入力１!C21</f>
        <v>0</v>
      </c>
      <c r="E46" s="173">
        <f>入力１!F21</f>
        <v>0</v>
      </c>
      <c r="F46" s="172">
        <f>入力１!G21</f>
        <v>0</v>
      </c>
      <c r="G46" s="174"/>
      <c r="H46" s="180"/>
    </row>
    <row r="47" spans="1:8" ht="14.25" thickBot="1">
      <c r="B47" s="184">
        <f>入力１!A22</f>
        <v>0</v>
      </c>
      <c r="C47" s="137">
        <f>入力１!B22</f>
        <v>0</v>
      </c>
      <c r="D47" s="172">
        <f>入力１!C22</f>
        <v>0</v>
      </c>
      <c r="E47" s="173">
        <f>入力１!F22</f>
        <v>0</v>
      </c>
      <c r="F47" s="172">
        <f>入力１!G22</f>
        <v>0</v>
      </c>
      <c r="G47" s="174"/>
      <c r="H47" s="180"/>
    </row>
    <row r="48" spans="1:8" ht="14.25" thickBot="1">
      <c r="B48" s="184">
        <f>入力１!A23</f>
        <v>0</v>
      </c>
      <c r="C48" s="137">
        <f>入力１!B23</f>
        <v>0</v>
      </c>
      <c r="D48" s="172">
        <f>入力１!C23</f>
        <v>0</v>
      </c>
      <c r="E48" s="173">
        <f>入力１!F23</f>
        <v>0</v>
      </c>
      <c r="F48" s="172">
        <f>入力１!G23</f>
        <v>0</v>
      </c>
      <c r="G48" s="174"/>
      <c r="H48" s="180"/>
    </row>
    <row r="49" spans="2:8" ht="14.25" thickBot="1">
      <c r="B49" s="184">
        <f>入力１!A24</f>
        <v>0</v>
      </c>
      <c r="C49" s="137">
        <f>入力１!B24</f>
        <v>0</v>
      </c>
      <c r="D49" s="172">
        <f>入力１!C24</f>
        <v>0</v>
      </c>
      <c r="E49" s="173">
        <f>入力１!F24</f>
        <v>0</v>
      </c>
      <c r="F49" s="172">
        <f>入力１!G24</f>
        <v>0</v>
      </c>
      <c r="G49" s="174"/>
      <c r="H49" s="180"/>
    </row>
    <row r="50" spans="2:8" ht="14.25" thickBot="1">
      <c r="B50" s="185">
        <f>入力１!A25</f>
        <v>0</v>
      </c>
      <c r="C50" s="137">
        <f>入力１!B25</f>
        <v>0</v>
      </c>
      <c r="D50" s="172">
        <f>入力１!C25</f>
        <v>0</v>
      </c>
      <c r="E50" s="173">
        <f>入力１!F25</f>
        <v>0</v>
      </c>
      <c r="F50" s="172">
        <f>入力１!G25</f>
        <v>0</v>
      </c>
      <c r="G50" s="175"/>
      <c r="H50" s="180"/>
    </row>
    <row r="51" spans="2:8" ht="15" thickTop="1" thickBot="1">
      <c r="B51" s="176" t="s">
        <v>3</v>
      </c>
      <c r="C51" s="177">
        <f>入力１!B26</f>
        <v>0</v>
      </c>
      <c r="D51" s="178">
        <f>入力１!C26</f>
        <v>0</v>
      </c>
      <c r="E51" s="177">
        <f>入力１!F26</f>
        <v>0</v>
      </c>
      <c r="F51" s="178">
        <f>入力１!G26</f>
        <v>0</v>
      </c>
      <c r="G51" s="192">
        <f>SUM(G39:G50)</f>
        <v>0</v>
      </c>
      <c r="H51" s="193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3" priority="1" stopIfTrue="1">
      <formula>ISERROR(#REF!)</formula>
    </cfRule>
  </conditionalFormatting>
  <conditionalFormatting sqref="B22:C22">
    <cfRule type="expression" dxfId="2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Normal="50" workbookViewId="0">
      <selection activeCell="H51" sqref="H51"/>
    </sheetView>
  </sheetViews>
  <sheetFormatPr defaultRowHeight="13.5"/>
  <cols>
    <col min="1" max="1" width="4.625" style="116" customWidth="1"/>
    <col min="2" max="8" width="11.625" style="116" customWidth="1"/>
    <col min="9" max="16384" width="9" style="116"/>
  </cols>
  <sheetData>
    <row r="1" spans="1:8">
      <c r="A1" s="222"/>
      <c r="B1" s="113"/>
      <c r="C1" s="113"/>
      <c r="D1" s="97" t="s">
        <v>80</v>
      </c>
      <c r="E1" s="113"/>
      <c r="F1" s="113"/>
      <c r="G1" s="113"/>
    </row>
    <row r="2" spans="1:8" s="99" customFormat="1">
      <c r="A2" s="114"/>
      <c r="B2" s="114"/>
      <c r="C2" s="114"/>
      <c r="D2" s="97"/>
    </row>
    <row r="3" spans="1:8" s="99" customFormat="1" ht="14.25" thickBot="1">
      <c r="A3" s="194"/>
    </row>
    <row r="4" spans="1:8" s="99" customFormat="1" ht="14.25" thickBot="1">
      <c r="A4" s="194"/>
      <c r="B4" s="195">
        <f>入力１!B10</f>
        <v>0</v>
      </c>
      <c r="C4" s="196" t="s">
        <v>27</v>
      </c>
      <c r="D4" s="197">
        <f>入力１!E10</f>
        <v>0</v>
      </c>
      <c r="E4" s="198" t="s">
        <v>56</v>
      </c>
    </row>
    <row r="5" spans="1:8" s="99" customFormat="1" ht="14.25" thickBot="1">
      <c r="A5" s="194"/>
      <c r="B5" s="199"/>
      <c r="C5" s="98"/>
      <c r="D5" s="200"/>
      <c r="E5" s="98"/>
    </row>
    <row r="6" spans="1:8" s="99" customFormat="1" ht="15" thickTop="1" thickBot="1">
      <c r="B6" s="97"/>
      <c r="C6" s="97" t="s">
        <v>103</v>
      </c>
      <c r="D6" s="223" t="e">
        <f>F15</f>
        <v>#DIV/0!</v>
      </c>
      <c r="E6" s="224" t="s">
        <v>14</v>
      </c>
    </row>
    <row r="7" spans="1:8" s="99" customFormat="1" ht="15" thickTop="1" thickBot="1">
      <c r="A7" s="194"/>
      <c r="B7" s="194"/>
      <c r="C7" s="98"/>
      <c r="D7" s="98"/>
      <c r="E7" s="98"/>
      <c r="F7" s="201"/>
      <c r="G7" s="201"/>
      <c r="H7" s="194"/>
    </row>
    <row r="8" spans="1:8" s="99" customFormat="1" ht="15" thickTop="1" thickBot="1">
      <c r="B8" s="225" t="s">
        <v>82</v>
      </c>
      <c r="C8" s="226">
        <f>入力２!B13</f>
        <v>0</v>
      </c>
      <c r="E8" s="202" t="s">
        <v>15</v>
      </c>
      <c r="F8" s="163">
        <f>入力１!C6</f>
        <v>0</v>
      </c>
      <c r="G8" s="96"/>
      <c r="H8" s="194"/>
    </row>
    <row r="9" spans="1:8" s="99" customFormat="1" ht="15" thickTop="1" thickBot="1">
      <c r="B9" s="225" t="s">
        <v>83</v>
      </c>
      <c r="C9" s="226">
        <f>入力２!C13</f>
        <v>0</v>
      </c>
      <c r="E9" s="202" t="s">
        <v>16</v>
      </c>
      <c r="F9" s="282">
        <f>入力１!C7</f>
        <v>0</v>
      </c>
      <c r="G9" s="283"/>
      <c r="H9" s="194"/>
    </row>
    <row r="10" spans="1:8" s="99" customFormat="1" ht="14.25" thickTop="1"/>
    <row r="11" spans="1:8" s="99" customFormat="1"/>
    <row r="12" spans="1:8" s="99" customFormat="1">
      <c r="A12" s="99" t="s">
        <v>71</v>
      </c>
    </row>
    <row r="13" spans="1:8" s="99" customFormat="1">
      <c r="B13" s="204"/>
      <c r="C13" s="205"/>
      <c r="D13" s="206" t="s">
        <v>75</v>
      </c>
      <c r="E13" s="206" t="s">
        <v>70</v>
      </c>
      <c r="F13" s="206" t="s">
        <v>76</v>
      </c>
    </row>
    <row r="14" spans="1:8" ht="14.25" thickBot="1">
      <c r="A14" s="113"/>
      <c r="B14" s="134" t="s">
        <v>74</v>
      </c>
      <c r="C14" s="207"/>
      <c r="D14" s="133">
        <f>入力１!G26</f>
        <v>0</v>
      </c>
      <c r="E14" s="208">
        <v>1</v>
      </c>
      <c r="F14" s="227">
        <f>D32</f>
        <v>0</v>
      </c>
      <c r="G14" s="113"/>
    </row>
    <row r="15" spans="1:8" ht="14.25" thickBot="1">
      <c r="A15" s="113"/>
      <c r="B15" s="134" t="str">
        <f>C9&amp;"の利用者に係る軽減"</f>
        <v>0の利用者に係る軽減</v>
      </c>
      <c r="C15" s="207"/>
      <c r="D15" s="133">
        <f>H51</f>
        <v>0</v>
      </c>
      <c r="E15" s="228" t="e">
        <f>ROUND(D15/D14,4)</f>
        <v>#DIV/0!</v>
      </c>
      <c r="F15" s="229" t="e">
        <f>ROUNDDOWN(F14*E15,0)</f>
        <v>#DIV/0!</v>
      </c>
      <c r="G15" s="113"/>
    </row>
    <row r="16" spans="1:8">
      <c r="A16" s="113"/>
      <c r="B16" s="113"/>
      <c r="C16" s="113"/>
      <c r="D16" s="113"/>
      <c r="E16" s="113"/>
      <c r="F16" s="113"/>
      <c r="G16" s="113"/>
    </row>
    <row r="17" spans="1:8">
      <c r="A17" s="113"/>
      <c r="B17" s="113"/>
      <c r="C17" s="113"/>
      <c r="D17" s="113"/>
      <c r="E17" s="113"/>
      <c r="F17" s="113"/>
      <c r="G17" s="113"/>
    </row>
    <row r="18" spans="1:8">
      <c r="A18" s="113" t="s">
        <v>77</v>
      </c>
      <c r="B18" s="113"/>
      <c r="C18" s="113"/>
      <c r="D18" s="113"/>
      <c r="E18" s="113"/>
      <c r="F18" s="113"/>
      <c r="G18" s="113"/>
    </row>
    <row r="19" spans="1:8">
      <c r="A19" s="113"/>
      <c r="B19" s="240" t="s">
        <v>11</v>
      </c>
      <c r="C19" s="241"/>
      <c r="D19" s="241"/>
      <c r="E19" s="241"/>
      <c r="F19" s="242"/>
    </row>
    <row r="20" spans="1:8">
      <c r="A20" s="113"/>
      <c r="B20" s="243"/>
      <c r="C20" s="244" t="s">
        <v>62</v>
      </c>
      <c r="D20" s="245"/>
      <c r="E20" s="246"/>
      <c r="F20" s="247" t="s">
        <v>94</v>
      </c>
    </row>
    <row r="21" spans="1:8">
      <c r="A21" s="113"/>
      <c r="B21" s="248" t="s">
        <v>104</v>
      </c>
      <c r="C21" s="249"/>
      <c r="D21" s="250" t="s">
        <v>61</v>
      </c>
      <c r="E21" s="251" t="s">
        <v>63</v>
      </c>
      <c r="F21" s="252" t="s">
        <v>95</v>
      </c>
    </row>
    <row r="22" spans="1:8">
      <c r="A22" s="113"/>
      <c r="B22" s="209">
        <f>入力１!C26</f>
        <v>0</v>
      </c>
      <c r="C22" s="129" t="s">
        <v>112</v>
      </c>
      <c r="D22" s="210">
        <f>入力１!G26</f>
        <v>0</v>
      </c>
      <c r="E22" s="130" t="s">
        <v>112</v>
      </c>
      <c r="F22" s="130" t="s">
        <v>112</v>
      </c>
    </row>
    <row r="23" spans="1:8">
      <c r="A23" s="113"/>
      <c r="B23" s="113" t="s">
        <v>64</v>
      </c>
      <c r="D23" s="131"/>
      <c r="E23" s="131"/>
      <c r="F23" s="131"/>
      <c r="G23" s="131"/>
    </row>
    <row r="24" spans="1:8">
      <c r="A24" s="113"/>
      <c r="B24" s="113"/>
    </row>
    <row r="25" spans="1:8">
      <c r="A25" s="113"/>
      <c r="B25" s="113"/>
      <c r="C25" s="113"/>
      <c r="D25" s="113"/>
      <c r="E25" s="113"/>
      <c r="F25" s="113" t="s">
        <v>78</v>
      </c>
      <c r="G25" s="113"/>
    </row>
    <row r="26" spans="1:8">
      <c r="A26" s="113"/>
      <c r="B26" s="125" t="s">
        <v>67</v>
      </c>
      <c r="C26" s="126" t="s">
        <v>68</v>
      </c>
      <c r="D26" s="125" t="s">
        <v>65</v>
      </c>
      <c r="E26" s="117"/>
      <c r="F26" s="132" t="s">
        <v>92</v>
      </c>
      <c r="G26" s="211" t="s">
        <v>93</v>
      </c>
    </row>
    <row r="27" spans="1:8">
      <c r="A27" s="113"/>
      <c r="B27" s="190">
        <f>計算!B27</f>
        <v>0</v>
      </c>
      <c r="C27" s="128">
        <f>計算!C27</f>
        <v>0</v>
      </c>
      <c r="D27" s="190">
        <f>計算!D27</f>
        <v>0</v>
      </c>
      <c r="E27" s="117"/>
      <c r="F27" s="190">
        <f>計算!F27</f>
        <v>0</v>
      </c>
      <c r="G27" s="190">
        <f>計算!G27</f>
        <v>0</v>
      </c>
    </row>
    <row r="28" spans="1:8">
      <c r="B28" s="117"/>
      <c r="C28" s="117"/>
      <c r="D28" s="117"/>
      <c r="E28" s="117"/>
      <c r="F28" s="117"/>
      <c r="G28" s="117"/>
    </row>
    <row r="29" spans="1:8" ht="14.25">
      <c r="A29" s="113"/>
      <c r="B29" s="118"/>
      <c r="C29" s="121"/>
      <c r="D29" s="127"/>
      <c r="E29" s="111"/>
      <c r="F29" s="111"/>
      <c r="G29" s="111"/>
      <c r="H29" s="111"/>
    </row>
    <row r="30" spans="1:8" ht="14.25">
      <c r="A30" s="113"/>
      <c r="B30" s="118"/>
      <c r="C30" s="121"/>
      <c r="D30" s="127"/>
      <c r="E30" s="111"/>
      <c r="F30" s="111"/>
      <c r="G30" s="111"/>
      <c r="H30" s="111"/>
    </row>
    <row r="31" spans="1:8" ht="15" thickBot="1">
      <c r="A31" s="113"/>
      <c r="B31" s="265" t="s">
        <v>69</v>
      </c>
      <c r="C31" s="121"/>
      <c r="D31" s="188" t="s">
        <v>73</v>
      </c>
      <c r="E31" s="111"/>
      <c r="F31" s="111"/>
      <c r="G31" s="111"/>
      <c r="H31" s="111"/>
    </row>
    <row r="32" spans="1:8" ht="15" thickBot="1">
      <c r="A32" s="113"/>
      <c r="B32" s="190">
        <f>計算!B32</f>
        <v>0</v>
      </c>
      <c r="C32" s="121"/>
      <c r="D32" s="189">
        <f>計算!D32</f>
        <v>0</v>
      </c>
      <c r="E32" s="111"/>
      <c r="F32" s="111"/>
      <c r="G32" s="111"/>
      <c r="H32" s="111"/>
    </row>
    <row r="33" spans="1:8" ht="14.25">
      <c r="A33" s="113"/>
      <c r="B33" s="113"/>
      <c r="E33" s="111"/>
      <c r="F33" s="111"/>
      <c r="G33" s="111"/>
      <c r="H33" s="111"/>
    </row>
    <row r="34" spans="1:8" ht="14.25">
      <c r="A34" s="113"/>
      <c r="B34" s="113"/>
      <c r="E34" s="111"/>
      <c r="F34" s="111"/>
      <c r="G34" s="111"/>
      <c r="H34" s="111"/>
    </row>
    <row r="35" spans="1:8" ht="14.25">
      <c r="A35" s="113"/>
      <c r="B35" s="113"/>
      <c r="E35" s="111"/>
      <c r="F35" s="111"/>
      <c r="G35" s="111"/>
      <c r="H35" s="111"/>
    </row>
    <row r="36" spans="1:8" ht="14.25" thickBot="1">
      <c r="A36" s="138" t="s">
        <v>106</v>
      </c>
      <c r="C36" s="99"/>
      <c r="D36" s="99"/>
      <c r="E36" s="99"/>
      <c r="F36" s="99"/>
      <c r="G36" s="99"/>
      <c r="H36" s="99"/>
    </row>
    <row r="37" spans="1:8" ht="14.25" thickBot="1">
      <c r="B37" s="285" t="s">
        <v>0</v>
      </c>
      <c r="C37" s="161" t="s">
        <v>59</v>
      </c>
      <c r="D37" s="162"/>
      <c r="E37" s="161" t="s">
        <v>60</v>
      </c>
      <c r="F37" s="162"/>
      <c r="G37" s="183">
        <f>C9</f>
        <v>0</v>
      </c>
      <c r="H37" s="182" t="s">
        <v>81</v>
      </c>
    </row>
    <row r="38" spans="1:8" ht="14.25" thickBot="1">
      <c r="B38" s="286"/>
      <c r="C38" s="164" t="s">
        <v>1</v>
      </c>
      <c r="D38" s="165" t="s">
        <v>58</v>
      </c>
      <c r="E38" s="164" t="s">
        <v>1</v>
      </c>
      <c r="F38" s="165" t="s">
        <v>97</v>
      </c>
      <c r="G38" s="166" t="s">
        <v>1</v>
      </c>
      <c r="H38" s="181" t="s">
        <v>61</v>
      </c>
    </row>
    <row r="39" spans="1:8" ht="15" thickTop="1" thickBot="1">
      <c r="B39" s="184">
        <f>入力１!A14</f>
        <v>0</v>
      </c>
      <c r="C39" s="167">
        <f>入力１!B14</f>
        <v>0</v>
      </c>
      <c r="D39" s="168">
        <f>入力１!C14</f>
        <v>0</v>
      </c>
      <c r="E39" s="169">
        <f>入力１!F14</f>
        <v>0</v>
      </c>
      <c r="F39" s="170">
        <f>入力１!G14</f>
        <v>0</v>
      </c>
      <c r="G39" s="171"/>
      <c r="H39" s="179"/>
    </row>
    <row r="40" spans="1:8" ht="14.25" thickBot="1">
      <c r="B40" s="184">
        <f>入力１!A15</f>
        <v>0</v>
      </c>
      <c r="C40" s="137">
        <f>入力１!B15</f>
        <v>0</v>
      </c>
      <c r="D40" s="172">
        <f>入力１!C15</f>
        <v>0</v>
      </c>
      <c r="E40" s="173">
        <f>入力１!F15</f>
        <v>0</v>
      </c>
      <c r="F40" s="172">
        <f>入力１!G15</f>
        <v>0</v>
      </c>
      <c r="G40" s="174"/>
      <c r="H40" s="180"/>
    </row>
    <row r="41" spans="1:8" ht="14.25" thickBot="1">
      <c r="B41" s="184">
        <f>入力１!A16</f>
        <v>0</v>
      </c>
      <c r="C41" s="137">
        <f>入力１!B16</f>
        <v>0</v>
      </c>
      <c r="D41" s="172">
        <f>入力１!C16</f>
        <v>0</v>
      </c>
      <c r="E41" s="173">
        <f>入力１!F16</f>
        <v>0</v>
      </c>
      <c r="F41" s="172">
        <f>入力１!G16</f>
        <v>0</v>
      </c>
      <c r="G41" s="174"/>
      <c r="H41" s="180"/>
    </row>
    <row r="42" spans="1:8" ht="14.25" thickBot="1">
      <c r="B42" s="184">
        <f>入力１!A17</f>
        <v>0</v>
      </c>
      <c r="C42" s="137">
        <f>入力１!B17</f>
        <v>0</v>
      </c>
      <c r="D42" s="172">
        <f>入力１!C17</f>
        <v>0</v>
      </c>
      <c r="E42" s="173">
        <f>入力１!F17</f>
        <v>0</v>
      </c>
      <c r="F42" s="172">
        <f>入力１!G17</f>
        <v>0</v>
      </c>
      <c r="G42" s="174"/>
      <c r="H42" s="180"/>
    </row>
    <row r="43" spans="1:8" ht="14.25" thickBot="1">
      <c r="B43" s="184">
        <f>入力１!A18</f>
        <v>0</v>
      </c>
      <c r="C43" s="137">
        <f>入力１!B18</f>
        <v>0</v>
      </c>
      <c r="D43" s="172">
        <f>入力１!C18</f>
        <v>0</v>
      </c>
      <c r="E43" s="173">
        <f>入力１!F18</f>
        <v>0</v>
      </c>
      <c r="F43" s="172">
        <f>入力１!G18</f>
        <v>0</v>
      </c>
      <c r="G43" s="174"/>
      <c r="H43" s="180"/>
    </row>
    <row r="44" spans="1:8" ht="14.25" thickBot="1">
      <c r="B44" s="184">
        <f>入力１!A19</f>
        <v>0</v>
      </c>
      <c r="C44" s="137">
        <f>入力１!B19</f>
        <v>0</v>
      </c>
      <c r="D44" s="172">
        <f>入力１!C19</f>
        <v>0</v>
      </c>
      <c r="E44" s="173">
        <f>入力１!F19</f>
        <v>0</v>
      </c>
      <c r="F44" s="172">
        <f>入力１!G19</f>
        <v>0</v>
      </c>
      <c r="G44" s="174"/>
      <c r="H44" s="180"/>
    </row>
    <row r="45" spans="1:8" ht="14.25" thickBot="1">
      <c r="B45" s="184">
        <f>入力１!A20</f>
        <v>0</v>
      </c>
      <c r="C45" s="137">
        <f>入力１!B20</f>
        <v>0</v>
      </c>
      <c r="D45" s="172">
        <f>入力１!C20</f>
        <v>0</v>
      </c>
      <c r="E45" s="173">
        <f>入力１!F20</f>
        <v>0</v>
      </c>
      <c r="F45" s="172">
        <f>入力１!G20</f>
        <v>0</v>
      </c>
      <c r="G45" s="174"/>
      <c r="H45" s="180"/>
    </row>
    <row r="46" spans="1:8" ht="14.25" thickBot="1">
      <c r="B46" s="184">
        <f>入力１!A21</f>
        <v>0</v>
      </c>
      <c r="C46" s="137">
        <f>入力１!B21</f>
        <v>0</v>
      </c>
      <c r="D46" s="172">
        <f>入力１!C21</f>
        <v>0</v>
      </c>
      <c r="E46" s="173">
        <f>入力１!F21</f>
        <v>0</v>
      </c>
      <c r="F46" s="172">
        <f>入力１!G21</f>
        <v>0</v>
      </c>
      <c r="G46" s="174"/>
      <c r="H46" s="180"/>
    </row>
    <row r="47" spans="1:8" ht="14.25" thickBot="1">
      <c r="B47" s="184">
        <f>入力１!A22</f>
        <v>0</v>
      </c>
      <c r="C47" s="137">
        <f>入力１!B22</f>
        <v>0</v>
      </c>
      <c r="D47" s="172">
        <f>入力１!C22</f>
        <v>0</v>
      </c>
      <c r="E47" s="173">
        <f>入力１!F22</f>
        <v>0</v>
      </c>
      <c r="F47" s="172">
        <f>入力１!G22</f>
        <v>0</v>
      </c>
      <c r="G47" s="174"/>
      <c r="H47" s="180"/>
    </row>
    <row r="48" spans="1:8" ht="14.25" thickBot="1">
      <c r="B48" s="184">
        <f>入力１!A23</f>
        <v>0</v>
      </c>
      <c r="C48" s="137">
        <f>入力１!B23</f>
        <v>0</v>
      </c>
      <c r="D48" s="172">
        <f>入力１!C23</f>
        <v>0</v>
      </c>
      <c r="E48" s="173">
        <f>入力１!F23</f>
        <v>0</v>
      </c>
      <c r="F48" s="172">
        <f>入力１!G23</f>
        <v>0</v>
      </c>
      <c r="G48" s="174"/>
      <c r="H48" s="180"/>
    </row>
    <row r="49" spans="2:8" ht="14.25" thickBot="1">
      <c r="B49" s="184">
        <f>入力１!A24</f>
        <v>0</v>
      </c>
      <c r="C49" s="137">
        <f>入力１!B24</f>
        <v>0</v>
      </c>
      <c r="D49" s="172">
        <f>入力１!C24</f>
        <v>0</v>
      </c>
      <c r="E49" s="173">
        <f>入力１!F24</f>
        <v>0</v>
      </c>
      <c r="F49" s="172">
        <f>入力１!G24</f>
        <v>0</v>
      </c>
      <c r="G49" s="174"/>
      <c r="H49" s="180"/>
    </row>
    <row r="50" spans="2:8" ht="14.25" thickBot="1">
      <c r="B50" s="185">
        <f>入力１!A25</f>
        <v>0</v>
      </c>
      <c r="C50" s="137">
        <f>入力１!B25</f>
        <v>0</v>
      </c>
      <c r="D50" s="172">
        <f>入力１!C25</f>
        <v>0</v>
      </c>
      <c r="E50" s="173">
        <f>入力１!F25</f>
        <v>0</v>
      </c>
      <c r="F50" s="172">
        <f>入力１!G25</f>
        <v>0</v>
      </c>
      <c r="G50" s="175"/>
      <c r="H50" s="180"/>
    </row>
    <row r="51" spans="2:8" ht="15" thickTop="1" thickBot="1">
      <c r="B51" s="176" t="s">
        <v>3</v>
      </c>
      <c r="C51" s="177">
        <f>入力１!B26</f>
        <v>0</v>
      </c>
      <c r="D51" s="178">
        <f>入力１!C26</f>
        <v>0</v>
      </c>
      <c r="E51" s="177">
        <f>入力１!F26</f>
        <v>0</v>
      </c>
      <c r="F51" s="178">
        <f>入力１!G26</f>
        <v>0</v>
      </c>
      <c r="G51" s="192">
        <f>SUM(G39:G50)</f>
        <v>0</v>
      </c>
      <c r="H51" s="193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1" priority="1" stopIfTrue="1">
      <formula>ISERROR(#REF!)</formula>
    </cfRule>
  </conditionalFormatting>
  <conditionalFormatting sqref="B22:C22">
    <cfRule type="expression" dxfId="0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概要説明</vt:lpstr>
      <vt:lpstr>入力１</vt:lpstr>
      <vt:lpstr>入力２</vt:lpstr>
      <vt:lpstr>計算</vt:lpstr>
      <vt:lpstr>明細1</vt:lpstr>
      <vt:lpstr>明細2</vt:lpstr>
      <vt:lpstr>明細3</vt:lpstr>
      <vt:lpstr>明細4</vt:lpstr>
      <vt:lpstr>明細5</vt:lpstr>
      <vt:lpstr>概要説明!Print_Area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2006-06-13T09:45:32Z</cp:lastPrinted>
  <dcterms:created xsi:type="dcterms:W3CDTF">2006-01-04T04:26:06Z</dcterms:created>
  <dcterms:modified xsi:type="dcterms:W3CDTF">2020-01-30T07:08:19Z</dcterms:modified>
</cp:coreProperties>
</file>